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autoCompressPictures="0"/>
  <mc:AlternateContent xmlns:mc="http://schemas.openxmlformats.org/markup-compatibility/2006">
    <mc:Choice Requires="x15">
      <x15ac:absPath xmlns:x15ac="http://schemas.microsoft.com/office/spreadsheetml/2010/11/ac" url="F:\★★株aimstyle★★\★大阪国際がんセンター（旧大阪府立成人病センター）\★大阪がん診療拠点病院検索（旧がん診療NOW）\R04年度更新用データ\★現況報告書データ（HPアップ用）2021年度データ\★現況報告書（生）データ提供用加工データ\pref（連絡先シート削除済み）アルファベット表記\"/>
    </mc:Choice>
  </mc:AlternateContent>
  <bookViews>
    <workbookView xWindow="0" yWindow="0" windowWidth="15255" windowHeight="5430" tabRatio="855" activeTab="2"/>
  </bookViews>
  <sheets>
    <sheet name="入力時の注意事項" sheetId="202" r:id="rId1"/>
    <sheet name="（報告書かがみ）" sheetId="166" r:id="rId2"/>
    <sheet name="表紙" sheetId="2" r:id="rId3"/>
    <sheet name="様式4（全般事項）" sheetId="217" r:id="rId4"/>
    <sheet name="様式4（機能別）" sheetId="171" r:id="rId5"/>
    <sheet name="別紙1（満たしていない要件）" sheetId="218" r:id="rId6"/>
    <sheet name="別紙2（専門とするがんの診療状況）" sheetId="176" r:id="rId7"/>
    <sheet name="別紙3（放射線治療連携）" sheetId="178" r:id="rId8"/>
    <sheet name="別紙4（緩和外来）" sheetId="219" r:id="rId9"/>
    <sheet name="別紙5（緩和病棟）" sheetId="220" r:id="rId10"/>
    <sheet name="別紙6（地域緩和ケア連携体制）" sheetId="221" r:id="rId11"/>
    <sheet name="別紙7（地域パス）" sheetId="222" r:id="rId12"/>
    <sheet name="別紙8（地域連携カンファ開催状況）" sheetId="223" r:id="rId13"/>
    <sheet name="別紙9（緩和メンバー）" sheetId="224" r:id="rId14"/>
    <sheet name="別紙10（語り合うための場の設定状況）" sheetId="225" r:id="rId15"/>
    <sheet name="別紙11（診療実績）" sheetId="226" r:id="rId16"/>
    <sheet name="選択肢" sheetId="53" state="hidden" r:id="rId17"/>
    <sheet name="別紙12（相談内容）" sheetId="227" r:id="rId18"/>
    <sheet name="別紙13（相談支援センター窓口）" sheetId="228" r:id="rId19"/>
    <sheet name="別紙14（相談支援センター体制）" sheetId="229" r:id="rId20"/>
    <sheet name="別紙15（連携協力体制）" sheetId="230" r:id="rId21"/>
    <sheet name="別紙16（専門外来）" sheetId="231" r:id="rId22"/>
    <sheet name="別紙17（院内がん登録）" sheetId="232" r:id="rId23"/>
    <sheet name="別紙18（臨床試験・治験）" sheetId="233" r:id="rId24"/>
    <sheet name="別紙19（PDCAサイクル）" sheetId="234" r:id="rId25"/>
    <sheet name="別紙20（医療安全）" sheetId="235"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______________________________________________bes0401">選択肢!$P$2:$P$3</definedName>
    <definedName name="__________________________________________________bes2101">選択肢!$V$2:$V$4</definedName>
    <definedName name="__________________________________________________bes2102">選択肢!$W$2:$W$4</definedName>
    <definedName name="__________________________________________________bes2103">選択肢!$X$2:$X$4</definedName>
    <definedName name="__________________________________________________bes2104">選択肢!$Y$2:$Y$3</definedName>
    <definedName name="__________________________________________________bes21052">選択肢!$AA$2:$AA$3</definedName>
    <definedName name="__________________________________________________bes2701">選択肢!$AD$2:$AD$3</definedName>
    <definedName name="__________________________________________________bes2702">選択肢!$AE$2:$AE$3</definedName>
    <definedName name="_______________________________________bes3101">選択肢!$AL$2:$AL$3</definedName>
    <definedName name="_______________________________________sou01">選択肢!$AH$2:$AH$9</definedName>
    <definedName name="_______________________________________sou02">選択肢!$AI$2:$AI$6</definedName>
    <definedName name="_______________________________________sou03">選択肢!$AJ$2:$AJ$26</definedName>
    <definedName name="______________________________________bes0301">選択肢!$N$2:$N$3</definedName>
    <definedName name="______________________________________bes0601">選択肢!$A$21:$A$25</definedName>
    <definedName name="______________________________________bes2301">選択肢!$AB$2:$AB$3</definedName>
    <definedName name="______________________________________bes2801">選択肢!$AF$2:$AF$6</definedName>
    <definedName name="______________________________________bes2802">選択肢!$AG$2:$AG$14</definedName>
    <definedName name="______________________________________bes3001">選択肢!$AK$2:$AK$4</definedName>
    <definedName name="______________________________________ken01">選択肢!$AC$2:$AC$8</definedName>
    <definedName name="___________________________________jin01">選択肢!$R$2:$R$3</definedName>
    <definedName name="___________________________tou01" localSheetId="4">#REF!</definedName>
    <definedName name="___________________________tou01">#REF!</definedName>
    <definedName name="__________________________bes2105" localSheetId="4">#REF!</definedName>
    <definedName name="__________________________bes2105">#REF!</definedName>
    <definedName name="__________________________bes301" localSheetId="4">#REF!</definedName>
    <definedName name="__________________________bes301">#REF!</definedName>
    <definedName name="__________________________can01">選択肢!$AU$2:$AU$36</definedName>
    <definedName name="__________________________NS01">#REF!</definedName>
    <definedName name="__________________________sd01">選択肢!$AH$2:$AH$9</definedName>
    <definedName name="__________________________sd02">選択肢!$AI$2:$AI$6</definedName>
    <definedName name="__________________________sd03">選択肢!$AJ$2:$AJ$26</definedName>
    <definedName name="__________________________so02">選択肢!$I$21:$I$47</definedName>
    <definedName name="__________________________so03">選択肢!$K$21:$K$29</definedName>
    <definedName name="__________________________so05">選択肢!$G$26:$G$30</definedName>
    <definedName name="__________________________sou04">#REF!</definedName>
    <definedName name="__________________________sou1">#REF!</definedName>
    <definedName name="__________________________tou03">#REF!</definedName>
    <definedName name="_________________________sou2">#REF!</definedName>
    <definedName name="____________bes301">#REF!</definedName>
    <definedName name="____________can01">[1]選択肢!$AU$2:$AU$36</definedName>
    <definedName name="____________NS01">#REF!</definedName>
    <definedName name="____________sou04">#REF!</definedName>
    <definedName name="____________sou1">#REF!</definedName>
    <definedName name="__________bes3001">[2]選択肢!$AK$2:$AK$4</definedName>
    <definedName name="__________ken01">[2]選択肢!$AC$2:$AC$8</definedName>
    <definedName name="________the01" localSheetId="4">[3]選択肢!$AT$2:$AT$6</definedName>
    <definedName name="________the01">選択肢!$AT$2:$AT$6</definedName>
    <definedName name="________tou08">選択肢!$AV$2:$AV$5</definedName>
    <definedName name="_____jin01">[4]選択肢!$R$2:$R$3</definedName>
    <definedName name="＿＿＿＿sou2">#REF!</definedName>
    <definedName name="____the01">[1]選択肢!$AT$2:$AT$6</definedName>
    <definedName name="___bes3011">[5]選択肢!$Z$2:$Z$3</definedName>
    <definedName name="___can002">[6]選択肢!$AB$21:$AB$60</definedName>
    <definedName name="__bes3011">[5]選択肢!$Z$2:$Z$3</definedName>
    <definedName name="__can002">[6]選択肢!$AB$21:$AB$60</definedName>
    <definedName name="__pat01">[6]選択肢!$V$21:$V$23</definedName>
    <definedName name="__pat04">[6]選択肢!$Y$21:$Y$26</definedName>
    <definedName name="__tou02">選択肢!$AN$2:$AN$5</definedName>
    <definedName name="_bes0401">選択肢!$P$2:$P$3</definedName>
    <definedName name="_bes3001" localSheetId="4">[7]選択肢!$AK$2:$AK$4</definedName>
    <definedName name="_bes3001">[2]選択肢!$AK$2:$AK$4</definedName>
    <definedName name="_bes301" localSheetId="4">#REF!</definedName>
    <definedName name="_bes301">#REF!</definedName>
    <definedName name="_bes3011">[8]選択肢!$Z$2:$Z$3</definedName>
    <definedName name="_bes3101" localSheetId="4">#REF!</definedName>
    <definedName name="_bes3101">#REF!</definedName>
    <definedName name="_can001" localSheetId="4">[3]選択肢!$AA$21:$AA$59</definedName>
    <definedName name="_can001">選択肢!$AA$21:$AA$59</definedName>
    <definedName name="_can002" localSheetId="4">[3]選択肢!$AB$21:$AB$60</definedName>
    <definedName name="_can002">選択肢!$AB$21:$AB$60</definedName>
    <definedName name="_can01" localSheetId="4">[9]選択肢!$AU$2:$AU$36</definedName>
    <definedName name="_can01">[1]選択肢!$AU$2:$AU$36</definedName>
    <definedName name="_clr01">選択肢!$AY$2:$AY$5</definedName>
    <definedName name="_clr02">選択肢!$AZ$2:$AZ$5</definedName>
    <definedName name="_xlnm._FilterDatabase" localSheetId="4" hidden="1">'様式4（機能別）'!$D$12:$K$148</definedName>
    <definedName name="_iky01" localSheetId="4">[3]選択肢!$S$21:$S$23</definedName>
    <definedName name="_iky01">選択肢!$S$21:$S$23</definedName>
    <definedName name="_jin01" localSheetId="4">[10]選択肢!$R$2:$R$3</definedName>
    <definedName name="_jin01">[4]選択肢!$R$2:$R$3</definedName>
    <definedName name="_ka01" localSheetId="4">[3]選択肢!$T$21:$T$23</definedName>
    <definedName name="_ka01">選択肢!$T$21:$T$23</definedName>
    <definedName name="_ka02">選択肢!$U$21:$U$22</definedName>
    <definedName name="_ken01" localSheetId="4">[7]選択肢!$AC$2:$AC$8</definedName>
    <definedName name="_ken01">[2]選択肢!$AC$2:$AC$8</definedName>
    <definedName name="_NS01" localSheetId="4">#REF!</definedName>
    <definedName name="_NS01">#REF!</definedName>
    <definedName name="_pat01" localSheetId="4">[6]選択肢!$V$21:$V$23</definedName>
    <definedName name="_pat01">選択肢!$V$21:$V$23</definedName>
    <definedName name="_pat02">選択肢!$W$21:$W$56</definedName>
    <definedName name="_pat03">選択肢!$X$21:$X$25</definedName>
    <definedName name="_pat04" localSheetId="4">[6]選択肢!$Y$21:$Y$26</definedName>
    <definedName name="_pat04">選択肢!$Y$21:$Y$26</definedName>
    <definedName name="_sd001">選択肢!$AD$29:$AD$35</definedName>
    <definedName name="_setsubi">#REF!</definedName>
    <definedName name="_so002">選択肢!$N$21:$N$47</definedName>
    <definedName name="_so003">選択肢!$L$21:$L$29</definedName>
    <definedName name="_so004">選択肢!$AW$2:$AW$30</definedName>
    <definedName name="_so005">選択肢!$AX$2:$AX$10</definedName>
    <definedName name="_so04">選択肢!$E$26:$E$32</definedName>
    <definedName name="_sou01">[11]選択肢!$AJ$2:$AJ$8</definedName>
    <definedName name="_sou02">選択肢!$AI$2:$AI$8</definedName>
    <definedName name="_sou021">選択肢!$AI$2:$AI$5</definedName>
    <definedName name="_sou03">選択肢!$AJ$2:$AJ$16</definedName>
    <definedName name="_sou032" localSheetId="4">[3]選択肢!#REF!</definedName>
    <definedName name="_sou032">選択肢!#REF!</definedName>
    <definedName name="_sou04" localSheetId="4">#REF!</definedName>
    <definedName name="_sou04">#REF!</definedName>
    <definedName name="_sou1" localSheetId="4">#REF!</definedName>
    <definedName name="_sou1">#REF!</definedName>
    <definedName name="_the01" localSheetId="4">[9]選択肢!$AT$2:$AT$6</definedName>
    <definedName name="_the01">[1]選択肢!$AT$2:$AT$6</definedName>
    <definedName name="_tou01" localSheetId="4">#REF!</definedName>
    <definedName name="_tou01">#REF!</definedName>
    <definedName name="_tou02" localSheetId="4">#REF!</definedName>
    <definedName name="_tou02">#REF!</definedName>
    <definedName name="_tou04">選択肢!$AP$2:$AP$5</definedName>
    <definedName name="_tou05">選択肢!$AQ$2:$AQ$4</definedName>
    <definedName name="_tou06">選択肢!$AR$2:$AR$29</definedName>
    <definedName name="_tou07">選択肢!$AS$2:$AS$4</definedName>
    <definedName name="cb" localSheetId="4">[3]選択肢!$A$21:$A$25</definedName>
    <definedName name="cb">選択肢!$A$21:$A$25</definedName>
    <definedName name="ｆ" localSheetId="1">[12]選択肢!$B$3:$B$6</definedName>
    <definedName name="ｆ">[13]選択肢!$B$3:$B$6</definedName>
    <definedName name="ftgh">[14]選択肢!$G$2:$G$5</definedName>
    <definedName name="fuyo" localSheetId="1">[15]選択肢!$D$21:$D$22</definedName>
    <definedName name="fuyo">選択肢!$D$21:$D$22</definedName>
    <definedName name="histu" localSheetId="1">[15]選択肢!$AE$2:$AE$3</definedName>
    <definedName name="histu">選択肢!$AE$2:$AE$3</definedName>
    <definedName name="htrhyj">[14]選択肢!$E$2:$E$3</definedName>
    <definedName name="ｉｋｙ" localSheetId="1">[4]選択肢!$U$2:$U$4</definedName>
    <definedName name="ｉｋｙ">選択肢!$U$2:$U$4</definedName>
    <definedName name="ｊ" localSheetId="1">[16]選択肢!$G$2:$G$4</definedName>
    <definedName name="ｊ">[17]選択肢!$G$2:$G$4</definedName>
    <definedName name="jimi" localSheetId="1">[15]選択肢!$C$21:$C$22</definedName>
    <definedName name="jimi">選択肢!$C$21:$C$22</definedName>
    <definedName name="jinin" localSheetId="1">#REF!</definedName>
    <definedName name="jinin" localSheetId="4">#REF!</definedName>
    <definedName name="jinin">#REF!</definedName>
    <definedName name="jinin00" localSheetId="1">[2]選択肢!$R$2:$R$4</definedName>
    <definedName name="jinin00">選択肢!$Q$2:$Q$4</definedName>
    <definedName name="jinin01" localSheetId="1">[2]選択肢!$Q$2:$Q$3</definedName>
    <definedName name="jinin01">選択肢!$R$2:$R$3</definedName>
    <definedName name="jinin02">選択肢!$S$2:$S$8</definedName>
    <definedName name="jinin03" localSheetId="1">[4]選択肢!$T$2:$T$4</definedName>
    <definedName name="jinin03">選択肢!$T$2:$T$4</definedName>
    <definedName name="jinin04">選択肢!$U$2:$U$4</definedName>
    <definedName name="jinin05" localSheetId="4">[3]選択肢!#REF!</definedName>
    <definedName name="jinin05">選択肢!#REF!</definedName>
    <definedName name="jininn" localSheetId="4">#REF!</definedName>
    <definedName name="jininn">#REF!</definedName>
    <definedName name="jinji" localSheetId="4">[3]選択肢!#REF!</definedName>
    <definedName name="jinji">選択肢!#REF!</definedName>
    <definedName name="jinji05" localSheetId="4">[3]選択肢!#REF!</definedName>
    <definedName name="jinji05">選択肢!#REF!</definedName>
    <definedName name="jinji06">[18]選択肢!#REF!</definedName>
    <definedName name="kafu" localSheetId="1">[15]選択肢!$AA$2:$AA$3</definedName>
    <definedName name="kafu">選択肢!$AA$2:$AA$3</definedName>
    <definedName name="kaisa">選択肢!$AB$2:$AB$3</definedName>
    <definedName name="kanjin">選択肢!$E$21:$E$23</definedName>
    <definedName name="kens01" localSheetId="4">[3]選択肢!$AC$2:$AC$8</definedName>
    <definedName name="kens01">選択肢!$AC$2:$AC$8</definedName>
    <definedName name="list" localSheetId="4">#REF!</definedName>
    <definedName name="list">#REF!</definedName>
    <definedName name="list0" localSheetId="1">[1]選択肢!$C$2:$C$3</definedName>
    <definedName name="list0">選択肢!$C$2:$C$3</definedName>
    <definedName name="list00" localSheetId="1">[2]選択肢!$B$2:$B$3</definedName>
    <definedName name="list00">選択肢!$B$2:$B$3</definedName>
    <definedName name="list01" localSheetId="1">[2]選択肢!$C$2:$C$3</definedName>
    <definedName name="ｌｉst01" localSheetId="4">[3]選択肢!#REF!</definedName>
    <definedName name="ｌｉst01">選択肢!#REF!</definedName>
    <definedName name="list02" localSheetId="1">#REF!</definedName>
    <definedName name="list02" localSheetId="4">#REF!</definedName>
    <definedName name="list02">#REF!</definedName>
    <definedName name="list03" localSheetId="1">#REF!</definedName>
    <definedName name="list03" localSheetId="4">#REF!</definedName>
    <definedName name="list03">#REF!</definedName>
    <definedName name="list04" localSheetId="1">#REF!</definedName>
    <definedName name="list04" localSheetId="4">#REF!</definedName>
    <definedName name="list04">#REF!</definedName>
    <definedName name="list05" localSheetId="1">#REF!</definedName>
    <definedName name="list05">#REF!</definedName>
    <definedName name="list100" localSheetId="4">[7]選択肢!$C$2:$C$3</definedName>
    <definedName name="list100">[2]選択肢!$C$2:$C$3</definedName>
    <definedName name="list3C01" localSheetId="1">#REF!</definedName>
    <definedName name="list3C01" localSheetId="4">#REF!</definedName>
    <definedName name="list3C01">#REF!</definedName>
    <definedName name="list3C02" localSheetId="1">#REF!</definedName>
    <definedName name="list3C02" localSheetId="4">#REF!</definedName>
    <definedName name="list3C02">#REF!</definedName>
    <definedName name="list3C03" localSheetId="1">#REF!</definedName>
    <definedName name="list3C03" localSheetId="4">#REF!</definedName>
    <definedName name="list3C03">#REF!</definedName>
    <definedName name="list4">#REF!</definedName>
    <definedName name="maru">選択肢!$AK$2:$AK$4</definedName>
    <definedName name="miuamkg">#REF!</definedName>
    <definedName name="miya">#REF!</definedName>
    <definedName name="miyami">#REF!</definedName>
    <definedName name="miyata">#REF!</definedName>
    <definedName name="miyatata">[14]選択肢!$B$2:$B$3</definedName>
    <definedName name="path">選択肢!$O$21:$O$23</definedName>
    <definedName name="path002">選択肢!$P$21:$P$24</definedName>
    <definedName name="_xlnm.Print_Area" localSheetId="1">'（報告書かがみ）'!$A$1:$M$32</definedName>
    <definedName name="_xlnm.Print_Area" localSheetId="0">入力時の注意事項!$A$1:$H$28</definedName>
    <definedName name="_xlnm.Print_Area" localSheetId="2">表紙!$A$1:$E$32</definedName>
    <definedName name="_xlnm.Print_Area" localSheetId="5">'別紙1（満たしていない要件）'!$A$1:$F$26</definedName>
    <definedName name="_xlnm.Print_Area" localSheetId="14">'別紙10（語り合うための場の設定状況）'!$A$1:$R$47</definedName>
    <definedName name="_xlnm.Print_Area" localSheetId="15">'別紙11（診療実績）'!$A$1:$F$29</definedName>
    <definedName name="_xlnm.Print_Area" localSheetId="17">'別紙12（相談内容）'!$A$1:$H$36</definedName>
    <definedName name="_xlnm.Print_Area" localSheetId="18">'別紙13（相談支援センター窓口）'!$A$1:$X$26</definedName>
    <definedName name="_xlnm.Print_Area" localSheetId="19">'別紙14（相談支援センター体制）'!$A$1:$J$52</definedName>
    <definedName name="_xlnm.Print_Area" localSheetId="20">'別紙15（連携協力体制）'!$A$1:$I$42</definedName>
    <definedName name="_xlnm.Print_Area" localSheetId="21">'別紙16（専門外来）'!$A$1:$X$119</definedName>
    <definedName name="_xlnm.Print_Area" localSheetId="22">'別紙17（院内がん登録）'!$A$1:$H$26</definedName>
    <definedName name="_xlnm.Print_Area" localSheetId="23">'別紙18（臨床試験・治験）'!$A$1:$X$35</definedName>
    <definedName name="_xlnm.Print_Area" localSheetId="24">'別紙19（PDCAサイクル）'!$A$1:$L$45</definedName>
    <definedName name="_xlnm.Print_Area" localSheetId="6">'別紙2（専門とするがんの診療状況）'!$A$1:$K$12</definedName>
    <definedName name="_xlnm.Print_Area" localSheetId="25">'別紙20（医療安全）'!$A$1:$J$51</definedName>
    <definedName name="_xlnm.Print_Area" localSheetId="7">'別紙3（放射線治療連携）'!$A$1:$J$26</definedName>
    <definedName name="_xlnm.Print_Area" localSheetId="8">'別紙4（緩和外来）'!$A$1:$Y$22</definedName>
    <definedName name="_xlnm.Print_Area" localSheetId="9">'別紙5（緩和病棟）'!$A$1:$Z$44</definedName>
    <definedName name="_xlnm.Print_Area" localSheetId="10">'別紙6（地域緩和ケア連携体制）'!$A$1:$K$56</definedName>
    <definedName name="_xlnm.Print_Area" localSheetId="11">'別紙7（地域パス）'!$A$1:$J$17</definedName>
    <definedName name="_xlnm.Print_Area" localSheetId="12">'別紙8（地域連携カンファ開催状況）'!$A$1:$I$20</definedName>
    <definedName name="_xlnm.Print_Area" localSheetId="13">'別紙9（緩和メンバー）'!$A$1:$G$33</definedName>
    <definedName name="_xlnm.Print_Area" localSheetId="4">'様式4（機能別）'!$A$1:$Q$384</definedName>
    <definedName name="_xlnm.Print_Area" localSheetId="3">'様式4（全般事項）'!$A$1:$W$331</definedName>
    <definedName name="reg">[14]選択肢!$A$2:$A$4</definedName>
    <definedName name="rsg">[14]選択肢!$A$2:$A$4</definedName>
    <definedName name="sareg" localSheetId="4">#REF!</definedName>
    <definedName name="sareg">#REF!</definedName>
    <definedName name="sd">選択肢!$AF$2:$AF$6</definedName>
    <definedName name="sd00">選択肢!$AG$2:$AG$14</definedName>
    <definedName name="sd000">選択肢!$AE$29:$AE$41</definedName>
    <definedName name="sin" localSheetId="1">[1]選択肢!$R$21:$R$22</definedName>
    <definedName name="sin">[19]選択肢!$R$21:$R$22</definedName>
    <definedName name="so00">選択肢!$F$26:$F$32</definedName>
    <definedName name="sou0" localSheetId="1">#REF!</definedName>
    <definedName name="sou0" localSheetId="4">#REF!</definedName>
    <definedName name="sou0">#REF!</definedName>
    <definedName name="tfj" localSheetId="4">#REF!</definedName>
    <definedName name="tfj">#REF!</definedName>
    <definedName name="thjst">[14]選択肢!$F$2:$F$3</definedName>
    <definedName name="tou00">選択肢!$AL$2:$AL$3</definedName>
    <definedName name="tsrh" localSheetId="4">#REF!</definedName>
    <definedName name="tsrh">#REF!</definedName>
    <definedName name="tty" localSheetId="4">#REF!</definedName>
    <definedName name="tty">#REF!</definedName>
    <definedName name="ｙｎ" localSheetId="1">[15]選択肢!$B$2:$B$3</definedName>
    <definedName name="ｙｎ">選択肢!$B$2:$B$3</definedName>
    <definedName name="yos05" localSheetId="1">[2]選択肢!#REF!</definedName>
    <definedName name="yos05" localSheetId="4">#REF!</definedName>
    <definedName name="yos05">#REF!</definedName>
    <definedName name="yos100" localSheetId="4">[7]選択肢!#REF!</definedName>
    <definedName name="yos100">[2]選択肢!#REF!</definedName>
    <definedName name="yos401" localSheetId="1">[2]選択肢!$A$2:$A$4</definedName>
    <definedName name="yos401">選択肢!$A$2:$A$4</definedName>
    <definedName name="yos402">選択肢!$D$2:$D$9</definedName>
    <definedName name="yos403" localSheetId="1">[2]選択肢!$E$2:$E$3</definedName>
    <definedName name="yos403">選択肢!$E$2:$E$3</definedName>
    <definedName name="yos404" localSheetId="1">[2]選択肢!$F$2:$F$3</definedName>
    <definedName name="yos404">選択肢!$F$2:$F$3</definedName>
    <definedName name="yos405">選択肢!$G$2:$G$5</definedName>
    <definedName name="yos406" localSheetId="4">#REF!</definedName>
    <definedName name="yos406">#REF!</definedName>
    <definedName name="yos407">選択肢!$H$2:$H$4</definedName>
    <definedName name="yos408">選択肢!$I$2:$I$4</definedName>
    <definedName name="yos409">選択肢!$J$2:$J$4</definedName>
    <definedName name="yos410" localSheetId="1">[2]選択肢!$K$2:$K$4</definedName>
    <definedName name="yos410">選択肢!$K$2:$K$4</definedName>
    <definedName name="yos411">選択肢!$L$2:$L$5</definedName>
    <definedName name="yos412">選択肢!$M$2:$M$4</definedName>
    <definedName name="別紙３７" localSheetId="4">#REF!</definedName>
    <definedName name="別紙３７">#REF!</definedName>
    <definedName name="別紙9" localSheetId="4">[3]選択肢!#REF!</definedName>
    <definedName name="別紙9">選択肢!#REF!</definedName>
    <definedName name="ーbes301">#REF!</definedName>
  </definedNames>
  <calcPr calcId="162913"/>
</workbook>
</file>

<file path=xl/calcChain.xml><?xml version="1.0" encoding="utf-8"?>
<calcChain xmlns="http://schemas.openxmlformats.org/spreadsheetml/2006/main">
  <c r="G5" i="235" l="1"/>
  <c r="E4" i="230" l="1"/>
  <c r="F4" i="229"/>
  <c r="E4" i="228"/>
  <c r="E4" i="227"/>
  <c r="Q2" i="225"/>
  <c r="L4" i="225"/>
  <c r="F4" i="222" l="1"/>
  <c r="F4" i="224" l="1"/>
  <c r="G4" i="221"/>
  <c r="F4" i="219"/>
  <c r="G4" i="234" l="1"/>
  <c r="F4" i="231"/>
  <c r="E4" i="233"/>
  <c r="G4" i="232"/>
  <c r="C4" i="226" l="1"/>
  <c r="G4" i="223" l="1"/>
  <c r="G4" i="220"/>
  <c r="I4" i="176"/>
  <c r="D4" i="218" l="1"/>
  <c r="W238" i="217" l="1"/>
  <c r="H9" i="217" l="1"/>
  <c r="A32" i="2" l="1"/>
  <c r="A31" i="2"/>
  <c r="A30" i="2"/>
  <c r="A29" i="2"/>
  <c r="B31" i="2" s="1"/>
  <c r="A28" i="2"/>
  <c r="A27" i="2"/>
  <c r="A26" i="2"/>
  <c r="A25" i="2"/>
  <c r="A24" i="2"/>
  <c r="A23" i="2"/>
  <c r="A22" i="2"/>
  <c r="A21" i="2"/>
  <c r="A20" i="2"/>
  <c r="A19" i="2"/>
  <c r="A18" i="2"/>
  <c r="B18" i="2" s="1"/>
  <c r="A17" i="2"/>
  <c r="A16" i="2"/>
  <c r="A15" i="2"/>
  <c r="A14" i="2"/>
  <c r="A13" i="2"/>
  <c r="Q168" i="171" l="1"/>
  <c r="Q169" i="171"/>
  <c r="Q170" i="171"/>
  <c r="Q150" i="171"/>
  <c r="Q151" i="171"/>
  <c r="Q152" i="171"/>
  <c r="Q136" i="171"/>
  <c r="Q137" i="171"/>
  <c r="Q138" i="171"/>
  <c r="Q139" i="171"/>
  <c r="Q140" i="171"/>
  <c r="Q141" i="171"/>
  <c r="Q61" i="171"/>
  <c r="J14" i="235" l="1"/>
  <c r="J2" i="235"/>
  <c r="L2" i="234"/>
  <c r="X2" i="233"/>
  <c r="H12" i="232"/>
  <c r="H2" i="232"/>
  <c r="X2" i="231"/>
  <c r="I2" i="230"/>
  <c r="H9" i="229"/>
  <c r="J2" i="229"/>
  <c r="X2" i="228"/>
  <c r="F14" i="227"/>
  <c r="E14" i="227"/>
  <c r="D14" i="227"/>
  <c r="C14" i="227"/>
  <c r="G13" i="227"/>
  <c r="G12" i="227"/>
  <c r="G11" i="227"/>
  <c r="H2" i="227"/>
  <c r="F2" i="226"/>
  <c r="G2" i="224"/>
  <c r="H11" i="223"/>
  <c r="H7" i="223"/>
  <c r="I2" i="223"/>
  <c r="J6" i="222"/>
  <c r="J2" i="222"/>
  <c r="K18" i="221"/>
  <c r="K14" i="221"/>
  <c r="K13" i="221"/>
  <c r="K8" i="221"/>
  <c r="K2" i="221"/>
  <c r="Z7" i="220"/>
  <c r="Z2" i="220"/>
  <c r="Y2" i="219"/>
  <c r="F17" i="218"/>
  <c r="F13" i="218"/>
  <c r="F2" i="218"/>
  <c r="S168" i="171"/>
  <c r="S151" i="171"/>
  <c r="S150" i="171"/>
  <c r="S141" i="171"/>
  <c r="S140" i="171"/>
  <c r="S139" i="171"/>
  <c r="S138" i="171"/>
  <c r="S137" i="171"/>
  <c r="S136" i="171"/>
  <c r="W329" i="217"/>
  <c r="W328" i="217"/>
  <c r="W327" i="217"/>
  <c r="W326" i="217"/>
  <c r="W325" i="217"/>
  <c r="W320" i="217"/>
  <c r="W319" i="217"/>
  <c r="W317" i="217"/>
  <c r="W316" i="217"/>
  <c r="W315" i="217"/>
  <c r="W314" i="217"/>
  <c r="W313" i="217"/>
  <c r="W312" i="217"/>
  <c r="W311" i="217"/>
  <c r="R310" i="217"/>
  <c r="W309" i="217"/>
  <c r="W308" i="217"/>
  <c r="W304" i="217"/>
  <c r="W303" i="217"/>
  <c r="W302" i="217"/>
  <c r="W300" i="217"/>
  <c r="W298" i="217"/>
  <c r="W297" i="217"/>
  <c r="W296" i="217"/>
  <c r="W282" i="217"/>
  <c r="W281" i="217"/>
  <c r="W280" i="217"/>
  <c r="W279" i="217"/>
  <c r="W278" i="217"/>
  <c r="W277" i="217"/>
  <c r="W276" i="217"/>
  <c r="W275" i="217"/>
  <c r="W274" i="217"/>
  <c r="W273" i="217"/>
  <c r="W272" i="217"/>
  <c r="W271" i="217"/>
  <c r="W270" i="217"/>
  <c r="W266" i="217"/>
  <c r="W265" i="217"/>
  <c r="W264" i="217"/>
  <c r="W263" i="217"/>
  <c r="W262" i="217"/>
  <c r="W261" i="217"/>
  <c r="W260" i="217"/>
  <c r="W259" i="217"/>
  <c r="W258" i="217"/>
  <c r="W257" i="217"/>
  <c r="W256" i="217"/>
  <c r="W255" i="217"/>
  <c r="W254" i="217"/>
  <c r="W251" i="217"/>
  <c r="W250" i="217"/>
  <c r="W237" i="217"/>
  <c r="W236" i="217"/>
  <c r="W235" i="217"/>
  <c r="W233" i="217"/>
  <c r="W232" i="217"/>
  <c r="W231" i="217"/>
  <c r="W230" i="217"/>
  <c r="W229" i="217"/>
  <c r="W228" i="217"/>
  <c r="W227" i="217"/>
  <c r="W226" i="217"/>
  <c r="W225" i="217"/>
  <c r="W224" i="217"/>
  <c r="W223" i="217"/>
  <c r="W222" i="217"/>
  <c r="W221" i="217"/>
  <c r="W220" i="217"/>
  <c r="W219" i="217"/>
  <c r="W218" i="217"/>
  <c r="W217" i="217"/>
  <c r="W216" i="217"/>
  <c r="W215" i="217"/>
  <c r="W214" i="217"/>
  <c r="W213" i="217"/>
  <c r="W212" i="217"/>
  <c r="W211" i="217"/>
  <c r="W210" i="217"/>
  <c r="W209" i="217"/>
  <c r="W208" i="217"/>
  <c r="W207" i="217"/>
  <c r="W206" i="217"/>
  <c r="W205" i="217"/>
  <c r="W204" i="217"/>
  <c r="W203" i="217"/>
  <c r="W202" i="217"/>
  <c r="W201" i="217"/>
  <c r="W200" i="217"/>
  <c r="W199" i="217"/>
  <c r="W198" i="217"/>
  <c r="W197" i="217"/>
  <c r="W196" i="217"/>
  <c r="W195" i="217"/>
  <c r="W194" i="217"/>
  <c r="W193" i="217"/>
  <c r="W192" i="217"/>
  <c r="W191" i="217"/>
  <c r="W190" i="217"/>
  <c r="W189" i="217"/>
  <c r="W188" i="217"/>
  <c r="W187" i="217"/>
  <c r="W186" i="217"/>
  <c r="W185" i="217"/>
  <c r="W184" i="217"/>
  <c r="W183" i="217"/>
  <c r="W182" i="217"/>
  <c r="W181" i="217"/>
  <c r="W180" i="217"/>
  <c r="W179" i="217"/>
  <c r="W178" i="217"/>
  <c r="W177" i="217"/>
  <c r="W176" i="217"/>
  <c r="W175" i="217"/>
  <c r="W174" i="217"/>
  <c r="W173" i="217"/>
  <c r="W172" i="217"/>
  <c r="W171" i="217"/>
  <c r="W170" i="217"/>
  <c r="W169" i="217"/>
  <c r="W168" i="217"/>
  <c r="W167" i="217"/>
  <c r="W166" i="217"/>
  <c r="W165" i="217"/>
  <c r="W164" i="217"/>
  <c r="W163" i="217"/>
  <c r="W162" i="217"/>
  <c r="W161" i="217"/>
  <c r="W160" i="217"/>
  <c r="W159" i="217"/>
  <c r="W158" i="217"/>
  <c r="W157" i="217"/>
  <c r="W156" i="217"/>
  <c r="W155" i="217"/>
  <c r="W154" i="217"/>
  <c r="W153" i="217"/>
  <c r="W152" i="217"/>
  <c r="W151" i="217"/>
  <c r="W150" i="217"/>
  <c r="W149" i="217"/>
  <c r="W148" i="217"/>
  <c r="W144" i="217"/>
  <c r="W143" i="217"/>
  <c r="W142" i="217"/>
  <c r="W141" i="217"/>
  <c r="W140" i="217"/>
  <c r="W139" i="217"/>
  <c r="W138" i="217"/>
  <c r="W137" i="217"/>
  <c r="W136" i="217"/>
  <c r="W135" i="217"/>
  <c r="W134" i="217"/>
  <c r="W133" i="217"/>
  <c r="W132" i="217"/>
  <c r="W131" i="217"/>
  <c r="W130" i="217"/>
  <c r="W129" i="217"/>
  <c r="W128" i="217"/>
  <c r="W127" i="217"/>
  <c r="W126" i="217"/>
  <c r="W125" i="217"/>
  <c r="W124" i="217"/>
  <c r="W123" i="217"/>
  <c r="W122" i="217"/>
  <c r="W121" i="217"/>
  <c r="W115" i="217"/>
  <c r="W113" i="217"/>
  <c r="W112" i="217"/>
  <c r="W111" i="217"/>
  <c r="W110" i="217"/>
  <c r="W109" i="217"/>
  <c r="W108" i="217"/>
  <c r="W107" i="217"/>
  <c r="W106" i="217"/>
  <c r="W105" i="217"/>
  <c r="W104" i="217"/>
  <c r="W103" i="217"/>
  <c r="W102" i="217"/>
  <c r="W101" i="217"/>
  <c r="W100" i="217"/>
  <c r="W99" i="217"/>
  <c r="W98" i="217"/>
  <c r="W97" i="217"/>
  <c r="W96" i="217"/>
  <c r="W95" i="217"/>
  <c r="W94" i="217"/>
  <c r="W93" i="217"/>
  <c r="W92" i="217"/>
  <c r="W91" i="217"/>
  <c r="W90" i="217"/>
  <c r="W89" i="217"/>
  <c r="W88" i="217"/>
  <c r="W87" i="217"/>
  <c r="W86" i="217"/>
  <c r="W85" i="217"/>
  <c r="W84" i="217"/>
  <c r="W83" i="217"/>
  <c r="W82" i="217"/>
  <c r="W81" i="217"/>
  <c r="W80" i="217"/>
  <c r="W79" i="217"/>
  <c r="W78" i="217"/>
  <c r="W77" i="217"/>
  <c r="W76" i="217"/>
  <c r="W75" i="217"/>
  <c r="W74" i="217"/>
  <c r="W73" i="217"/>
  <c r="W72" i="217"/>
  <c r="W71" i="217"/>
  <c r="W70" i="217"/>
  <c r="W69" i="217"/>
  <c r="W68" i="217"/>
  <c r="W67" i="217"/>
  <c r="W66" i="217"/>
  <c r="W65" i="217"/>
  <c r="W64" i="217"/>
  <c r="W63" i="217"/>
  <c r="W62" i="217"/>
  <c r="W61" i="217"/>
  <c r="W60" i="217"/>
  <c r="W59" i="217"/>
  <c r="W58" i="217"/>
  <c r="W57" i="217"/>
  <c r="W56" i="217"/>
  <c r="W55" i="217"/>
  <c r="W54" i="217"/>
  <c r="W53" i="217"/>
  <c r="W52" i="217"/>
  <c r="W51" i="217"/>
  <c r="W50" i="217"/>
  <c r="W49" i="217"/>
  <c r="W48" i="217"/>
  <c r="W47" i="217"/>
  <c r="W46" i="217"/>
  <c r="W43" i="217"/>
  <c r="W42" i="217"/>
  <c r="W41" i="217"/>
  <c r="W40" i="217"/>
  <c r="W39" i="217"/>
  <c r="W38" i="217"/>
  <c r="W37" i="217"/>
  <c r="W36" i="217"/>
  <c r="W35" i="217"/>
  <c r="W34" i="217"/>
  <c r="W33" i="217"/>
  <c r="W32" i="217"/>
  <c r="W28" i="217"/>
  <c r="W27" i="217"/>
  <c r="W26" i="217"/>
  <c r="W25" i="217"/>
  <c r="G14" i="227" l="1"/>
  <c r="V1" i="217"/>
  <c r="M343" i="171"/>
  <c r="M135" i="171" l="1"/>
  <c r="M134" i="171"/>
  <c r="M148" i="171" l="1"/>
  <c r="Q133" i="171" l="1"/>
  <c r="M357" i="171" l="1"/>
  <c r="Q147" i="171"/>
  <c r="Q132" i="171"/>
  <c r="Q110" i="171"/>
  <c r="Q18" i="171" l="1"/>
  <c r="Q203" i="171"/>
  <c r="Q158" i="171"/>
  <c r="M218" i="171"/>
  <c r="M209" i="171"/>
  <c r="M206" i="171"/>
  <c r="M162" i="171"/>
  <c r="M160" i="171"/>
  <c r="M156" i="171"/>
  <c r="M154" i="171"/>
  <c r="M66" i="171"/>
  <c r="M65" i="171"/>
  <c r="M62" i="171"/>
  <c r="M59" i="171"/>
  <c r="M57" i="171"/>
  <c r="M44" i="171"/>
  <c r="Q104" i="171" l="1"/>
  <c r="Q146" i="171" l="1"/>
  <c r="Q148" i="171"/>
  <c r="Q134" i="171"/>
  <c r="Q88" i="171" l="1"/>
  <c r="Q368" i="171" l="1"/>
  <c r="Q343" i="171"/>
  <c r="Q310" i="171"/>
  <c r="Q302" i="171"/>
  <c r="Q178" i="171"/>
  <c r="Q172" i="171"/>
  <c r="Q130" i="171"/>
  <c r="Q76" i="171" l="1"/>
  <c r="Q48" i="171" l="1"/>
  <c r="Q49" i="171"/>
  <c r="Q55" i="171"/>
  <c r="Q17" i="171"/>
  <c r="Q19" i="171"/>
  <c r="Q20" i="171"/>
  <c r="Q22" i="171"/>
  <c r="Q23" i="171"/>
  <c r="Q24" i="171"/>
  <c r="Q25" i="171"/>
  <c r="Q26" i="171"/>
  <c r="Q27" i="171"/>
  <c r="Q28" i="171"/>
  <c r="Q29" i="171"/>
  <c r="Q30" i="171"/>
  <c r="Q31" i="171"/>
  <c r="Q32" i="171"/>
  <c r="Q33" i="171"/>
  <c r="Q34" i="171"/>
  <c r="Q35" i="171"/>
  <c r="Q36" i="171"/>
  <c r="Q37" i="171"/>
  <c r="Q38" i="171"/>
  <c r="Q39" i="171"/>
  <c r="Q40" i="171"/>
  <c r="Q41" i="171"/>
  <c r="Q42" i="171"/>
  <c r="Q43" i="171"/>
  <c r="Q44" i="171"/>
  <c r="Q45" i="171"/>
  <c r="Q50" i="171"/>
  <c r="Q51" i="171"/>
  <c r="Q53" i="171"/>
  <c r="Q57" i="171"/>
  <c r="Q58" i="171"/>
  <c r="Q59" i="171"/>
  <c r="Q60" i="171"/>
  <c r="Q62" i="171"/>
  <c r="Q63" i="171"/>
  <c r="Q65" i="171"/>
  <c r="Q66" i="171"/>
  <c r="Q67" i="171"/>
  <c r="Q69" i="171"/>
  <c r="Q70" i="171"/>
  <c r="Q71" i="171"/>
  <c r="Q72" i="171"/>
  <c r="Q73" i="171"/>
  <c r="Q74" i="171"/>
  <c r="Q77" i="171"/>
  <c r="Q79" i="171"/>
  <c r="Q80" i="171"/>
  <c r="Q81" i="171"/>
  <c r="Q82" i="171"/>
  <c r="Q83" i="171"/>
  <c r="Q84" i="171"/>
  <c r="Q85" i="171"/>
  <c r="Q86" i="171"/>
  <c r="Q87" i="171"/>
  <c r="Q89" i="171"/>
  <c r="Q91" i="171"/>
  <c r="Q93" i="171"/>
  <c r="Q94" i="171"/>
  <c r="Q95" i="171"/>
  <c r="Q96" i="171"/>
  <c r="Q97" i="171"/>
  <c r="Q98" i="171"/>
  <c r="Q100" i="171"/>
  <c r="Q101" i="171"/>
  <c r="Q102" i="171"/>
  <c r="Q106" i="171"/>
  <c r="Q107" i="171"/>
  <c r="Q109" i="171"/>
  <c r="Q111" i="171"/>
  <c r="Q113" i="171"/>
  <c r="Q114" i="171"/>
  <c r="Q115" i="171"/>
  <c r="Q117" i="171"/>
  <c r="Q118" i="171"/>
  <c r="Q119" i="171"/>
  <c r="Q122" i="171"/>
  <c r="Q125" i="171"/>
  <c r="Q126" i="171"/>
  <c r="Q131" i="171"/>
  <c r="Q135" i="171"/>
  <c r="Q143" i="171"/>
  <c r="Q144" i="171"/>
  <c r="Q145" i="171"/>
  <c r="Q154" i="171"/>
  <c r="Q155" i="171"/>
  <c r="Q156" i="171"/>
  <c r="Q157" i="171"/>
  <c r="Q160" i="171"/>
  <c r="Q161" i="171"/>
  <c r="Q162" i="171"/>
  <c r="Q163" i="171"/>
  <c r="Q164" i="171"/>
  <c r="Q166" i="171"/>
  <c r="Q167" i="171"/>
  <c r="Q173" i="171"/>
  <c r="Q174" i="171"/>
  <c r="Q175" i="171"/>
  <c r="Q176" i="171"/>
  <c r="Q179" i="171"/>
  <c r="Q180" i="171"/>
  <c r="Q181" i="171"/>
  <c r="Q182" i="171"/>
  <c r="Q183" i="171"/>
  <c r="Q184" i="171"/>
  <c r="Q185" i="171"/>
  <c r="Q186" i="171"/>
  <c r="Q188" i="171"/>
  <c r="Q189" i="171"/>
  <c r="Q190" i="171"/>
  <c r="Q191" i="171"/>
  <c r="Q193" i="171"/>
  <c r="Q194" i="171"/>
  <c r="Q195" i="171"/>
  <c r="Q196" i="171"/>
  <c r="Q197" i="171"/>
  <c r="Q199" i="171"/>
  <c r="Q200" i="171"/>
  <c r="Q201" i="171"/>
  <c r="Q202" i="171"/>
  <c r="Q206" i="171"/>
  <c r="Q207" i="171"/>
  <c r="Q208" i="171"/>
  <c r="Q209" i="171"/>
  <c r="Q210" i="171"/>
  <c r="Q211" i="171"/>
  <c r="Q214" i="171"/>
  <c r="Q215" i="171"/>
  <c r="Q218" i="171"/>
  <c r="Q219" i="171"/>
  <c r="Q220" i="171"/>
  <c r="Q221" i="171"/>
  <c r="Q222" i="171"/>
  <c r="Q223" i="171"/>
  <c r="Q226" i="171"/>
  <c r="Q227" i="171"/>
  <c r="Q228" i="171"/>
  <c r="Q230" i="171"/>
  <c r="Q231" i="171"/>
  <c r="Q232" i="171"/>
  <c r="Q233" i="171"/>
  <c r="Q234" i="171"/>
  <c r="Q235" i="171"/>
  <c r="Q236" i="171"/>
  <c r="Q237" i="171"/>
  <c r="Q239" i="171"/>
  <c r="Q240" i="171"/>
  <c r="Q241" i="171"/>
  <c r="Q242" i="171"/>
  <c r="Q243" i="171"/>
  <c r="Q244" i="171"/>
  <c r="Q245" i="171"/>
  <c r="Q251" i="171"/>
  <c r="Q252" i="171"/>
  <c r="Q256" i="171"/>
  <c r="Q257" i="171"/>
  <c r="Q258" i="171"/>
  <c r="Q259" i="171"/>
  <c r="Q260" i="171"/>
  <c r="Q261" i="171"/>
  <c r="Q262" i="171"/>
  <c r="Q264" i="171"/>
  <c r="Q265" i="171"/>
  <c r="Q266" i="171"/>
  <c r="Q268" i="171"/>
  <c r="Q269" i="171"/>
  <c r="Q270" i="171"/>
  <c r="Q272" i="171"/>
  <c r="Q273" i="171"/>
  <c r="Q275" i="171"/>
  <c r="Q276" i="171"/>
  <c r="Q277" i="171"/>
  <c r="Q279" i="171"/>
  <c r="Q280" i="171"/>
  <c r="Q282" i="171"/>
  <c r="Q283" i="171"/>
  <c r="Q284" i="171"/>
  <c r="Q285" i="171"/>
  <c r="Q286" i="171"/>
  <c r="Q289" i="171"/>
  <c r="Q293" i="171"/>
  <c r="Q295" i="171"/>
  <c r="Q296" i="171"/>
  <c r="Q299" i="171"/>
  <c r="Q301" i="171"/>
  <c r="Q303" i="171"/>
  <c r="Q305" i="171"/>
  <c r="Q306" i="171"/>
  <c r="Q307" i="171"/>
  <c r="Q308" i="171"/>
  <c r="Q311" i="171"/>
  <c r="Q312" i="171"/>
  <c r="Q313" i="171"/>
  <c r="Q314" i="171"/>
  <c r="Q315" i="171"/>
  <c r="Q316" i="171"/>
  <c r="Q317" i="171"/>
  <c r="Q318" i="171"/>
  <c r="Q319" i="171"/>
  <c r="Q320" i="171"/>
  <c r="Q321" i="171"/>
  <c r="Q322" i="171"/>
  <c r="Q323" i="171"/>
  <c r="Q324" i="171"/>
  <c r="Q325" i="171"/>
  <c r="Q326" i="171"/>
  <c r="Q327" i="171"/>
  <c r="Q328" i="171"/>
  <c r="Q330" i="171"/>
  <c r="Q331" i="171"/>
  <c r="Q332" i="171"/>
  <c r="Q333" i="171"/>
  <c r="Q334" i="171"/>
  <c r="Q336" i="171"/>
  <c r="Q337" i="171"/>
  <c r="Q338" i="171"/>
  <c r="Q339" i="171"/>
  <c r="Q340" i="171"/>
  <c r="Q342" i="171"/>
  <c r="Q345" i="171"/>
  <c r="Q346" i="171"/>
  <c r="Q348" i="171"/>
  <c r="Q349" i="171"/>
  <c r="Q351" i="171"/>
  <c r="Q352" i="171"/>
  <c r="Q353" i="171"/>
  <c r="Q355" i="171"/>
  <c r="Q356" i="171"/>
  <c r="Q357" i="171"/>
  <c r="Q358" i="171"/>
  <c r="Q360" i="171"/>
  <c r="Q363" i="171"/>
  <c r="Q364" i="171"/>
  <c r="Q365" i="171"/>
  <c r="Q367" i="171"/>
  <c r="Q370" i="171"/>
  <c r="Q373" i="171"/>
  <c r="Q374" i="171"/>
  <c r="Q375" i="171"/>
  <c r="Q376" i="171"/>
  <c r="Q377" i="171"/>
  <c r="Q379" i="171"/>
  <c r="Q381" i="171"/>
  <c r="Q382" i="171"/>
  <c r="Q383" i="171"/>
  <c r="Q384" i="171"/>
  <c r="Q14" i="171"/>
  <c r="M383" i="171" l="1"/>
  <c r="M382" i="171"/>
  <c r="M381" i="171"/>
  <c r="M365" i="171"/>
  <c r="M363" i="171"/>
  <c r="M360" i="171"/>
  <c r="M358" i="171"/>
  <c r="M352" i="171"/>
  <c r="N274" i="171"/>
  <c r="Q274" i="171" s="1"/>
  <c r="N271" i="171"/>
  <c r="Q271" i="171" s="1"/>
  <c r="M45" i="171"/>
  <c r="I7" i="178" l="1"/>
  <c r="I2" i="171" l="1"/>
</calcChain>
</file>

<file path=xl/sharedStrings.xml><?xml version="1.0" encoding="utf-8"?>
<sst xmlns="http://schemas.openxmlformats.org/spreadsheetml/2006/main" count="4286" uniqueCount="2091">
  <si>
    <t>臨床試験コーディネーター</t>
    <rPh sb="0" eb="2">
      <t>リンショウ</t>
    </rPh>
    <rPh sb="2" eb="4">
      <t>シケン</t>
    </rPh>
    <phoneticPr fontId="5"/>
  </si>
  <si>
    <t>不明</t>
    <phoneticPr fontId="5"/>
  </si>
  <si>
    <t>so00</t>
    <phoneticPr fontId="5"/>
  </si>
  <si>
    <t>電話相談</t>
    <phoneticPr fontId="5"/>
  </si>
  <si>
    <t>FAX</t>
    <phoneticPr fontId="5"/>
  </si>
  <si>
    <t>Email</t>
    <phoneticPr fontId="5"/>
  </si>
  <si>
    <t>so05</t>
    <phoneticPr fontId="5"/>
  </si>
  <si>
    <t>ｙｎ</t>
    <phoneticPr fontId="5"/>
  </si>
  <si>
    <t>maru</t>
    <phoneticPr fontId="5"/>
  </si>
  <si>
    <t>sd01</t>
    <phoneticPr fontId="5"/>
  </si>
  <si>
    <t>sd02</t>
    <phoneticPr fontId="5"/>
  </si>
  <si>
    <t>sd03</t>
    <phoneticPr fontId="5"/>
  </si>
  <si>
    <t>sd00</t>
    <phoneticPr fontId="5"/>
  </si>
  <si>
    <t>sd</t>
    <phoneticPr fontId="5"/>
  </si>
  <si>
    <t>医療連携</t>
    <rPh sb="0" eb="2">
      <t>イリョウ</t>
    </rPh>
    <rPh sb="2" eb="4">
      <t>レンケイ</t>
    </rPh>
    <phoneticPr fontId="5"/>
  </si>
  <si>
    <t>path</t>
    <phoneticPr fontId="5"/>
  </si>
  <si>
    <t>　　全てのパスを電子媒体で提出</t>
    <rPh sb="2" eb="3">
      <t>スベ</t>
    </rPh>
    <rPh sb="8" eb="10">
      <t>デンシ</t>
    </rPh>
    <rPh sb="10" eb="12">
      <t>バイタイ</t>
    </rPh>
    <rPh sb="13" eb="15">
      <t>テイシュツ</t>
    </rPh>
    <phoneticPr fontId="5"/>
  </si>
  <si>
    <t>　　一部のパスを電子媒体で提出</t>
    <rPh sb="2" eb="4">
      <t>イチブ</t>
    </rPh>
    <rPh sb="8" eb="10">
      <t>デンシ</t>
    </rPh>
    <rPh sb="10" eb="12">
      <t>バイタイ</t>
    </rPh>
    <rPh sb="13" eb="15">
      <t>テイシュツ</t>
    </rPh>
    <phoneticPr fontId="5"/>
  </si>
  <si>
    <t>　　今回は、電子媒体での提出はなし</t>
    <rPh sb="2" eb="4">
      <t>コンカイ</t>
    </rPh>
    <rPh sb="6" eb="8">
      <t>デンシ</t>
    </rPh>
    <rPh sb="8" eb="10">
      <t>バイタイ</t>
    </rPh>
    <rPh sb="12" eb="14">
      <t>テイシュツ</t>
    </rPh>
    <phoneticPr fontId="5"/>
  </si>
  <si>
    <t>助産師</t>
    <rPh sb="0" eb="3">
      <t>ジョサンシ</t>
    </rPh>
    <phoneticPr fontId="5"/>
  </si>
  <si>
    <t>義肢装具士</t>
    <rPh sb="0" eb="2">
      <t>ギシ</t>
    </rPh>
    <rPh sb="2" eb="4">
      <t>ソウグ</t>
    </rPh>
    <rPh sb="4" eb="5">
      <t>シ</t>
    </rPh>
    <phoneticPr fontId="5"/>
  </si>
  <si>
    <t>臨床工学技士</t>
    <rPh sb="0" eb="2">
      <t>リンショウ</t>
    </rPh>
    <rPh sb="2" eb="4">
      <t>コウガク</t>
    </rPh>
    <rPh sb="4" eb="6">
      <t>ギシ</t>
    </rPh>
    <phoneticPr fontId="5"/>
  </si>
  <si>
    <t>外来化学療法加算１（第６部　通則）</t>
    <rPh sb="0" eb="2">
      <t>ガイライ</t>
    </rPh>
    <rPh sb="2" eb="6">
      <t>カガクリョウホウ</t>
    </rPh>
    <rPh sb="6" eb="8">
      <t>カサン</t>
    </rPh>
    <rPh sb="10" eb="11">
      <t>ダイ</t>
    </rPh>
    <rPh sb="12" eb="13">
      <t>ブ</t>
    </rPh>
    <rPh sb="14" eb="16">
      <t>ツウソク</t>
    </rPh>
    <phoneticPr fontId="5"/>
  </si>
  <si>
    <t>外来化学療法加算２（第６部　通則）</t>
    <rPh sb="0" eb="2">
      <t>ガイライ</t>
    </rPh>
    <rPh sb="2" eb="6">
      <t>カガクリョウホウ</t>
    </rPh>
    <rPh sb="6" eb="8">
      <t>カサン</t>
    </rPh>
    <phoneticPr fontId="5"/>
  </si>
  <si>
    <t>初級者研修・修了</t>
    <rPh sb="0" eb="3">
      <t>ショキュウシャ</t>
    </rPh>
    <rPh sb="3" eb="5">
      <t>ケンシュウ</t>
    </rPh>
    <rPh sb="6" eb="8">
      <t>シュウリョウ</t>
    </rPh>
    <phoneticPr fontId="5"/>
  </si>
  <si>
    <t>初級者研修・受講中</t>
    <rPh sb="0" eb="3">
      <t>ショキュウシャ</t>
    </rPh>
    <rPh sb="3" eb="5">
      <t>ケンシュウ</t>
    </rPh>
    <rPh sb="6" eb="9">
      <t>ジュコウチュウ</t>
    </rPh>
    <phoneticPr fontId="5"/>
  </si>
  <si>
    <t>初級者研修・未受講</t>
    <rPh sb="0" eb="3">
      <t>ショキュウシャ</t>
    </rPh>
    <rPh sb="3" eb="5">
      <t>ケンシュウ</t>
    </rPh>
    <rPh sb="6" eb="7">
      <t>ミ</t>
    </rPh>
    <rPh sb="7" eb="9">
      <t>ジュコウ</t>
    </rPh>
    <phoneticPr fontId="5"/>
  </si>
  <si>
    <t>中級者研修・修了</t>
    <rPh sb="0" eb="2">
      <t>チュウキュウ</t>
    </rPh>
    <rPh sb="2" eb="3">
      <t>シャ</t>
    </rPh>
    <rPh sb="3" eb="5">
      <t>ケンシュウ</t>
    </rPh>
    <rPh sb="6" eb="8">
      <t>シュウリョウ</t>
    </rPh>
    <phoneticPr fontId="5"/>
  </si>
  <si>
    <t>tou08</t>
    <phoneticPr fontId="5"/>
  </si>
  <si>
    <t>GIST</t>
    <phoneticPr fontId="5"/>
  </si>
  <si>
    <t>2010年04月26-27日 東京</t>
    <phoneticPr fontId="5"/>
  </si>
  <si>
    <t>2010年06月01-03日 東京</t>
    <phoneticPr fontId="5"/>
  </si>
  <si>
    <t>2010年04月10-11日 東京</t>
    <phoneticPr fontId="5"/>
  </si>
  <si>
    <t>2010年05月15-16日 福岡</t>
    <phoneticPr fontId="5"/>
  </si>
  <si>
    <t>2010年06月12-13日 愛知</t>
    <phoneticPr fontId="5"/>
  </si>
  <si>
    <t>2010年06月26-27日 長野</t>
    <phoneticPr fontId="5"/>
  </si>
  <si>
    <t>治験審査委員会</t>
    <rPh sb="0" eb="2">
      <t>チケン</t>
    </rPh>
    <rPh sb="2" eb="4">
      <t>シンサ</t>
    </rPh>
    <rPh sb="4" eb="7">
      <t>イインカイ</t>
    </rPh>
    <phoneticPr fontId="5"/>
  </si>
  <si>
    <t>准看護師</t>
    <rPh sb="0" eb="1">
      <t>ジュン</t>
    </rPh>
    <rPh sb="1" eb="3">
      <t>カンゴ</t>
    </rPh>
    <rPh sb="3" eb="4">
      <t>シ</t>
    </rPh>
    <phoneticPr fontId="5"/>
  </si>
  <si>
    <t>視能訓練士</t>
    <rPh sb="0" eb="1">
      <t>シ</t>
    </rPh>
    <rPh sb="1" eb="2">
      <t>ノウ</t>
    </rPh>
    <rPh sb="2" eb="4">
      <t>クンレン</t>
    </rPh>
    <rPh sb="4" eb="5">
      <t>シ</t>
    </rPh>
    <phoneticPr fontId="5"/>
  </si>
  <si>
    <t>言語聴覚士</t>
    <rPh sb="0" eb="2">
      <t>ゲンゴ</t>
    </rPh>
    <rPh sb="2" eb="4">
      <t>チョウカク</t>
    </rPh>
    <rPh sb="4" eb="5">
      <t>シ</t>
    </rPh>
    <phoneticPr fontId="5"/>
  </si>
  <si>
    <t>歯科衛生士</t>
    <rPh sb="0" eb="2">
      <t>シカ</t>
    </rPh>
    <rPh sb="2" eb="4">
      <t>エイセイ</t>
    </rPh>
    <rPh sb="4" eb="5">
      <t>シ</t>
    </rPh>
    <phoneticPr fontId="5"/>
  </si>
  <si>
    <t>歯科技工士</t>
    <rPh sb="0" eb="2">
      <t>シカ</t>
    </rPh>
    <rPh sb="2" eb="5">
      <t>ギコウシ</t>
    </rPh>
    <phoneticPr fontId="5"/>
  </si>
  <si>
    <t>診療放射線技師</t>
    <rPh sb="0" eb="2">
      <t>シンリョウ</t>
    </rPh>
    <rPh sb="2" eb="5">
      <t>ホウシャセン</t>
    </rPh>
    <rPh sb="5" eb="7">
      <t>ギシ</t>
    </rPh>
    <phoneticPr fontId="5"/>
  </si>
  <si>
    <t>臨床検査技師</t>
    <rPh sb="0" eb="2">
      <t>リンショウ</t>
    </rPh>
    <rPh sb="2" eb="4">
      <t>ケンサ</t>
    </rPh>
    <rPh sb="4" eb="6">
      <t>ギシ</t>
    </rPh>
    <phoneticPr fontId="5"/>
  </si>
  <si>
    <t>衛生検査技師</t>
    <rPh sb="0" eb="2">
      <t>エイセイ</t>
    </rPh>
    <rPh sb="2" eb="4">
      <t>ケンサ</t>
    </rPh>
    <rPh sb="4" eb="6">
      <t>ギシ</t>
    </rPh>
    <phoneticPr fontId="5"/>
  </si>
  <si>
    <t>管理栄養士</t>
    <rPh sb="0" eb="2">
      <t>カンリ</t>
    </rPh>
    <rPh sb="2" eb="4">
      <t>エイヨウ</t>
    </rPh>
    <rPh sb="4" eb="5">
      <t>シ</t>
    </rPh>
    <phoneticPr fontId="5"/>
  </si>
  <si>
    <t>栄養士</t>
    <rPh sb="0" eb="3">
      <t>エイヨウシ</t>
    </rPh>
    <phoneticPr fontId="5"/>
  </si>
  <si>
    <t>精神保健福祉士</t>
    <rPh sb="0" eb="2">
      <t>セイシン</t>
    </rPh>
    <rPh sb="2" eb="4">
      <t>ホケン</t>
    </rPh>
    <rPh sb="4" eb="6">
      <t>フクシ</t>
    </rPh>
    <rPh sb="6" eb="7">
      <t>シ</t>
    </rPh>
    <phoneticPr fontId="5"/>
  </si>
  <si>
    <t>可</t>
    <rPh sb="0" eb="1">
      <t>カ</t>
    </rPh>
    <phoneticPr fontId="5"/>
  </si>
  <si>
    <t>否</t>
    <rPh sb="0" eb="1">
      <t>ヒ</t>
    </rPh>
    <phoneticPr fontId="5"/>
  </si>
  <si>
    <t>悪性骨軟部腫瘍</t>
    <rPh sb="0" eb="2">
      <t>アクセイ</t>
    </rPh>
    <rPh sb="2" eb="3">
      <t>ホネ</t>
    </rPh>
    <rPh sb="3" eb="4">
      <t>ヤワ</t>
    </rPh>
    <rPh sb="4" eb="5">
      <t>ブ</t>
    </rPh>
    <rPh sb="5" eb="7">
      <t>シュヨウ</t>
    </rPh>
    <phoneticPr fontId="5"/>
  </si>
  <si>
    <t>小児固形腫瘍</t>
    <rPh sb="0" eb="2">
      <t>ショウニ</t>
    </rPh>
    <rPh sb="2" eb="4">
      <t>コケイ</t>
    </rPh>
    <rPh sb="4" eb="6">
      <t>シュヨウ</t>
    </rPh>
    <phoneticPr fontId="5"/>
  </si>
  <si>
    <t>原発不明がん</t>
    <rPh sb="0" eb="2">
      <t>ゲンパツ</t>
    </rPh>
    <rPh sb="2" eb="4">
      <t>フメイ</t>
    </rPh>
    <phoneticPr fontId="5"/>
  </si>
  <si>
    <t>10割</t>
    <rPh sb="2" eb="3">
      <t>ワリ</t>
    </rPh>
    <phoneticPr fontId="5"/>
  </si>
  <si>
    <t>９割以上10割未満</t>
    <rPh sb="1" eb="2">
      <t>ワリ</t>
    </rPh>
    <rPh sb="2" eb="4">
      <t>イジョウ</t>
    </rPh>
    <rPh sb="6" eb="7">
      <t>ワリ</t>
    </rPh>
    <rPh sb="7" eb="9">
      <t>ミマン</t>
    </rPh>
    <phoneticPr fontId="5"/>
  </si>
  <si>
    <t>８割以上９割未満</t>
    <rPh sb="1" eb="2">
      <t>ワリ</t>
    </rPh>
    <rPh sb="2" eb="4">
      <t>イジョウ</t>
    </rPh>
    <rPh sb="5" eb="6">
      <t>ワリ</t>
    </rPh>
    <rPh sb="6" eb="8">
      <t>ミマン</t>
    </rPh>
    <phoneticPr fontId="5"/>
  </si>
  <si>
    <t>７割以上８割未満</t>
    <rPh sb="1" eb="2">
      <t>ワリ</t>
    </rPh>
    <rPh sb="2" eb="4">
      <t>イジョウ</t>
    </rPh>
    <rPh sb="5" eb="6">
      <t>ワリ</t>
    </rPh>
    <rPh sb="6" eb="8">
      <t>ミマン</t>
    </rPh>
    <phoneticPr fontId="5"/>
  </si>
  <si>
    <t>６割以上７割未満</t>
    <rPh sb="1" eb="2">
      <t>ワリ</t>
    </rPh>
    <rPh sb="2" eb="4">
      <t>イジョウ</t>
    </rPh>
    <rPh sb="5" eb="6">
      <t>ワリ</t>
    </rPh>
    <rPh sb="6" eb="8">
      <t>ミマン</t>
    </rPh>
    <phoneticPr fontId="5"/>
  </si>
  <si>
    <t>５割以上６割未満</t>
    <rPh sb="1" eb="2">
      <t>ワリ</t>
    </rPh>
    <rPh sb="2" eb="4">
      <t>イジョウ</t>
    </rPh>
    <rPh sb="5" eb="6">
      <t>ワリ</t>
    </rPh>
    <rPh sb="6" eb="8">
      <t>ミマン</t>
    </rPh>
    <phoneticPr fontId="5"/>
  </si>
  <si>
    <t>年</t>
    <rPh sb="0" eb="1">
      <t>ネン</t>
    </rPh>
    <phoneticPr fontId="5"/>
  </si>
  <si>
    <t>○</t>
    <phoneticPr fontId="5"/>
  </si>
  <si>
    <t>list00</t>
    <phoneticPr fontId="5"/>
  </si>
  <si>
    <t>yos407</t>
    <phoneticPr fontId="5"/>
  </si>
  <si>
    <t>開胸手術　K511$、K514$、K518$</t>
    <rPh sb="0" eb="1">
      <t>カイ</t>
    </rPh>
    <rPh sb="1" eb="2">
      <t>キョウ</t>
    </rPh>
    <rPh sb="2" eb="4">
      <t>シュジュツ</t>
    </rPh>
    <phoneticPr fontId="5"/>
  </si>
  <si>
    <t>郵便番号</t>
    <rPh sb="0" eb="2">
      <t>ユウビン</t>
    </rPh>
    <rPh sb="2" eb="4">
      <t>バンゴウ</t>
    </rPh>
    <phoneticPr fontId="5"/>
  </si>
  <si>
    <t>2010年10月02-03日 茨城（予定）</t>
    <phoneticPr fontId="5"/>
  </si>
  <si>
    <t>sou01</t>
    <phoneticPr fontId="5"/>
  </si>
  <si>
    <t>sou02</t>
    <phoneticPr fontId="5"/>
  </si>
  <si>
    <t>sou03</t>
    <phoneticPr fontId="5"/>
  </si>
  <si>
    <t>専従(8割以上)</t>
    <rPh sb="0" eb="2">
      <t>センジュウ</t>
    </rPh>
    <rPh sb="4" eb="5">
      <t>ワリ</t>
    </rPh>
    <rPh sb="5" eb="7">
      <t>イジョウ</t>
    </rPh>
    <phoneticPr fontId="5"/>
  </si>
  <si>
    <t>専任(5割以上8割未満)</t>
    <rPh sb="0" eb="2">
      <t>センニン</t>
    </rPh>
    <rPh sb="4" eb="5">
      <t>ワリ</t>
    </rPh>
    <rPh sb="5" eb="7">
      <t>イジョウ</t>
    </rPh>
    <rPh sb="8" eb="9">
      <t>ワリ</t>
    </rPh>
    <rPh sb="9" eb="11">
      <t>ミマン</t>
    </rPh>
    <phoneticPr fontId="5"/>
  </si>
  <si>
    <t>兼任(5割未満)</t>
    <rPh sb="0" eb="2">
      <t>ケンニン</t>
    </rPh>
    <rPh sb="4" eb="5">
      <t>ワリ</t>
    </rPh>
    <rPh sb="5" eb="7">
      <t>ミマン</t>
    </rPh>
    <phoneticPr fontId="5"/>
  </si>
  <si>
    <t>専任(5割以上8割未満)</t>
    <rPh sb="0" eb="2">
      <t>センニン</t>
    </rPh>
    <rPh sb="4" eb="7">
      <t>ワリイジョウ</t>
    </rPh>
    <rPh sb="8" eb="9">
      <t>ワリ</t>
    </rPh>
    <rPh sb="9" eb="11">
      <t>ミマン</t>
    </rPh>
    <phoneticPr fontId="5"/>
  </si>
  <si>
    <t>tou00</t>
    <phoneticPr fontId="5"/>
  </si>
  <si>
    <t>list03</t>
    <phoneticPr fontId="5"/>
  </si>
  <si>
    <t>kafu</t>
    <phoneticPr fontId="5"/>
  </si>
  <si>
    <t>jimi</t>
    <phoneticPr fontId="5"/>
  </si>
  <si>
    <t>fuyo</t>
    <phoneticPr fontId="5"/>
  </si>
  <si>
    <t>kens01</t>
    <phoneticPr fontId="5"/>
  </si>
  <si>
    <t>kaisa</t>
    <phoneticPr fontId="5"/>
  </si>
  <si>
    <t>iky</t>
    <phoneticPr fontId="5"/>
  </si>
  <si>
    <t>十二指腸・小腸がん</t>
    <rPh sb="0" eb="4">
      <t>ジュウニシチョウ</t>
    </rPh>
    <rPh sb="5" eb="7">
      <t>ショウチョウ</t>
    </rPh>
    <phoneticPr fontId="5"/>
  </si>
  <si>
    <t>histu</t>
    <phoneticPr fontId="5"/>
  </si>
  <si>
    <t>精神症状の緩和に携わる医師</t>
    <phoneticPr fontId="5"/>
  </si>
  <si>
    <t>看護師</t>
    <phoneticPr fontId="5"/>
  </si>
  <si>
    <t>身体症状の緩和に携わる医師</t>
    <phoneticPr fontId="5"/>
  </si>
  <si>
    <t>kanjin</t>
    <phoneticPr fontId="5"/>
  </si>
  <si>
    <t>脊髄腫瘍</t>
    <rPh sb="0" eb="2">
      <t>セキズイ</t>
    </rPh>
    <rPh sb="2" eb="4">
      <t>シュヨウ</t>
    </rPh>
    <phoneticPr fontId="5"/>
  </si>
  <si>
    <t>耳鼻咽喉科領域のがん</t>
    <rPh sb="0" eb="2">
      <t>ジビ</t>
    </rPh>
    <rPh sb="2" eb="4">
      <t>インコウ</t>
    </rPh>
    <rPh sb="4" eb="5">
      <t>カ</t>
    </rPh>
    <rPh sb="5" eb="7">
      <t>リョウイキ</t>
    </rPh>
    <phoneticPr fontId="5"/>
  </si>
  <si>
    <t>胆道がん</t>
    <rPh sb="1" eb="2">
      <t>ドウ</t>
    </rPh>
    <phoneticPr fontId="5"/>
  </si>
  <si>
    <t>副腎がん</t>
    <rPh sb="0" eb="2">
      <t>フクジン</t>
    </rPh>
    <phoneticPr fontId="5"/>
  </si>
  <si>
    <t>患者本人　</t>
    <phoneticPr fontId="5"/>
  </si>
  <si>
    <t>家族・親戚</t>
    <phoneticPr fontId="5"/>
  </si>
  <si>
    <t>友人</t>
    <phoneticPr fontId="5"/>
  </si>
  <si>
    <t>一般</t>
    <phoneticPr fontId="5"/>
  </si>
  <si>
    <t>医療関係者</t>
    <phoneticPr fontId="5"/>
  </si>
  <si>
    <t>その他</t>
    <phoneticPr fontId="5"/>
  </si>
  <si>
    <t>不明</t>
    <phoneticPr fontId="5"/>
  </si>
  <si>
    <t>so01</t>
    <phoneticPr fontId="5"/>
  </si>
  <si>
    <t>がんの治療</t>
    <rPh sb="3" eb="5">
      <t>チリョウ</t>
    </rPh>
    <phoneticPr fontId="5"/>
  </si>
  <si>
    <t>がんの検査</t>
    <rPh sb="3" eb="5">
      <t>ケンサ</t>
    </rPh>
    <phoneticPr fontId="5"/>
  </si>
  <si>
    <t>症状・副作用・後遺症</t>
    <rPh sb="0" eb="2">
      <t>ショウジョウ</t>
    </rPh>
    <rPh sb="3" eb="6">
      <t>フクサヨウ</t>
    </rPh>
    <rPh sb="7" eb="10">
      <t>コウイショウ</t>
    </rPh>
    <phoneticPr fontId="5"/>
  </si>
  <si>
    <t>セカンドオピニオン（一般）</t>
    <rPh sb="10" eb="12">
      <t>イッパン</t>
    </rPh>
    <phoneticPr fontId="5"/>
  </si>
  <si>
    <t>セカンドオピニオン（受入）</t>
    <rPh sb="10" eb="12">
      <t>ウケイレ</t>
    </rPh>
    <phoneticPr fontId="5"/>
  </si>
  <si>
    <t>セカンドオピニオン（他へ紹介）</t>
    <rPh sb="10" eb="11">
      <t>タ</t>
    </rPh>
    <rPh sb="12" eb="14">
      <t>ショウカイ</t>
    </rPh>
    <phoneticPr fontId="5"/>
  </si>
  <si>
    <t>治療実績</t>
    <rPh sb="0" eb="2">
      <t>チリョウ</t>
    </rPh>
    <rPh sb="2" eb="4">
      <t>ジッセキ</t>
    </rPh>
    <phoneticPr fontId="5"/>
  </si>
  <si>
    <t>受診方法・入院</t>
    <rPh sb="0" eb="2">
      <t>ジュシン</t>
    </rPh>
    <rPh sb="2" eb="4">
      <t>ホウホウ</t>
    </rPh>
    <rPh sb="5" eb="7">
      <t>ニュウイン</t>
    </rPh>
    <phoneticPr fontId="5"/>
  </si>
  <si>
    <t>転院</t>
    <rPh sb="0" eb="2">
      <t>テンイン</t>
    </rPh>
    <phoneticPr fontId="5"/>
  </si>
  <si>
    <t>医療機関の紹介</t>
    <rPh sb="0" eb="2">
      <t>イリョウ</t>
    </rPh>
    <rPh sb="2" eb="4">
      <t>キカン</t>
    </rPh>
    <rPh sb="5" eb="7">
      <t>ショウカイ</t>
    </rPh>
    <phoneticPr fontId="5"/>
  </si>
  <si>
    <t>がん予防・検診</t>
    <rPh sb="2" eb="4">
      <t>ヨボウ</t>
    </rPh>
    <rPh sb="5" eb="7">
      <t>ケンシン</t>
    </rPh>
    <phoneticPr fontId="5"/>
  </si>
  <si>
    <t>在宅医療</t>
    <rPh sb="0" eb="2">
      <t>ザイタク</t>
    </rPh>
    <rPh sb="2" eb="4">
      <t>イリョウ</t>
    </rPh>
    <phoneticPr fontId="5"/>
  </si>
  <si>
    <t>ホスピス・緩和ケア</t>
    <rPh sb="5" eb="7">
      <t>カンワ</t>
    </rPh>
    <phoneticPr fontId="5"/>
  </si>
  <si>
    <t>不明</t>
    <rPh sb="0" eb="2">
      <t>フメイ</t>
    </rPh>
    <phoneticPr fontId="5"/>
  </si>
  <si>
    <t>介護福祉士</t>
    <rPh sb="0" eb="2">
      <t>カイゴ</t>
    </rPh>
    <rPh sb="2" eb="4">
      <t>フクシ</t>
    </rPh>
    <rPh sb="4" eb="5">
      <t>シ</t>
    </rPh>
    <phoneticPr fontId="5"/>
  </si>
  <si>
    <t>住所</t>
  </si>
  <si>
    <t>肺がん</t>
  </si>
  <si>
    <t>別紙7</t>
    <rPh sb="0" eb="2">
      <t>ベッシ</t>
    </rPh>
    <phoneticPr fontId="5"/>
  </si>
  <si>
    <t>（指定）</t>
    <rPh sb="1" eb="3">
      <t>シテイ</t>
    </rPh>
    <phoneticPr fontId="5"/>
  </si>
  <si>
    <t>様式</t>
    <rPh sb="0" eb="2">
      <t>ヨウシキ</t>
    </rPh>
    <phoneticPr fontId="5"/>
  </si>
  <si>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5"/>
  </si>
  <si>
    <t>yos401</t>
  </si>
  <si>
    <t>あり</t>
  </si>
  <si>
    <t>はい</t>
  </si>
  <si>
    <t>医用原子力技術研究振興財団</t>
  </si>
  <si>
    <t>いいえ</t>
  </si>
  <si>
    <t>bes2105</t>
    <phoneticPr fontId="5"/>
  </si>
  <si>
    <t>bes2301</t>
    <phoneticPr fontId="5"/>
  </si>
  <si>
    <t>開催予定</t>
    <rPh sb="0" eb="2">
      <t>カイサイ</t>
    </rPh>
    <rPh sb="2" eb="4">
      <t>ヨテイ</t>
    </rPh>
    <phoneticPr fontId="5"/>
  </si>
  <si>
    <t>開催済</t>
    <rPh sb="0" eb="2">
      <t>カイサイ</t>
    </rPh>
    <rPh sb="2" eb="3">
      <t>ス</t>
    </rPh>
    <phoneticPr fontId="5"/>
  </si>
  <si>
    <t>ken01</t>
    <phoneticPr fontId="5"/>
  </si>
  <si>
    <t>講義</t>
    <rPh sb="0" eb="2">
      <t>コウギ</t>
    </rPh>
    <phoneticPr fontId="5"/>
  </si>
  <si>
    <t>実習</t>
    <rPh sb="0" eb="2">
      <t>ジッシュウ</t>
    </rPh>
    <phoneticPr fontId="5"/>
  </si>
  <si>
    <t>講義＋実習</t>
    <rPh sb="0" eb="2">
      <t>コウギ</t>
    </rPh>
    <rPh sb="3" eb="5">
      <t>ジッシュウ</t>
    </rPh>
    <phoneticPr fontId="5"/>
  </si>
  <si>
    <t>bes2701</t>
    <phoneticPr fontId="5"/>
  </si>
  <si>
    <t>bes2702</t>
    <phoneticPr fontId="5"/>
  </si>
  <si>
    <t>必要</t>
    <rPh sb="0" eb="2">
      <t>ヒツヨウ</t>
    </rPh>
    <phoneticPr fontId="5"/>
  </si>
  <si>
    <t>不要</t>
    <rPh sb="0" eb="2">
      <t>フヨウ</t>
    </rPh>
    <phoneticPr fontId="5"/>
  </si>
  <si>
    <t>bes2801</t>
    <phoneticPr fontId="5"/>
  </si>
  <si>
    <t>bes2802</t>
    <phoneticPr fontId="5"/>
  </si>
  <si>
    <t>事務連絡等</t>
    <rPh sb="0" eb="2">
      <t>ジム</t>
    </rPh>
    <rPh sb="2" eb="4">
      <t>レンラク</t>
    </rPh>
    <rPh sb="4" eb="5">
      <t>トウ</t>
    </rPh>
    <phoneticPr fontId="5"/>
  </si>
  <si>
    <t>データ整理等</t>
    <rPh sb="3" eb="5">
      <t>セイリ</t>
    </rPh>
    <rPh sb="5" eb="6">
      <t>トウ</t>
    </rPh>
    <phoneticPr fontId="5"/>
  </si>
  <si>
    <t>相談</t>
    <rPh sb="0" eb="2">
      <t>ソウダン</t>
    </rPh>
    <phoneticPr fontId="5"/>
  </si>
  <si>
    <t>社会福祉士</t>
    <rPh sb="0" eb="2">
      <t>シャカイ</t>
    </rPh>
    <rPh sb="2" eb="4">
      <t>フクシ</t>
    </rPh>
    <rPh sb="4" eb="5">
      <t>シ</t>
    </rPh>
    <phoneticPr fontId="5"/>
  </si>
  <si>
    <t>精神保健福祉士</t>
    <rPh sb="0" eb="2">
      <t>セイシン</t>
    </rPh>
    <rPh sb="2" eb="4">
      <t>ホケン</t>
    </rPh>
    <rPh sb="4" eb="7">
      <t>フクシシ</t>
    </rPh>
    <phoneticPr fontId="5"/>
  </si>
  <si>
    <t>保健師</t>
    <rPh sb="0" eb="3">
      <t>ホケンシ</t>
    </rPh>
    <phoneticPr fontId="5"/>
  </si>
  <si>
    <t>管理栄養士</t>
    <rPh sb="0" eb="2">
      <t>カンリ</t>
    </rPh>
    <rPh sb="2" eb="5">
      <t>エイヨウシ</t>
    </rPh>
    <phoneticPr fontId="5"/>
  </si>
  <si>
    <t>医療ソーシャルワーカー（上記以外）</t>
    <rPh sb="0" eb="2">
      <t>イリョウ</t>
    </rPh>
    <rPh sb="12" eb="14">
      <t>ジョウキ</t>
    </rPh>
    <rPh sb="14" eb="16">
      <t>イガイ</t>
    </rPh>
    <phoneticPr fontId="5"/>
  </si>
  <si>
    <t>医療心理に携わる者</t>
    <rPh sb="0" eb="2">
      <t>イリョウ</t>
    </rPh>
    <rPh sb="2" eb="4">
      <t>シンリ</t>
    </rPh>
    <rPh sb="5" eb="6">
      <t>タズサ</t>
    </rPh>
    <rPh sb="8" eb="9">
      <t>モノ</t>
    </rPh>
    <phoneticPr fontId="5"/>
  </si>
  <si>
    <t>一般事務員</t>
    <rPh sb="0" eb="2">
      <t>イッパン</t>
    </rPh>
    <rPh sb="2" eb="4">
      <t>ジム</t>
    </rPh>
    <rPh sb="4" eb="5">
      <t>イン</t>
    </rPh>
    <phoneticPr fontId="5"/>
  </si>
  <si>
    <t>bes3001</t>
    <phoneticPr fontId="5"/>
  </si>
  <si>
    <t>△</t>
    <phoneticPr fontId="5"/>
  </si>
  <si>
    <t>診療情報管理士</t>
    <phoneticPr fontId="5"/>
  </si>
  <si>
    <t>tou05</t>
    <phoneticPr fontId="5"/>
  </si>
  <si>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5"/>
  </si>
  <si>
    <t>診療録管理体制加算（A207）</t>
    <rPh sb="0" eb="2">
      <t>シンリョウ</t>
    </rPh>
    <rPh sb="2" eb="3">
      <t>ロク</t>
    </rPh>
    <rPh sb="3" eb="5">
      <t>カンリ</t>
    </rPh>
    <rPh sb="5" eb="7">
      <t>タイセイ</t>
    </rPh>
    <rPh sb="7" eb="9">
      <t>カサン</t>
    </rPh>
    <phoneticPr fontId="5"/>
  </si>
  <si>
    <t>頭部／頸部</t>
    <rPh sb="3" eb="4">
      <t>クビ</t>
    </rPh>
    <rPh sb="4" eb="5">
      <t>ブ</t>
    </rPh>
    <phoneticPr fontId="5"/>
  </si>
  <si>
    <t>小児</t>
    <rPh sb="0" eb="2">
      <t>ショウニ</t>
    </rPh>
    <phoneticPr fontId="5"/>
  </si>
  <si>
    <t>血液腫瘍</t>
  </si>
  <si>
    <t>電話</t>
    <rPh sb="0" eb="2">
      <t>デンワ</t>
    </rPh>
    <phoneticPr fontId="5"/>
  </si>
  <si>
    <t>※（常勤換算）</t>
    <rPh sb="2" eb="4">
      <t>ジョウキン</t>
    </rPh>
    <rPh sb="4" eb="6">
      <t>カンサン</t>
    </rPh>
    <phoneticPr fontId="5"/>
  </si>
  <si>
    <t>検査等の実施状況</t>
    <rPh sb="0" eb="2">
      <t>ケンサ</t>
    </rPh>
    <rPh sb="2" eb="3">
      <t>トウ</t>
    </rPh>
    <rPh sb="4" eb="6">
      <t>ジッシ</t>
    </rPh>
    <rPh sb="6" eb="8">
      <t>ジョウキョウ</t>
    </rPh>
    <phoneticPr fontId="5"/>
  </si>
  <si>
    <t>精神看護専門看護師</t>
  </si>
  <si>
    <t>大腸がん</t>
    <rPh sb="0" eb="2">
      <t>ダイチョウ</t>
    </rPh>
    <phoneticPr fontId="5"/>
  </si>
  <si>
    <t>集学的治療</t>
    <rPh sb="0" eb="2">
      <t>シュウガク</t>
    </rPh>
    <rPh sb="2" eb="3">
      <t>テキ</t>
    </rPh>
    <rPh sb="3" eb="5">
      <t>チリョウ</t>
    </rPh>
    <phoneticPr fontId="5"/>
  </si>
  <si>
    <t>膀胱がん</t>
    <rPh sb="0" eb="2">
      <t>ボウコウ</t>
    </rPh>
    <phoneticPr fontId="5"/>
  </si>
  <si>
    <t>その他の女性生殖器がん</t>
    <rPh sb="2" eb="3">
      <t>タ</t>
    </rPh>
    <rPh sb="4" eb="6">
      <t>ジョセイ</t>
    </rPh>
    <rPh sb="6" eb="9">
      <t>セイショクキ</t>
    </rPh>
    <phoneticPr fontId="5"/>
  </si>
  <si>
    <t>○</t>
    <phoneticPr fontId="5"/>
  </si>
  <si>
    <t>実施</t>
    <rPh sb="0" eb="2">
      <t>ジッシ</t>
    </rPh>
    <phoneticPr fontId="5"/>
  </si>
  <si>
    <t>未実施</t>
    <rPh sb="0" eb="3">
      <t>ミジッシ</t>
    </rPh>
    <phoneticPr fontId="5"/>
  </si>
  <si>
    <t>小児看護専門看護師</t>
  </si>
  <si>
    <t>地域看護専門看護師</t>
  </si>
  <si>
    <t>老人看護専門看護師</t>
  </si>
  <si>
    <t>手術看護認定看護師</t>
  </si>
  <si>
    <t>摂食・嚥下障害看護認定看護師</t>
  </si>
  <si>
    <t>　　　　　　　看護専門看護師</t>
    <phoneticPr fontId="5"/>
  </si>
  <si>
    <t>イ</t>
    <phoneticPr fontId="5"/>
  </si>
  <si>
    <t>（任意様式）</t>
    <rPh sb="1" eb="3">
      <t>ニンイ</t>
    </rPh>
    <rPh sb="3" eb="5">
      <t>ヨウシキ</t>
    </rPh>
    <phoneticPr fontId="5"/>
  </si>
  <si>
    <t>問い合わせ先</t>
    <phoneticPr fontId="5"/>
  </si>
  <si>
    <t>様式3</t>
    <rPh sb="0" eb="2">
      <t>ヨウシキ</t>
    </rPh>
    <phoneticPr fontId="5"/>
  </si>
  <si>
    <t>様式4</t>
    <rPh sb="0" eb="2">
      <t>ヨウシキ</t>
    </rPh>
    <phoneticPr fontId="5"/>
  </si>
  <si>
    <t>①施設基準を取得した病床数　</t>
    <rPh sb="1" eb="3">
      <t>シセツ</t>
    </rPh>
    <rPh sb="3" eb="5">
      <t>キジュン</t>
    </rPh>
    <rPh sb="6" eb="8">
      <t>シュトク</t>
    </rPh>
    <rPh sb="10" eb="13">
      <t>ビョウショウスウ</t>
    </rPh>
    <phoneticPr fontId="5"/>
  </si>
  <si>
    <t>画像診断管理加算２（第４部　通則）</t>
    <rPh sb="10" eb="11">
      <t>ダイ</t>
    </rPh>
    <rPh sb="12" eb="13">
      <t>ブ</t>
    </rPh>
    <rPh sb="14" eb="16">
      <t>ツウソク</t>
    </rPh>
    <phoneticPr fontId="5"/>
  </si>
  <si>
    <t>人</t>
  </si>
  <si>
    <t>人</t>
    <rPh sb="0" eb="1">
      <t>ヒト</t>
    </rPh>
    <phoneticPr fontId="5"/>
  </si>
  <si>
    <t>理学療法士</t>
    <rPh sb="0" eb="2">
      <t>リガク</t>
    </rPh>
    <rPh sb="2" eb="4">
      <t>リョウホウ</t>
    </rPh>
    <rPh sb="4" eb="5">
      <t>シ</t>
    </rPh>
    <phoneticPr fontId="5"/>
  </si>
  <si>
    <t>作業療法士</t>
    <rPh sb="0" eb="2">
      <t>サギョウ</t>
    </rPh>
    <rPh sb="2" eb="4">
      <t>リョウホウ</t>
    </rPh>
    <rPh sb="4" eb="5">
      <t>シ</t>
    </rPh>
    <phoneticPr fontId="5"/>
  </si>
  <si>
    <t>承認あり</t>
    <rPh sb="0" eb="2">
      <t>ショウニン</t>
    </rPh>
    <phoneticPr fontId="5"/>
  </si>
  <si>
    <t>承認なし</t>
    <rPh sb="0" eb="2">
      <t>ショウニン</t>
    </rPh>
    <phoneticPr fontId="5"/>
  </si>
  <si>
    <t>常勤
/非常勤</t>
    <rPh sb="0" eb="2">
      <t>ジョウキン</t>
    </rPh>
    <rPh sb="4" eb="7">
      <t>ヒジョウキン</t>
    </rPh>
    <phoneticPr fontId="5"/>
  </si>
  <si>
    <t>眼、眼窩腫瘍</t>
    <phoneticPr fontId="5"/>
  </si>
  <si>
    <t>甲状腺がん</t>
    <phoneticPr fontId="5"/>
  </si>
  <si>
    <t>食道がん</t>
    <phoneticPr fontId="5"/>
  </si>
  <si>
    <t>縦隔腫瘍</t>
    <phoneticPr fontId="5"/>
  </si>
  <si>
    <t>中皮腫</t>
    <phoneticPr fontId="5"/>
  </si>
  <si>
    <t>膵がん</t>
    <phoneticPr fontId="5"/>
  </si>
  <si>
    <t>腎がん</t>
    <phoneticPr fontId="5"/>
  </si>
  <si>
    <t>尿路がん</t>
    <phoneticPr fontId="5"/>
  </si>
  <si>
    <t>前立腺がん</t>
    <phoneticPr fontId="5"/>
  </si>
  <si>
    <t>精巣がん</t>
    <phoneticPr fontId="5"/>
  </si>
  <si>
    <t>その他の男性生殖器がん</t>
    <phoneticPr fontId="5"/>
  </si>
  <si>
    <t>子宮がん</t>
    <phoneticPr fontId="5"/>
  </si>
  <si>
    <t>卵巣がん</t>
    <phoneticPr fontId="5"/>
  </si>
  <si>
    <t>皮膚腫瘍</t>
    <phoneticPr fontId="5"/>
  </si>
  <si>
    <t>血液腫瘍</t>
    <phoneticPr fontId="5"/>
  </si>
  <si>
    <t>小児血液腫瘍</t>
    <phoneticPr fontId="5"/>
  </si>
  <si>
    <t>性腺外胚細胞腫瘍</t>
    <phoneticPr fontId="5"/>
  </si>
  <si>
    <t>GIST</t>
    <phoneticPr fontId="5"/>
  </si>
  <si>
    <t>画像診断管理加算１（第４部　通則）</t>
    <rPh sb="10" eb="11">
      <t>ダイ</t>
    </rPh>
    <rPh sb="12" eb="13">
      <t>ブ</t>
    </rPh>
    <rPh sb="14" eb="16">
      <t>ツウソク</t>
    </rPh>
    <phoneticPr fontId="5"/>
  </si>
  <si>
    <t>眼、眼窩腫瘍</t>
    <phoneticPr fontId="5"/>
  </si>
  <si>
    <t>甲状腺がん</t>
    <phoneticPr fontId="5"/>
  </si>
  <si>
    <t>食道がん</t>
    <phoneticPr fontId="5"/>
  </si>
  <si>
    <t>縦隔腫瘍</t>
    <phoneticPr fontId="5"/>
  </si>
  <si>
    <t>中皮腫</t>
    <phoneticPr fontId="5"/>
  </si>
  <si>
    <t>膵がん</t>
    <phoneticPr fontId="5"/>
  </si>
  <si>
    <t>腎がん</t>
    <phoneticPr fontId="5"/>
  </si>
  <si>
    <t>尿路がん</t>
    <phoneticPr fontId="5"/>
  </si>
  <si>
    <t>前立腺がん</t>
    <phoneticPr fontId="5"/>
  </si>
  <si>
    <t>精巣がん</t>
    <phoneticPr fontId="5"/>
  </si>
  <si>
    <t>その他の男性生殖器がん</t>
    <phoneticPr fontId="5"/>
  </si>
  <si>
    <t>子宮がん</t>
    <phoneticPr fontId="5"/>
  </si>
  <si>
    <t>卵巣がん</t>
    <phoneticPr fontId="5"/>
  </si>
  <si>
    <t>皮膚腫瘍</t>
    <phoneticPr fontId="5"/>
  </si>
  <si>
    <t>血液腫瘍</t>
    <phoneticPr fontId="5"/>
  </si>
  <si>
    <t>小児血液腫瘍</t>
    <phoneticPr fontId="5"/>
  </si>
  <si>
    <t>性腺外胚細胞腫瘍</t>
    <phoneticPr fontId="5"/>
  </si>
  <si>
    <t>can01</t>
    <phoneticPr fontId="5"/>
  </si>
  <si>
    <t>第2項</t>
    <rPh sb="0" eb="1">
      <t>ダイ</t>
    </rPh>
    <rPh sb="2" eb="3">
      <t>コウ</t>
    </rPh>
    <phoneticPr fontId="5"/>
  </si>
  <si>
    <t>第3項</t>
    <rPh sb="0" eb="1">
      <t>ダイ</t>
    </rPh>
    <rPh sb="2" eb="3">
      <t>コウ</t>
    </rPh>
    <phoneticPr fontId="5"/>
  </si>
  <si>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5"/>
  </si>
  <si>
    <t>非常勤</t>
    <rPh sb="0" eb="3">
      <t>ヒジョウキン</t>
    </rPh>
    <phoneticPr fontId="5"/>
  </si>
  <si>
    <t>（１）診療機能</t>
  </si>
  <si>
    <t>総数</t>
    <rPh sb="0" eb="2">
      <t>ソウスウ</t>
    </rPh>
    <phoneticPr fontId="5"/>
  </si>
  <si>
    <t>休診中</t>
    <rPh sb="0" eb="2">
      <t>キュウシン</t>
    </rPh>
    <rPh sb="2" eb="3">
      <t>チュウ</t>
    </rPh>
    <phoneticPr fontId="5"/>
  </si>
  <si>
    <t>あり</t>
    <phoneticPr fontId="5"/>
  </si>
  <si>
    <t>なし</t>
    <phoneticPr fontId="5"/>
  </si>
  <si>
    <t>治療内容</t>
    <rPh sb="0" eb="2">
      <t>チリョウ</t>
    </rPh>
    <rPh sb="2" eb="4">
      <t>ナイヨウ</t>
    </rPh>
    <phoneticPr fontId="5"/>
  </si>
  <si>
    <t>病院概要</t>
    <rPh sb="0" eb="2">
      <t>ビョウイン</t>
    </rPh>
    <rPh sb="2" eb="4">
      <t>ガイヨウ</t>
    </rPh>
    <phoneticPr fontId="5"/>
  </si>
  <si>
    <t>病院名：</t>
    <rPh sb="0" eb="2">
      <t>ビョウイン</t>
    </rPh>
    <rPh sb="2" eb="3">
      <t>メイ</t>
    </rPh>
    <phoneticPr fontId="5"/>
  </si>
  <si>
    <t>(2)所在地等</t>
    <rPh sb="6" eb="7">
      <t>トウ</t>
    </rPh>
    <phoneticPr fontId="5"/>
  </si>
  <si>
    <t>名称</t>
    <rPh sb="0" eb="2">
      <t>メイショウ</t>
    </rPh>
    <phoneticPr fontId="5"/>
  </si>
  <si>
    <t>人</t>
    <rPh sb="0" eb="1">
      <t>ニン</t>
    </rPh>
    <phoneticPr fontId="5"/>
  </si>
  <si>
    <t>床</t>
    <rPh sb="0" eb="1">
      <t>ユカ</t>
    </rPh>
    <phoneticPr fontId="5"/>
  </si>
  <si>
    <t>件</t>
    <rPh sb="0" eb="1">
      <t>ケン</t>
    </rPh>
    <phoneticPr fontId="5"/>
  </si>
  <si>
    <t>医師</t>
    <rPh sb="0" eb="2">
      <t>イシ</t>
    </rPh>
    <phoneticPr fontId="5"/>
  </si>
  <si>
    <t>歯科医師</t>
    <rPh sb="0" eb="2">
      <t>シカ</t>
    </rPh>
    <rPh sb="2" eb="4">
      <t>イシ</t>
    </rPh>
    <phoneticPr fontId="5"/>
  </si>
  <si>
    <t>常勤</t>
    <rPh sb="0" eb="2">
      <t>ジョウキン</t>
    </rPh>
    <phoneticPr fontId="5"/>
  </si>
  <si>
    <t>薬剤師</t>
    <rPh sb="0" eb="3">
      <t>ヤクザイシ</t>
    </rPh>
    <phoneticPr fontId="5"/>
  </si>
  <si>
    <t>保健師</t>
    <rPh sb="0" eb="2">
      <t>ホケン</t>
    </rPh>
    <rPh sb="2" eb="3">
      <t>シ</t>
    </rPh>
    <phoneticPr fontId="5"/>
  </si>
  <si>
    <t>看護師</t>
    <rPh sb="0" eb="2">
      <t>カンゴ</t>
    </rPh>
    <rPh sb="2" eb="3">
      <t>シ</t>
    </rPh>
    <phoneticPr fontId="5"/>
  </si>
  <si>
    <t>③その他専門的技術・知識を有する医療従事者</t>
    <rPh sb="3" eb="4">
      <t>ホカ</t>
    </rPh>
    <rPh sb="6" eb="7">
      <t>テキ</t>
    </rPh>
    <rPh sb="7" eb="9">
      <t>ギジュツ</t>
    </rPh>
    <rPh sb="10" eb="12">
      <t>チシキ</t>
    </rPh>
    <rPh sb="13" eb="14">
      <t>ユウ</t>
    </rPh>
    <rPh sb="16" eb="21">
      <t>イリョウジュウジシャ</t>
    </rPh>
    <phoneticPr fontId="5"/>
  </si>
  <si>
    <t>④その他の従事者</t>
    <rPh sb="3" eb="4">
      <t>タ</t>
    </rPh>
    <rPh sb="5" eb="8">
      <t>ジュウジシャ</t>
    </rPh>
    <phoneticPr fontId="5"/>
  </si>
  <si>
    <t>病理診断の件数</t>
    <rPh sb="0" eb="1">
      <t>ビョウ</t>
    </rPh>
    <rPh sb="1" eb="2">
      <t>リ</t>
    </rPh>
    <rPh sb="2" eb="4">
      <t>シンダン</t>
    </rPh>
    <rPh sb="5" eb="7">
      <t>ケンスウ</t>
    </rPh>
    <phoneticPr fontId="5"/>
  </si>
  <si>
    <t>前立腺がん</t>
  </si>
  <si>
    <t>CB</t>
    <phoneticPr fontId="5"/>
  </si>
  <si>
    <t>倫理審査委員会</t>
    <rPh sb="0" eb="2">
      <t>リンリ</t>
    </rPh>
    <rPh sb="2" eb="4">
      <t>シンサ</t>
    </rPh>
    <rPh sb="4" eb="7">
      <t>イインカイ</t>
    </rPh>
    <phoneticPr fontId="5"/>
  </si>
  <si>
    <t>化学療法</t>
    <rPh sb="0" eb="2">
      <t>カガク</t>
    </rPh>
    <rPh sb="2" eb="4">
      <t>リョウホウ</t>
    </rPh>
    <phoneticPr fontId="5"/>
  </si>
  <si>
    <t>放射線療法</t>
    <rPh sb="0" eb="3">
      <t>ホウシャセン</t>
    </rPh>
    <rPh sb="3" eb="5">
      <t>リョウホウ</t>
    </rPh>
    <phoneticPr fontId="5"/>
  </si>
  <si>
    <t>なし</t>
  </si>
  <si>
    <t>慢性疾患看護専門看護師</t>
  </si>
  <si>
    <t>訪問看護認定看護師</t>
  </si>
  <si>
    <t>yos402</t>
    <phoneticPr fontId="5"/>
  </si>
  <si>
    <t>　　　　　　　認定看護師</t>
    <phoneticPr fontId="5"/>
  </si>
  <si>
    <t>yos403</t>
    <phoneticPr fontId="5"/>
  </si>
  <si>
    <t>yos404</t>
    <phoneticPr fontId="5"/>
  </si>
  <si>
    <t>75-100%</t>
    <phoneticPr fontId="5"/>
  </si>
  <si>
    <t>50-75%</t>
  </si>
  <si>
    <t>25-50％</t>
  </si>
  <si>
    <t>25％未満</t>
  </si>
  <si>
    <t>yos405</t>
    <phoneticPr fontId="5"/>
  </si>
  <si>
    <t>yos408</t>
    <phoneticPr fontId="5"/>
  </si>
  <si>
    <t>yos409</t>
    <phoneticPr fontId="5"/>
  </si>
  <si>
    <t>白血病を専門としていない</t>
    <phoneticPr fontId="5"/>
  </si>
  <si>
    <t>白血病を専門としているが設置なし</t>
    <phoneticPr fontId="5"/>
  </si>
  <si>
    <t>敷地内を全面禁煙</t>
  </si>
  <si>
    <t>施設内のみを全面禁煙</t>
  </si>
  <si>
    <t>yos410</t>
    <phoneticPr fontId="5"/>
  </si>
  <si>
    <t>複数の都道府県に協力</t>
    <phoneticPr fontId="5"/>
  </si>
  <si>
    <t>該当都道府県に協力</t>
    <phoneticPr fontId="5"/>
  </si>
  <si>
    <t>所在都道府県において未実施</t>
    <phoneticPr fontId="5"/>
  </si>
  <si>
    <t>協力未実施</t>
    <phoneticPr fontId="5"/>
  </si>
  <si>
    <t>yos411</t>
    <phoneticPr fontId="5"/>
  </si>
  <si>
    <t>他の情報源から把握</t>
    <phoneticPr fontId="5"/>
  </si>
  <si>
    <t>把握していない</t>
    <phoneticPr fontId="5"/>
  </si>
  <si>
    <t>yos412</t>
    <phoneticPr fontId="5"/>
  </si>
  <si>
    <t>把握している</t>
    <rPh sb="0" eb="2">
      <t>ハアク</t>
    </rPh>
    <phoneticPr fontId="5"/>
  </si>
  <si>
    <t>bes0301</t>
    <phoneticPr fontId="5"/>
  </si>
  <si>
    <t>bes0401</t>
    <phoneticPr fontId="5"/>
  </si>
  <si>
    <t>×</t>
    <phoneticPr fontId="5"/>
  </si>
  <si>
    <t>全例実施</t>
    <phoneticPr fontId="5"/>
  </si>
  <si>
    <t>75%以上-100%未満実施</t>
    <rPh sb="3" eb="5">
      <t>イジョウ</t>
    </rPh>
    <rPh sb="10" eb="12">
      <t>ミマン</t>
    </rPh>
    <phoneticPr fontId="5"/>
  </si>
  <si>
    <t>50%以上-75%未満実施</t>
    <rPh sb="3" eb="5">
      <t>イジョウ</t>
    </rPh>
    <rPh sb="9" eb="11">
      <t>ミマン</t>
    </rPh>
    <phoneticPr fontId="5"/>
  </si>
  <si>
    <t>25%以上-50%未満実施</t>
    <rPh sb="3" eb="5">
      <t>イジョウ</t>
    </rPh>
    <rPh sb="9" eb="11">
      <t>ミマン</t>
    </rPh>
    <phoneticPr fontId="5"/>
  </si>
  <si>
    <t>25%未満実施</t>
    <rPh sb="3" eb="5">
      <t>ミマン</t>
    </rPh>
    <phoneticPr fontId="5"/>
  </si>
  <si>
    <t>jinin03</t>
    <phoneticPr fontId="5"/>
  </si>
  <si>
    <t>jinin00</t>
    <phoneticPr fontId="5"/>
  </si>
  <si>
    <t>jinin04</t>
    <phoneticPr fontId="5"/>
  </si>
  <si>
    <t>bes2101</t>
    <phoneticPr fontId="5"/>
  </si>
  <si>
    <t>一般外来で対応</t>
    <phoneticPr fontId="5"/>
  </si>
  <si>
    <t>セカンドオピニオン外来で対応</t>
    <phoneticPr fontId="5"/>
  </si>
  <si>
    <t>bes2102</t>
    <phoneticPr fontId="5"/>
  </si>
  <si>
    <t>受付不可</t>
    <phoneticPr fontId="5"/>
  </si>
  <si>
    <t>初診として診療科外来へ紹介</t>
    <phoneticPr fontId="5"/>
  </si>
  <si>
    <t>bes2103</t>
    <phoneticPr fontId="5"/>
  </si>
  <si>
    <t>可</t>
    <phoneticPr fontId="5"/>
  </si>
  <si>
    <t>本人の同意があれば可</t>
  </si>
  <si>
    <t>不可</t>
    <rPh sb="0" eb="2">
      <t>フカ</t>
    </rPh>
    <phoneticPr fontId="5"/>
  </si>
  <si>
    <t>bes2104</t>
    <phoneticPr fontId="5"/>
  </si>
  <si>
    <t>患者会・家族会（ピア情報）</t>
    <rPh sb="0" eb="2">
      <t>カンジャ</t>
    </rPh>
    <rPh sb="2" eb="3">
      <t>カイ</t>
    </rPh>
    <rPh sb="4" eb="6">
      <t>カゾク</t>
    </rPh>
    <rPh sb="6" eb="7">
      <t>カイ</t>
    </rPh>
    <rPh sb="10" eb="12">
      <t>ジョウホウ</t>
    </rPh>
    <phoneticPr fontId="5"/>
  </si>
  <si>
    <t>友人・知人・職場の人間関係・コミュニケーション</t>
    <rPh sb="0" eb="2">
      <t>ユウジン</t>
    </rPh>
    <rPh sb="3" eb="5">
      <t>チジン</t>
    </rPh>
    <rPh sb="6" eb="8">
      <t>ショクバ</t>
    </rPh>
    <rPh sb="9" eb="11">
      <t>ニンゲン</t>
    </rPh>
    <rPh sb="11" eb="13">
      <t>カンケイ</t>
    </rPh>
    <phoneticPr fontId="5"/>
  </si>
  <si>
    <t>患者－家族間の関係・コミュニケーション</t>
    <rPh sb="0" eb="2">
      <t>カンジャ</t>
    </rPh>
    <rPh sb="3" eb="6">
      <t>カゾクカン</t>
    </rPh>
    <rPh sb="7" eb="9">
      <t>カンケイ</t>
    </rPh>
    <phoneticPr fontId="5"/>
  </si>
  <si>
    <t>医療者との関係・コミュニケーション</t>
    <rPh sb="0" eb="2">
      <t>イリョウ</t>
    </rPh>
    <rPh sb="2" eb="3">
      <t>シャ</t>
    </rPh>
    <rPh sb="5" eb="7">
      <t>カンケイ</t>
    </rPh>
    <phoneticPr fontId="5"/>
  </si>
  <si>
    <t>告知</t>
    <rPh sb="0" eb="2">
      <t>コクチ</t>
    </rPh>
    <phoneticPr fontId="5"/>
  </si>
  <si>
    <t>不安・精神的苦痛</t>
    <rPh sb="0" eb="2">
      <t>フアン</t>
    </rPh>
    <rPh sb="3" eb="6">
      <t>セイシンテキ</t>
    </rPh>
    <rPh sb="6" eb="8">
      <t>クツウ</t>
    </rPh>
    <phoneticPr fontId="5"/>
  </si>
  <si>
    <t>補完代替療法</t>
    <rPh sb="0" eb="2">
      <t>ホカン</t>
    </rPh>
    <rPh sb="2" eb="4">
      <t>ダイタイ</t>
    </rPh>
    <rPh sb="4" eb="6">
      <t>リョウホウ</t>
    </rPh>
    <phoneticPr fontId="5"/>
  </si>
  <si>
    <t>医療費・生活費・社会保障制度</t>
    <rPh sb="0" eb="3">
      <t>イリョウヒ</t>
    </rPh>
    <rPh sb="4" eb="7">
      <t>セイカツヒ</t>
    </rPh>
    <rPh sb="8" eb="10">
      <t>シャカイ</t>
    </rPh>
    <rPh sb="10" eb="12">
      <t>ホショウ</t>
    </rPh>
    <rPh sb="12" eb="14">
      <t>セイド</t>
    </rPh>
    <phoneticPr fontId="5"/>
  </si>
  <si>
    <t>社会生活（仕事・就労・学業）</t>
    <rPh sb="0" eb="2">
      <t>シャカイ</t>
    </rPh>
    <rPh sb="2" eb="4">
      <t>セイカツ</t>
    </rPh>
    <rPh sb="5" eb="7">
      <t>シゴト</t>
    </rPh>
    <rPh sb="8" eb="10">
      <t>シュウロウ</t>
    </rPh>
    <rPh sb="11" eb="13">
      <t>ガクギョウ</t>
    </rPh>
    <phoneticPr fontId="5"/>
  </si>
  <si>
    <t>介護・看護・養育</t>
    <rPh sb="0" eb="2">
      <t>カイゴ</t>
    </rPh>
    <rPh sb="3" eb="5">
      <t>カンゴ</t>
    </rPh>
    <rPh sb="6" eb="8">
      <t>ヨウイク</t>
    </rPh>
    <phoneticPr fontId="5"/>
  </si>
  <si>
    <t>食事・服薬・入浴・運動・外出など</t>
    <rPh sb="0" eb="2">
      <t>ショクジ</t>
    </rPh>
    <rPh sb="3" eb="5">
      <t>フクヤク</t>
    </rPh>
    <rPh sb="6" eb="8">
      <t>ニュウヨク</t>
    </rPh>
    <rPh sb="9" eb="11">
      <t>ウンドウ</t>
    </rPh>
    <rPh sb="12" eb="14">
      <t>ガイシュツ</t>
    </rPh>
    <phoneticPr fontId="5"/>
  </si>
  <si>
    <t>症状・副作用・後遺症への対応</t>
    <rPh sb="0" eb="2">
      <t>ショウジョウ</t>
    </rPh>
    <rPh sb="3" eb="6">
      <t>フクサヨウ</t>
    </rPh>
    <rPh sb="7" eb="10">
      <t>コウイショウ</t>
    </rPh>
    <rPh sb="12" eb="14">
      <t>タイオウ</t>
    </rPh>
    <phoneticPr fontId="5"/>
  </si>
  <si>
    <t>so02</t>
    <phoneticPr fontId="5"/>
  </si>
  <si>
    <t>傾聴・語りの促進・支持的な対応</t>
    <rPh sb="0" eb="2">
      <t>ケイチョウ</t>
    </rPh>
    <rPh sb="3" eb="4">
      <t>カタ</t>
    </rPh>
    <rPh sb="6" eb="8">
      <t>ソクシン</t>
    </rPh>
    <rPh sb="9" eb="11">
      <t>シジ</t>
    </rPh>
    <rPh sb="11" eb="12">
      <t>テキ</t>
    </rPh>
    <rPh sb="13" eb="15">
      <t>タイオウ</t>
    </rPh>
    <phoneticPr fontId="5"/>
  </si>
  <si>
    <t>助言・提案</t>
    <rPh sb="0" eb="2">
      <t>ジョゲン</t>
    </rPh>
    <rPh sb="3" eb="5">
      <t>テイアン</t>
    </rPh>
    <phoneticPr fontId="5"/>
  </si>
  <si>
    <t>情報提供</t>
    <rPh sb="0" eb="2">
      <t>ジョウホウ</t>
    </rPh>
    <rPh sb="2" eb="4">
      <t>テイキョウ</t>
    </rPh>
    <phoneticPr fontId="5"/>
  </si>
  <si>
    <t>自施設受診の説明</t>
    <rPh sb="0" eb="1">
      <t>ジ</t>
    </rPh>
    <rPh sb="1" eb="3">
      <t>シセツ</t>
    </rPh>
    <rPh sb="3" eb="5">
      <t>ジュシン</t>
    </rPh>
    <rPh sb="6" eb="8">
      <t>セツメイ</t>
    </rPh>
    <phoneticPr fontId="5"/>
  </si>
  <si>
    <t>他施設受診の説明</t>
    <rPh sb="0" eb="1">
      <t>タ</t>
    </rPh>
    <rPh sb="1" eb="3">
      <t>シセツ</t>
    </rPh>
    <rPh sb="3" eb="5">
      <t>ジュシン</t>
    </rPh>
    <rPh sb="6" eb="8">
      <t>セツメイ</t>
    </rPh>
    <phoneticPr fontId="5"/>
  </si>
  <si>
    <t>自施設他部門への連携</t>
    <rPh sb="0" eb="1">
      <t>ジ</t>
    </rPh>
    <rPh sb="1" eb="3">
      <t>シセツ</t>
    </rPh>
    <rPh sb="3" eb="6">
      <t>タブモン</t>
    </rPh>
    <rPh sb="8" eb="10">
      <t>レンケイ</t>
    </rPh>
    <phoneticPr fontId="5"/>
  </si>
  <si>
    <t>他施設への連携</t>
    <rPh sb="0" eb="1">
      <t>タ</t>
    </rPh>
    <rPh sb="1" eb="3">
      <t>シセツ</t>
    </rPh>
    <rPh sb="5" eb="7">
      <t>レンケイ</t>
    </rPh>
    <phoneticPr fontId="5"/>
  </si>
  <si>
    <t>免除</t>
    <phoneticPr fontId="5"/>
  </si>
  <si>
    <t>2007年度前期</t>
    <phoneticPr fontId="5"/>
  </si>
  <si>
    <t>2007年度後期</t>
    <phoneticPr fontId="5"/>
  </si>
  <si>
    <t>2007年度前期</t>
    <rPh sb="6" eb="7">
      <t>マエ</t>
    </rPh>
    <phoneticPr fontId="5"/>
  </si>
  <si>
    <t>2008年度前期</t>
    <phoneticPr fontId="5"/>
  </si>
  <si>
    <t>一部の臓器領域</t>
    <phoneticPr fontId="5"/>
  </si>
  <si>
    <t>院内でひとつのみ</t>
    <rPh sb="0" eb="2">
      <t>インナイ</t>
    </rPh>
    <phoneticPr fontId="5"/>
  </si>
  <si>
    <t>FAX番号（代表）</t>
    <rPh sb="3" eb="5">
      <t>バンゴウ</t>
    </rPh>
    <rPh sb="6" eb="8">
      <t>ダイヒョウ</t>
    </rPh>
    <phoneticPr fontId="5"/>
  </si>
  <si>
    <t>e-mail（代表）</t>
    <rPh sb="7" eb="9">
      <t>ダイヒョウ</t>
    </rPh>
    <phoneticPr fontId="5"/>
  </si>
  <si>
    <t>　うち療養病床</t>
    <rPh sb="3" eb="5">
      <t>リョウヨウ</t>
    </rPh>
    <rPh sb="5" eb="7">
      <t>ビョウショウ</t>
    </rPh>
    <phoneticPr fontId="5"/>
  </si>
  <si>
    <t>　うち一般病床</t>
    <rPh sb="3" eb="5">
      <t>イッパン</t>
    </rPh>
    <rPh sb="5" eb="7">
      <t>ビョウショウ</t>
    </rPh>
    <phoneticPr fontId="5"/>
  </si>
  <si>
    <t>　うち特別療養環境室としている病床</t>
    <rPh sb="3" eb="5">
      <t>トクベツ</t>
    </rPh>
    <rPh sb="5" eb="7">
      <t>リョウヨウ</t>
    </rPh>
    <rPh sb="7" eb="9">
      <t>カンキョウ</t>
    </rPh>
    <rPh sb="9" eb="10">
      <t>シツ</t>
    </rPh>
    <rPh sb="15" eb="17">
      <t>ビョウショウ</t>
    </rPh>
    <phoneticPr fontId="5"/>
  </si>
  <si>
    <t>診療録管理部門の職員</t>
    <rPh sb="0" eb="3">
      <t>シンリョウロク</t>
    </rPh>
    <rPh sb="3" eb="5">
      <t>カンリ</t>
    </rPh>
    <rPh sb="5" eb="7">
      <t>ブモン</t>
    </rPh>
    <rPh sb="8" eb="10">
      <t>ショクイン</t>
    </rPh>
    <phoneticPr fontId="5"/>
  </si>
  <si>
    <t>医師</t>
  </si>
  <si>
    <t>病院名</t>
    <rPh sb="0" eb="2">
      <t>ビョウイン</t>
    </rPh>
    <rPh sb="2" eb="3">
      <t>メイ</t>
    </rPh>
    <phoneticPr fontId="5"/>
  </si>
  <si>
    <t>病院名</t>
    <rPh sb="0" eb="2">
      <t>ビョウイン</t>
    </rPh>
    <phoneticPr fontId="5"/>
  </si>
  <si>
    <t>資料番号</t>
    <rPh sb="0" eb="2">
      <t>シリョウ</t>
    </rPh>
    <rPh sb="2" eb="4">
      <t>バンゴウ</t>
    </rPh>
    <phoneticPr fontId="5"/>
  </si>
  <si>
    <t>【添付資料】</t>
    <rPh sb="1" eb="3">
      <t>テンプ</t>
    </rPh>
    <rPh sb="3" eb="5">
      <t>シリョウ</t>
    </rPh>
    <phoneticPr fontId="5"/>
  </si>
  <si>
    <t>看護師</t>
    <rPh sb="0" eb="3">
      <t>カンゴシ</t>
    </rPh>
    <phoneticPr fontId="5"/>
  </si>
  <si>
    <t>DPC対象病院</t>
  </si>
  <si>
    <t>職種</t>
    <rPh sb="0" eb="2">
      <t>ショクシュ</t>
    </rPh>
    <phoneticPr fontId="5"/>
  </si>
  <si>
    <t>所属２次医療圏</t>
    <rPh sb="0" eb="2">
      <t>ショゾク</t>
    </rPh>
    <rPh sb="3" eb="4">
      <t>ジ</t>
    </rPh>
    <rPh sb="4" eb="6">
      <t>イリョウ</t>
    </rPh>
    <rPh sb="6" eb="7">
      <t>ケン</t>
    </rPh>
    <phoneticPr fontId="5"/>
  </si>
  <si>
    <t>別紙13</t>
    <rPh sb="0" eb="2">
      <t>ベッシ</t>
    </rPh>
    <phoneticPr fontId="5"/>
  </si>
  <si>
    <t>５割未満</t>
    <rPh sb="1" eb="2">
      <t>ワリ</t>
    </rPh>
    <rPh sb="2" eb="4">
      <t>ミマン</t>
    </rPh>
    <phoneticPr fontId="5"/>
  </si>
  <si>
    <t>jinin02</t>
    <phoneticPr fontId="5"/>
  </si>
  <si>
    <t>未受講</t>
    <rPh sb="0" eb="1">
      <t>ミ</t>
    </rPh>
    <rPh sb="1" eb="3">
      <t>ジュコウ</t>
    </rPh>
    <phoneticPr fontId="5"/>
  </si>
  <si>
    <t>tou01</t>
    <phoneticPr fontId="5"/>
  </si>
  <si>
    <t>tou02</t>
    <phoneticPr fontId="5"/>
  </si>
  <si>
    <t>tou03</t>
    <phoneticPr fontId="5"/>
  </si>
  <si>
    <t>tou04</t>
    <phoneticPr fontId="5"/>
  </si>
  <si>
    <t>jinin01</t>
    <phoneticPr fontId="5"/>
  </si>
  <si>
    <t>so002</t>
    <phoneticPr fontId="5"/>
  </si>
  <si>
    <t>例</t>
    <phoneticPr fontId="5"/>
  </si>
  <si>
    <t>未受講</t>
  </si>
  <si>
    <t>2007年11月09日 東京</t>
  </si>
  <si>
    <t>2008年04月22日 東京</t>
  </si>
  <si>
    <t>2008年04月22日 大阪</t>
  </si>
  <si>
    <t>2008年04月22日 愛知</t>
  </si>
  <si>
    <t>2009年02月25日 東京</t>
  </si>
  <si>
    <t>2009年06月01-02日 東京</t>
  </si>
  <si>
    <t>2008年06月11-13日 東京</t>
  </si>
  <si>
    <t>2009年02月26-27日 東京</t>
  </si>
  <si>
    <t>2009年06月02-04日 東京　</t>
  </si>
  <si>
    <t>2008年09月16-17日 東京</t>
  </si>
  <si>
    <t>2008年09月18-19日 東京</t>
  </si>
  <si>
    <t>2008年10月02-03日 札幌</t>
  </si>
  <si>
    <t>2008年10月25-24日 岡山</t>
  </si>
  <si>
    <t>2009年04月18-19日 高崎</t>
  </si>
  <si>
    <t>2009年04月25-26日 東京</t>
  </si>
  <si>
    <t>2009年06月20-21日 盛岡</t>
  </si>
  <si>
    <t>2009年07月04-05日 名古屋</t>
  </si>
  <si>
    <t>2009年07月25-26日 岡山</t>
  </si>
  <si>
    <t>2009年08月01-02日 東京</t>
  </si>
  <si>
    <t>2009年08月29-30日 九州</t>
  </si>
  <si>
    <t>2009年09月28-29日 東京</t>
  </si>
  <si>
    <t>2009年09月30-31日 東京</t>
  </si>
  <si>
    <t>2009年11月09-10日 東京</t>
  </si>
  <si>
    <t>1日間</t>
    <rPh sb="1" eb="2">
      <t>ヒ</t>
    </rPh>
    <rPh sb="2" eb="3">
      <t>カン</t>
    </rPh>
    <phoneticPr fontId="5"/>
  </si>
  <si>
    <t xml:space="preserve">2009年10月　札幌 </t>
  </si>
  <si>
    <t xml:space="preserve">2009年09月　東京 </t>
  </si>
  <si>
    <t xml:space="preserve">2009年07月　福岡  </t>
  </si>
  <si>
    <t xml:space="preserve">2009年07月　東京  </t>
  </si>
  <si>
    <t xml:space="preserve">2009年06月　広島 </t>
  </si>
  <si>
    <t xml:space="preserve">2009年06月　大阪 </t>
  </si>
  <si>
    <t xml:space="preserve">2009年06月　名古屋  </t>
  </si>
  <si>
    <t xml:space="preserve">2009年06月　札幌  </t>
  </si>
  <si>
    <t>2009年05月　東京</t>
  </si>
  <si>
    <t xml:space="preserve">2009年05月　仙台 </t>
  </si>
  <si>
    <t xml:space="preserve">2009年02月　東京（追加）  </t>
  </si>
  <si>
    <t xml:space="preserve">2009年02月　東京  </t>
  </si>
  <si>
    <t>対面相談</t>
    <phoneticPr fontId="5"/>
  </si>
  <si>
    <t xml:space="preserve">2009年02月　岡山 </t>
  </si>
  <si>
    <t xml:space="preserve">2009年02月　福井 </t>
  </si>
  <si>
    <t>2009年02月　大宮</t>
  </si>
  <si>
    <t xml:space="preserve">2009年02月　仙台 </t>
  </si>
  <si>
    <t xml:space="preserve">2009年01月　福岡 </t>
  </si>
  <si>
    <t xml:space="preserve">2009年01月　札幌  </t>
  </si>
  <si>
    <t xml:space="preserve">2009年01月　大阪  </t>
  </si>
  <si>
    <t xml:space="preserve">2008年07月　東京  </t>
  </si>
  <si>
    <t xml:space="preserve">2008年06月　大宮  </t>
  </si>
  <si>
    <t xml:space="preserve">2008年06月　福岡  </t>
  </si>
  <si>
    <t xml:space="preserve">2008年06月　広島 </t>
  </si>
  <si>
    <t xml:space="preserve">2008年06月　横浜   </t>
  </si>
  <si>
    <t xml:space="preserve">2008年06月　名古屋  </t>
  </si>
  <si>
    <t xml:space="preserve">2008年05月　仙台  </t>
  </si>
  <si>
    <t xml:space="preserve">2008年05月　大阪 </t>
  </si>
  <si>
    <t xml:space="preserve">2008年05月　札幌  </t>
  </si>
  <si>
    <t>tou06</t>
    <phoneticPr fontId="5"/>
  </si>
  <si>
    <t>tou07</t>
    <phoneticPr fontId="5"/>
  </si>
  <si>
    <t>3日間</t>
    <rPh sb="1" eb="2">
      <t>ヒ</t>
    </rPh>
    <rPh sb="2" eb="3">
      <t>カン</t>
    </rPh>
    <phoneticPr fontId="5"/>
  </si>
  <si>
    <t>(1)病院名　(表紙シートの病院名を反映）</t>
    <rPh sb="3" eb="5">
      <t>ビョウイン</t>
    </rPh>
    <rPh sb="5" eb="6">
      <t>メイ</t>
    </rPh>
    <rPh sb="8" eb="10">
      <t>ヒョウシ</t>
    </rPh>
    <rPh sb="14" eb="16">
      <t>ビョウイン</t>
    </rPh>
    <rPh sb="16" eb="17">
      <t>メイ</t>
    </rPh>
    <rPh sb="18" eb="20">
      <t>ハンエイ</t>
    </rPh>
    <phoneticPr fontId="5"/>
  </si>
  <si>
    <t>すべての臓器領域ごと</t>
    <phoneticPr fontId="5"/>
  </si>
  <si>
    <t>設置</t>
    <rPh sb="0" eb="2">
      <t>セッチ</t>
    </rPh>
    <phoneticPr fontId="5"/>
  </si>
  <si>
    <t>bes21052</t>
    <phoneticPr fontId="5"/>
  </si>
  <si>
    <t>肝がん</t>
    <phoneticPr fontId="5"/>
  </si>
  <si>
    <t>the01</t>
    <phoneticPr fontId="5"/>
  </si>
  <si>
    <t>手術療法</t>
    <rPh sb="0" eb="2">
      <t>シュジュツ</t>
    </rPh>
    <rPh sb="2" eb="4">
      <t>リョウホウ</t>
    </rPh>
    <phoneticPr fontId="5"/>
  </si>
  <si>
    <t>肺がん</t>
    <phoneticPr fontId="5"/>
  </si>
  <si>
    <t>胃がん</t>
    <phoneticPr fontId="5"/>
  </si>
  <si>
    <t>大腸がん</t>
    <phoneticPr fontId="5"/>
  </si>
  <si>
    <t>肝がん</t>
    <phoneticPr fontId="5"/>
  </si>
  <si>
    <t>乳がん</t>
    <phoneticPr fontId="5"/>
  </si>
  <si>
    <t>脳腫瘍</t>
    <phoneticPr fontId="5"/>
  </si>
  <si>
    <t>期間：</t>
    <rPh sb="0" eb="2">
      <t>キカン</t>
    </rPh>
    <phoneticPr fontId="5"/>
  </si>
  <si>
    <t>2010年07月10-11日 岩手</t>
    <phoneticPr fontId="5"/>
  </si>
  <si>
    <t>2010年07月31-08月01日 岡山</t>
    <phoneticPr fontId="5"/>
  </si>
  <si>
    <t>2010年08月28-29日 兵庫</t>
    <phoneticPr fontId="5"/>
  </si>
  <si>
    <t>2010年09月11-12日 大阪（予定）</t>
    <phoneticPr fontId="5"/>
  </si>
  <si>
    <t>2010年09月25-26日 千葉（予定）</t>
    <phoneticPr fontId="5"/>
  </si>
  <si>
    <t>ﾜｰｸｼｮｯﾌﾟ</t>
    <phoneticPr fontId="5"/>
  </si>
  <si>
    <t>講義＋ﾜｰｸｼｮｯﾌﾟ</t>
    <rPh sb="0" eb="2">
      <t>コウギ</t>
    </rPh>
    <phoneticPr fontId="5"/>
  </si>
  <si>
    <t>ﾜｰｸｼｮｯﾌﾟ＋実習</t>
    <rPh sb="9" eb="11">
      <t>ジッシュウ</t>
    </rPh>
    <phoneticPr fontId="5"/>
  </si>
  <si>
    <t>講義＋ﾜｰｸｼｮｯﾌﾟ＋実習</t>
    <rPh sb="0" eb="2">
      <t>コウギ</t>
    </rPh>
    <rPh sb="12" eb="14">
      <t>ジッシュウ</t>
    </rPh>
    <phoneticPr fontId="5"/>
  </si>
  <si>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5"/>
  </si>
  <si>
    <t>例</t>
    <rPh sb="0" eb="1">
      <t>レイ</t>
    </rPh>
    <phoneticPr fontId="5"/>
  </si>
  <si>
    <t>iky01</t>
    <phoneticPr fontId="5"/>
  </si>
  <si>
    <t>地域内複数施設</t>
    <phoneticPr fontId="5"/>
  </si>
  <si>
    <t>pat01</t>
    <phoneticPr fontId="5"/>
  </si>
  <si>
    <t>１施設のみ</t>
    <rPh sb="1" eb="3">
      <t>シセツ</t>
    </rPh>
    <phoneticPr fontId="5"/>
  </si>
  <si>
    <t>都道府県内統一</t>
    <rPh sb="5" eb="7">
      <t>トウイツ</t>
    </rPh>
    <phoneticPr fontId="5"/>
  </si>
  <si>
    <t>pat02</t>
    <phoneticPr fontId="5"/>
  </si>
  <si>
    <t>pat03</t>
    <phoneticPr fontId="5"/>
  </si>
  <si>
    <t>術後フォロー（化療なし）</t>
    <rPh sb="0" eb="2">
      <t>ジュツゴ</t>
    </rPh>
    <rPh sb="7" eb="9">
      <t>カリョウ</t>
    </rPh>
    <phoneticPr fontId="5"/>
  </si>
  <si>
    <t>術後フォロー（化療あり）</t>
    <rPh sb="0" eb="2">
      <t>ジュツゴ</t>
    </rPh>
    <rPh sb="7" eb="9">
      <t>カリョウ</t>
    </rPh>
    <phoneticPr fontId="5"/>
  </si>
  <si>
    <t>化療</t>
    <rPh sb="0" eb="2">
      <t>カリョウ</t>
    </rPh>
    <phoneticPr fontId="5"/>
  </si>
  <si>
    <t>緩和移行</t>
    <rPh sb="0" eb="2">
      <t>カンワ</t>
    </rPh>
    <rPh sb="2" eb="4">
      <t>イコウ</t>
    </rPh>
    <phoneticPr fontId="5"/>
  </si>
  <si>
    <t>治療前フォローアップ</t>
    <rPh sb="0" eb="2">
      <t>チリョウ</t>
    </rPh>
    <rPh sb="2" eb="3">
      <t>マエ</t>
    </rPh>
    <phoneticPr fontId="5"/>
  </si>
  <si>
    <t>pat04</t>
    <phoneticPr fontId="5"/>
  </si>
  <si>
    <t>各がん共通</t>
    <rPh sb="0" eb="1">
      <t>カク</t>
    </rPh>
    <rPh sb="3" eb="5">
      <t>キョウツウ</t>
    </rPh>
    <phoneticPr fontId="5"/>
  </si>
  <si>
    <t>胃がん</t>
  </si>
  <si>
    <t>大腸がん</t>
  </si>
  <si>
    <t>肝がん</t>
  </si>
  <si>
    <t>乳がん</t>
  </si>
  <si>
    <t>脳腫瘍</t>
  </si>
  <si>
    <t>脊髄腫瘍</t>
  </si>
  <si>
    <t>眼・眼窩腫瘍</t>
  </si>
  <si>
    <t>口腔がん</t>
  </si>
  <si>
    <t>咽頭がん・喉頭がん</t>
  </si>
  <si>
    <t>甲状腺がん</t>
  </si>
  <si>
    <t>縦隔腫瘍</t>
  </si>
  <si>
    <t>中皮腫</t>
  </si>
  <si>
    <t>食道がん</t>
  </si>
  <si>
    <t>小腸がん</t>
  </si>
  <si>
    <t>GIST</t>
  </si>
  <si>
    <t>膵がん</t>
  </si>
  <si>
    <t>胆道がん</t>
  </si>
  <si>
    <t>腎がん</t>
  </si>
  <si>
    <t>尿路がん</t>
  </si>
  <si>
    <t>膀胱がん</t>
  </si>
  <si>
    <t>副腎腫瘍</t>
  </si>
  <si>
    <t>精巣がん</t>
  </si>
  <si>
    <t>その他の男性生殖器がん</t>
  </si>
  <si>
    <t>子宮がん</t>
  </si>
  <si>
    <t>卵巣がん</t>
  </si>
  <si>
    <t>その他の女性生殖器がん</t>
  </si>
  <si>
    <t>皮膚腫瘍</t>
  </si>
  <si>
    <t>悪性骨軟部腫瘍</t>
  </si>
  <si>
    <t>後腹膜・腹膜腫瘍</t>
  </si>
  <si>
    <t>性腺外胚細胞腫瘍</t>
  </si>
  <si>
    <t>原発不明</t>
  </si>
  <si>
    <t>小児脳腫瘍</t>
  </si>
  <si>
    <t>小児の眼・眼窩腫瘍</t>
  </si>
  <si>
    <t>小児悪性骨軟部腫瘍</t>
  </si>
  <si>
    <t>その他の小児固形腫瘍</t>
  </si>
  <si>
    <t>小児血液腫瘍</t>
  </si>
  <si>
    <t>can001</t>
    <phoneticPr fontId="5"/>
  </si>
  <si>
    <t>can002</t>
    <phoneticPr fontId="5"/>
  </si>
  <si>
    <t>path002</t>
    <phoneticPr fontId="5"/>
  </si>
  <si>
    <t>　　都道府県統一パスを使用しており、都道府県拠点病院より提出</t>
    <rPh sb="2" eb="4">
      <t>トドウ</t>
    </rPh>
    <rPh sb="4" eb="6">
      <t>フケン</t>
    </rPh>
    <rPh sb="6" eb="8">
      <t>トウイツ</t>
    </rPh>
    <rPh sb="11" eb="13">
      <t>シヨウ</t>
    </rPh>
    <rPh sb="18" eb="22">
      <t>トドウフケン</t>
    </rPh>
    <rPh sb="22" eb="24">
      <t>キョテン</t>
    </rPh>
    <rPh sb="24" eb="26">
      <t>ビョウイン</t>
    </rPh>
    <rPh sb="28" eb="30">
      <t>テイシュツ</t>
    </rPh>
    <phoneticPr fontId="5"/>
  </si>
  <si>
    <t>カ</t>
    <phoneticPr fontId="5"/>
  </si>
  <si>
    <t>ア</t>
    <phoneticPr fontId="5"/>
  </si>
  <si>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5"/>
  </si>
  <si>
    <t>社会福祉士</t>
    <rPh sb="0" eb="5">
      <t>シャカイフクシシ</t>
    </rPh>
    <phoneticPr fontId="5"/>
  </si>
  <si>
    <t>その他</t>
    <rPh sb="2" eb="3">
      <t>タ</t>
    </rPh>
    <phoneticPr fontId="5"/>
  </si>
  <si>
    <t>最終更新日</t>
    <rPh sb="0" eb="2">
      <t>サイシュウ</t>
    </rPh>
    <rPh sb="2" eb="5">
      <t>コウシンビ</t>
    </rPh>
    <phoneticPr fontId="5"/>
  </si>
  <si>
    <t>回</t>
    <rPh sb="0" eb="1">
      <t>カイ</t>
    </rPh>
    <phoneticPr fontId="5"/>
  </si>
  <si>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5"/>
  </si>
  <si>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5"/>
  </si>
  <si>
    <t>　</t>
    <phoneticPr fontId="5"/>
  </si>
  <si>
    <t>がん治療連携計画策定料1（B005-6）</t>
    <rPh sb="2" eb="4">
      <t>チリョウ</t>
    </rPh>
    <rPh sb="4" eb="6">
      <t>レンケイ</t>
    </rPh>
    <rPh sb="6" eb="8">
      <t>ケイカク</t>
    </rPh>
    <rPh sb="8" eb="10">
      <t>サクテイ</t>
    </rPh>
    <rPh sb="10" eb="11">
      <t>リョウ</t>
    </rPh>
    <phoneticPr fontId="5"/>
  </si>
  <si>
    <t>がん治療連携計画策定料2（B005-6）</t>
    <rPh sb="2" eb="4">
      <t>チリョウ</t>
    </rPh>
    <rPh sb="4" eb="6">
      <t>レンケイ</t>
    </rPh>
    <rPh sb="6" eb="8">
      <t>ケイカク</t>
    </rPh>
    <rPh sb="8" eb="10">
      <t>サクテイ</t>
    </rPh>
    <rPh sb="10" eb="11">
      <t>リョウ</t>
    </rPh>
    <phoneticPr fontId="5"/>
  </si>
  <si>
    <t>肺がん（C34$、D02.2）の手術件数</t>
    <rPh sb="16" eb="18">
      <t>シュジュツ</t>
    </rPh>
    <rPh sb="18" eb="20">
      <t>ケンスウ</t>
    </rPh>
    <phoneticPr fontId="5"/>
  </si>
  <si>
    <t>so004</t>
    <phoneticPr fontId="5"/>
  </si>
  <si>
    <t>がん検診</t>
    <phoneticPr fontId="5"/>
  </si>
  <si>
    <t>がんの検査</t>
    <phoneticPr fontId="5"/>
  </si>
  <si>
    <t>がんの治療</t>
    <phoneticPr fontId="5"/>
  </si>
  <si>
    <t>症状・副作用・後遺症</t>
    <phoneticPr fontId="5"/>
  </si>
  <si>
    <t>緩和ケア</t>
    <phoneticPr fontId="5"/>
  </si>
  <si>
    <t>臨床試験・先進医療</t>
    <phoneticPr fontId="5"/>
  </si>
  <si>
    <t>セカンドオピニオン</t>
    <phoneticPr fontId="5"/>
  </si>
  <si>
    <t>がんの治療実績・がん統計</t>
    <phoneticPr fontId="5"/>
  </si>
  <si>
    <t>受診方法・入院</t>
    <phoneticPr fontId="5"/>
  </si>
  <si>
    <t>転院・医療機関の紹介</t>
    <phoneticPr fontId="5"/>
  </si>
  <si>
    <t>在宅医療</t>
    <phoneticPr fontId="5"/>
  </si>
  <si>
    <t>日常生活（食事・服薬・入浴・運動・外出など）</t>
    <phoneticPr fontId="5"/>
  </si>
  <si>
    <t>介護・看護・養育</t>
    <phoneticPr fontId="5"/>
  </si>
  <si>
    <t>社会生活（仕事・就労など）</t>
    <phoneticPr fontId="5"/>
  </si>
  <si>
    <t>社会生活（学業・就学など）</t>
    <phoneticPr fontId="5"/>
  </si>
  <si>
    <t>医療費・生活費・社会保障制度</t>
    <phoneticPr fontId="5"/>
  </si>
  <si>
    <t>補完代替療法</t>
    <phoneticPr fontId="5"/>
  </si>
  <si>
    <t>不安・精神的苦痛</t>
    <phoneticPr fontId="5"/>
  </si>
  <si>
    <t>告知</t>
    <phoneticPr fontId="5"/>
  </si>
  <si>
    <t>医療者との関係・コミュニケーション</t>
    <phoneticPr fontId="5"/>
  </si>
  <si>
    <t>患者－家族間の関係・コミュニケーション</t>
    <phoneticPr fontId="5"/>
  </si>
  <si>
    <t>友人・知人・職場の人間関係・コミュニケーション</t>
    <phoneticPr fontId="5"/>
  </si>
  <si>
    <t>患者会・家族会（ピア情報）</t>
    <phoneticPr fontId="5"/>
  </si>
  <si>
    <t>がん予防（喫煙・禁煙）</t>
    <phoneticPr fontId="5"/>
  </si>
  <si>
    <t>がん予防（喫煙・禁煙以外の食事、飲酒、運動など）</t>
    <phoneticPr fontId="5"/>
  </si>
  <si>
    <t>がんの遺伝に関すること</t>
    <phoneticPr fontId="5"/>
  </si>
  <si>
    <t>その他</t>
    <phoneticPr fontId="5"/>
  </si>
  <si>
    <t>不明</t>
    <phoneticPr fontId="5"/>
  </si>
  <si>
    <t>傾聴・語りの促進</t>
    <rPh sb="0" eb="2">
      <t>ケイチョウ</t>
    </rPh>
    <rPh sb="3" eb="4">
      <t>カタ</t>
    </rPh>
    <rPh sb="6" eb="8">
      <t>ソクシン</t>
    </rPh>
    <phoneticPr fontId="5"/>
  </si>
  <si>
    <t>助言・提案・心理的サポート</t>
    <rPh sb="0" eb="2">
      <t>ジョゲン</t>
    </rPh>
    <rPh sb="3" eb="5">
      <t>テイアン</t>
    </rPh>
    <phoneticPr fontId="5"/>
  </si>
  <si>
    <t>so005</t>
    <phoneticPr fontId="5"/>
  </si>
  <si>
    <t>助言・提案・心理的サポート</t>
    <rPh sb="0" eb="2">
      <t>ジョゲン</t>
    </rPh>
    <rPh sb="3" eb="5">
      <t>テイアン</t>
    </rPh>
    <rPh sb="6" eb="9">
      <t>シンリテキ</t>
    </rPh>
    <phoneticPr fontId="5"/>
  </si>
  <si>
    <t>脳腫瘍
脊髄腫瘍
眼・眼窩腫瘍
口腔がん・咽頭がん・鼻のがん
喉頭がん
甲状腺がん</t>
    <rPh sb="26" eb="27">
      <t>ハナ</t>
    </rPh>
    <phoneticPr fontId="5"/>
  </si>
  <si>
    <t>臨床試験専用の窓口がある</t>
    <phoneticPr fontId="5"/>
  </si>
  <si>
    <t>相談支援センターが窓口となっている</t>
  </si>
  <si>
    <t>担当している診療科が窓口となっている</t>
  </si>
  <si>
    <t>窓口はない</t>
  </si>
  <si>
    <t>clr01</t>
    <phoneticPr fontId="5"/>
  </si>
  <si>
    <t>clr02</t>
    <phoneticPr fontId="5"/>
  </si>
  <si>
    <t>治験専用の窓口がある</t>
    <rPh sb="0" eb="2">
      <t>チケン</t>
    </rPh>
    <phoneticPr fontId="5"/>
  </si>
  <si>
    <t>2日間</t>
    <rPh sb="1" eb="2">
      <t>ヒ</t>
    </rPh>
    <rPh sb="2" eb="3">
      <t>カン</t>
    </rPh>
    <phoneticPr fontId="5"/>
  </si>
  <si>
    <t>その他</t>
    <phoneticPr fontId="5"/>
  </si>
  <si>
    <t>判断不明</t>
    <rPh sb="0" eb="2">
      <t>ハンダン</t>
    </rPh>
    <rPh sb="2" eb="4">
      <t>フメイ</t>
    </rPh>
    <phoneticPr fontId="5"/>
  </si>
  <si>
    <t>so03</t>
    <phoneticPr fontId="5"/>
  </si>
  <si>
    <t>看護師</t>
  </si>
  <si>
    <t>ソーシャルワーカー</t>
    <phoneticPr fontId="5"/>
  </si>
  <si>
    <t>心理士</t>
    <phoneticPr fontId="5"/>
  </si>
  <si>
    <t>薬剤師</t>
    <phoneticPr fontId="5"/>
  </si>
  <si>
    <t>医師</t>
    <phoneticPr fontId="5"/>
  </si>
  <si>
    <t>その他の医療職</t>
    <rPh sb="2" eb="3">
      <t>タ</t>
    </rPh>
    <rPh sb="4" eb="7">
      <t>イリョウショク</t>
    </rPh>
    <phoneticPr fontId="5"/>
  </si>
  <si>
    <t>so04</t>
    <phoneticPr fontId="5"/>
  </si>
  <si>
    <t>事務職</t>
    <rPh sb="0" eb="2">
      <t>ジム</t>
    </rPh>
    <rPh sb="2" eb="3">
      <t>ショク</t>
    </rPh>
    <phoneticPr fontId="5"/>
  </si>
  <si>
    <t>患者本人　</t>
    <phoneticPr fontId="5"/>
  </si>
  <si>
    <t>家族・親戚</t>
    <phoneticPr fontId="5"/>
  </si>
  <si>
    <t>友人</t>
    <phoneticPr fontId="5"/>
  </si>
  <si>
    <t>一般</t>
    <phoneticPr fontId="5"/>
  </si>
  <si>
    <t>医療関係者</t>
    <phoneticPr fontId="5"/>
  </si>
  <si>
    <t>_bes0401</t>
    <phoneticPr fontId="5"/>
  </si>
  <si>
    <t>①病床数</t>
    <rPh sb="1" eb="3">
      <t>ビョウショウ</t>
    </rPh>
    <rPh sb="3" eb="4">
      <t>スウ</t>
    </rPh>
    <phoneticPr fontId="5"/>
  </si>
  <si>
    <t>別紙9</t>
    <rPh sb="0" eb="2">
      <t>ベッシ</t>
    </rPh>
    <phoneticPr fontId="5"/>
  </si>
  <si>
    <t>内容</t>
    <rPh sb="0" eb="1">
      <t>ウチ</t>
    </rPh>
    <rPh sb="1" eb="2">
      <t>カタチ</t>
    </rPh>
    <phoneticPr fontId="5"/>
  </si>
  <si>
    <t>公益社団法人　日本口腔外科学会　口腔外科専門医</t>
    <rPh sb="0" eb="6">
      <t>コウエキシャダンホウジン</t>
    </rPh>
    <rPh sb="7" eb="9">
      <t>ニホン</t>
    </rPh>
    <phoneticPr fontId="5"/>
  </si>
  <si>
    <t>一般社団法人　日本病理学会　口腔病理専門医</t>
    <rPh sb="0" eb="6">
      <t>イッパンシャダンホウジン</t>
    </rPh>
    <rPh sb="7" eb="9">
      <t>ニホン</t>
    </rPh>
    <rPh sb="9" eb="11">
      <t>ビョウリ</t>
    </rPh>
    <rPh sb="16" eb="18">
      <t>ビョウリ</t>
    </rPh>
    <phoneticPr fontId="5"/>
  </si>
  <si>
    <t>別紙12</t>
    <rPh sb="0" eb="2">
      <t>ベッシ</t>
    </rPh>
    <phoneticPr fontId="5"/>
  </si>
  <si>
    <t>病院名：</t>
    <rPh sb="0" eb="2">
      <t>ビョウイン</t>
    </rPh>
    <rPh sb="2" eb="3">
      <t>メイ</t>
    </rPh>
    <phoneticPr fontId="4"/>
  </si>
  <si>
    <t>期間：</t>
    <rPh sb="0" eb="2">
      <t>キカン</t>
    </rPh>
    <phoneticPr fontId="4"/>
  </si>
  <si>
    <t>注2）研修医は除いてください。</t>
    <rPh sb="7" eb="8">
      <t>ノゾ</t>
    </rPh>
    <phoneticPr fontId="5"/>
  </si>
  <si>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5"/>
  </si>
  <si>
    <t>（内線）</t>
    <rPh sb="1" eb="3">
      <t>ナイセン</t>
    </rPh>
    <phoneticPr fontId="5"/>
  </si>
  <si>
    <t>窓口の名称</t>
    <rPh sb="3" eb="5">
      <t>メイショウ</t>
    </rPh>
    <phoneticPr fontId="5"/>
  </si>
  <si>
    <t>■地域の医療機関向けの問い合わせ窓口が設定されている （はい/いいえ）</t>
    <rPh sb="1" eb="3">
      <t>チイキ</t>
    </rPh>
    <rPh sb="4" eb="6">
      <t>イリョウ</t>
    </rPh>
    <rPh sb="6" eb="8">
      <t>キカン</t>
    </rPh>
    <rPh sb="19" eb="21">
      <t>セッテイ</t>
    </rPh>
    <phoneticPr fontId="5"/>
  </si>
  <si>
    <t>■地域の患者さんやご家族向けの問い合わせ窓口が設定されている （はい/いいえ）</t>
    <rPh sb="23" eb="25">
      <t>セッテイ</t>
    </rPh>
    <phoneticPr fontId="5"/>
  </si>
  <si>
    <t>他施設でがんの診療を受けている、または、診療を受けていた患者さんを受け入れている （はい/いいえ）</t>
    <rPh sb="0" eb="1">
      <t>タ</t>
    </rPh>
    <rPh sb="1" eb="3">
      <t>シセツ</t>
    </rPh>
    <phoneticPr fontId="5"/>
  </si>
  <si>
    <t>主な診療内容・特色</t>
    <rPh sb="0" eb="1">
      <t>オモ</t>
    </rPh>
    <rPh sb="2" eb="4">
      <t>シンリョウ</t>
    </rPh>
    <rPh sb="4" eb="6">
      <t>ナイヨウ</t>
    </rPh>
    <rPh sb="7" eb="9">
      <t>トクショク</t>
    </rPh>
    <phoneticPr fontId="5"/>
  </si>
  <si>
    <t>担当診療科名</t>
    <rPh sb="0" eb="2">
      <t>タントウ</t>
    </rPh>
    <rPh sb="2" eb="4">
      <t>シンリョウ</t>
    </rPh>
    <rPh sb="4" eb="5">
      <t>カ</t>
    </rPh>
    <rPh sb="5" eb="6">
      <t>ナ</t>
    </rPh>
    <phoneticPr fontId="5"/>
  </si>
  <si>
    <t>緩和ケア外来の名称</t>
    <rPh sb="0" eb="2">
      <t>カンワ</t>
    </rPh>
    <rPh sb="4" eb="6">
      <t>ガイライ</t>
    </rPh>
    <rPh sb="7" eb="9">
      <t>メイショウ</t>
    </rPh>
    <phoneticPr fontId="5"/>
  </si>
  <si>
    <t>緩和ケア外来の状況</t>
    <rPh sb="0" eb="2">
      <t>カンワ</t>
    </rPh>
    <rPh sb="4" eb="6">
      <t>ガイライ</t>
    </rPh>
    <rPh sb="7" eb="9">
      <t>ジョウキョウ</t>
    </rPh>
    <phoneticPr fontId="4"/>
  </si>
  <si>
    <t>■電話相談の実施 （実施/未実施）</t>
    <rPh sb="1" eb="3">
      <t>デンワ</t>
    </rPh>
    <rPh sb="3" eb="5">
      <t>ソウダン</t>
    </rPh>
    <rPh sb="6" eb="8">
      <t>ジッシ</t>
    </rPh>
    <phoneticPr fontId="5"/>
  </si>
  <si>
    <t>訪問看護ケアの有無</t>
  </si>
  <si>
    <t>緩和ケア病棟の設備</t>
  </si>
  <si>
    <t>（例）　　精神保健福祉士</t>
    <rPh sb="1" eb="2">
      <t>レイ</t>
    </rPh>
    <rPh sb="5" eb="7">
      <t>セイシン</t>
    </rPh>
    <rPh sb="7" eb="9">
      <t>ホケン</t>
    </rPh>
    <rPh sb="9" eb="12">
      <t>フクシシ</t>
    </rPh>
    <phoneticPr fontId="5"/>
  </si>
  <si>
    <t>（例）　　　医師</t>
    <rPh sb="1" eb="2">
      <t>レイ</t>
    </rPh>
    <rPh sb="6" eb="8">
      <t>イシ</t>
    </rPh>
    <phoneticPr fontId="5"/>
  </si>
  <si>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5"/>
  </si>
  <si>
    <t>床</t>
    <rPh sb="0" eb="1">
      <t>トコ</t>
    </rPh>
    <phoneticPr fontId="5"/>
  </si>
  <si>
    <t>緩和ケア病棟の病床数</t>
    <rPh sb="0" eb="2">
      <t>カンワ</t>
    </rPh>
    <rPh sb="7" eb="10">
      <t>ビョウショウスウ</t>
    </rPh>
    <phoneticPr fontId="5"/>
  </si>
  <si>
    <t>緩和ケア病棟の形式</t>
    <rPh sb="0" eb="2">
      <t>カンワ</t>
    </rPh>
    <phoneticPr fontId="5"/>
  </si>
  <si>
    <t>緩和ケア病棟入院料の届出・受理</t>
    <rPh sb="0" eb="2">
      <t>カンワ</t>
    </rPh>
    <rPh sb="4" eb="6">
      <t>ビョウトウ</t>
    </rPh>
    <rPh sb="6" eb="8">
      <t>ニュウイン</t>
    </rPh>
    <rPh sb="8" eb="9">
      <t>リョウ</t>
    </rPh>
    <rPh sb="10" eb="12">
      <t>トドケデ</t>
    </rPh>
    <rPh sb="13" eb="15">
      <t>ジュリ</t>
    </rPh>
    <phoneticPr fontId="5"/>
  </si>
  <si>
    <t>緩和ケア病棟を有している</t>
    <rPh sb="0" eb="2">
      <t>カンワ</t>
    </rPh>
    <rPh sb="4" eb="6">
      <t>ビョウトウ</t>
    </rPh>
    <rPh sb="7" eb="8">
      <t>ユウ</t>
    </rPh>
    <phoneticPr fontId="5"/>
  </si>
  <si>
    <t>※緩和ケア病棟が設定されている場合に限り、「2」以降を記載してください。</t>
    <rPh sb="5" eb="7">
      <t>ビョウトウ</t>
    </rPh>
    <phoneticPr fontId="5"/>
  </si>
  <si>
    <t>緩和ケア病棟の状況</t>
    <rPh sb="0" eb="2">
      <t>カンワ</t>
    </rPh>
    <rPh sb="7" eb="9">
      <t>ジョウキョウ</t>
    </rPh>
    <phoneticPr fontId="4"/>
  </si>
  <si>
    <t>登録医療機関数</t>
    <rPh sb="0" eb="2">
      <t>トウロク</t>
    </rPh>
    <rPh sb="2" eb="4">
      <t>イリョウ</t>
    </rPh>
    <rPh sb="4" eb="6">
      <t>キカン</t>
    </rPh>
    <rPh sb="6" eb="7">
      <t>スウ</t>
    </rPh>
    <phoneticPr fontId="5"/>
  </si>
  <si>
    <t>対象となる状況</t>
    <rPh sb="0" eb="2">
      <t>タイショウ</t>
    </rPh>
    <rPh sb="5" eb="7">
      <t>ジョウキョウ</t>
    </rPh>
    <phoneticPr fontId="5"/>
  </si>
  <si>
    <t>地域連携クリティカルパスの名称</t>
    <rPh sb="0" eb="2">
      <t>チイキ</t>
    </rPh>
    <rPh sb="2" eb="4">
      <t>レンケイ</t>
    </rPh>
    <rPh sb="13" eb="15">
      <t>メイショウ</t>
    </rPh>
    <phoneticPr fontId="5"/>
  </si>
  <si>
    <t>地域連携クリティカルパスを適応した患者の延べ数</t>
    <rPh sb="13" eb="15">
      <t>テキオウ</t>
    </rPh>
    <rPh sb="17" eb="19">
      <t>カンジャ</t>
    </rPh>
    <rPh sb="20" eb="21">
      <t>ノ</t>
    </rPh>
    <rPh sb="22" eb="23">
      <t>カズ</t>
    </rPh>
    <phoneticPr fontId="5"/>
  </si>
  <si>
    <t>地域連携クリティカルパスの総数</t>
    <rPh sb="13" eb="15">
      <t>ソウスウ</t>
    </rPh>
    <phoneticPr fontId="5"/>
  </si>
  <si>
    <t>院外からの参加
（参加可/参加不可）</t>
    <rPh sb="9" eb="11">
      <t>サンカ</t>
    </rPh>
    <rPh sb="11" eb="12">
      <t>カ</t>
    </rPh>
    <rPh sb="13" eb="15">
      <t>サンカ</t>
    </rPh>
    <rPh sb="15" eb="17">
      <t>フカ</t>
    </rPh>
    <phoneticPr fontId="5"/>
  </si>
  <si>
    <t>病名</t>
    <rPh sb="0" eb="2">
      <t>ビョウメイ</t>
    </rPh>
    <phoneticPr fontId="5"/>
  </si>
  <si>
    <t>頻度
（回）</t>
    <rPh sb="0" eb="2">
      <t>ヒンド</t>
    </rPh>
    <rPh sb="4" eb="5">
      <t>カイ</t>
    </rPh>
    <phoneticPr fontId="5"/>
  </si>
  <si>
    <t>定期/
不定期</t>
    <rPh sb="0" eb="2">
      <t>テイキ</t>
    </rPh>
    <rPh sb="4" eb="7">
      <t>フテイキ</t>
    </rPh>
    <phoneticPr fontId="5"/>
  </si>
  <si>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5"/>
  </si>
  <si>
    <t>参加対象者</t>
    <rPh sb="0" eb="2">
      <t>サンカ</t>
    </rPh>
    <rPh sb="2" eb="4">
      <t>タイショウ</t>
    </rPh>
    <rPh sb="4" eb="5">
      <t>シャ</t>
    </rPh>
    <phoneticPr fontId="5"/>
  </si>
  <si>
    <t>活動状況</t>
    <rPh sb="0" eb="2">
      <t>カツドウ</t>
    </rPh>
    <rPh sb="2" eb="4">
      <t>ジョウキョウ</t>
    </rPh>
    <phoneticPr fontId="5"/>
  </si>
  <si>
    <t>主催者名</t>
    <rPh sb="0" eb="2">
      <t>シュサイ</t>
    </rPh>
    <rPh sb="2" eb="3">
      <t>モノ</t>
    </rPh>
    <rPh sb="3" eb="4">
      <t>ナ</t>
    </rPh>
    <phoneticPr fontId="5"/>
  </si>
  <si>
    <t>名称　</t>
    <rPh sb="0" eb="2">
      <t>メイショウ</t>
    </rPh>
    <phoneticPr fontId="5"/>
  </si>
  <si>
    <t>参加可</t>
  </si>
  <si>
    <t>週</t>
  </si>
  <si>
    <t>定期</t>
  </si>
  <si>
    <t>○○○会</t>
    <rPh sb="3" eb="4">
      <t>カイ</t>
    </rPh>
    <phoneticPr fontId="5"/>
  </si>
  <si>
    <t>患者サロン</t>
    <rPh sb="0" eb="2">
      <t>カンジャ</t>
    </rPh>
    <phoneticPr fontId="5"/>
  </si>
  <si>
    <t>参加不可</t>
  </si>
  <si>
    <t>咽頭がん、喉頭がん</t>
    <rPh sb="0" eb="2">
      <t>イントウ</t>
    </rPh>
    <rPh sb="5" eb="7">
      <t>コウトウ</t>
    </rPh>
    <phoneticPr fontId="5"/>
  </si>
  <si>
    <t>年</t>
  </si>
  <si>
    <t>不定期</t>
  </si>
  <si>
    <t>大腸・肛門科</t>
    <rPh sb="0" eb="2">
      <t>ダイチョウ</t>
    </rPh>
    <rPh sb="3" eb="6">
      <t>コウモンカ</t>
    </rPh>
    <phoneticPr fontId="5"/>
  </si>
  <si>
    <t>ストーマケアの勉強会</t>
    <rPh sb="7" eb="10">
      <t>ベンキョウカイ</t>
    </rPh>
    <phoneticPr fontId="5"/>
  </si>
  <si>
    <t>肝臓／胆道／膵臓</t>
  </si>
  <si>
    <t>血液腫瘍</t>
    <rPh sb="2" eb="4">
      <t>シュヨウ</t>
    </rPh>
    <phoneticPr fontId="5"/>
  </si>
  <si>
    <t>女性</t>
  </si>
  <si>
    <t>泌尿器</t>
  </si>
  <si>
    <t>消化管</t>
  </si>
  <si>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5"/>
  </si>
  <si>
    <t>当該２次医療圏</t>
    <phoneticPr fontId="5"/>
  </si>
  <si>
    <t>全患者</t>
    <phoneticPr fontId="5"/>
  </si>
  <si>
    <t>２次医療圏名</t>
    <phoneticPr fontId="5"/>
  </si>
  <si>
    <t>別紙1</t>
    <rPh sb="0" eb="2">
      <t>ベッシ</t>
    </rPh>
    <phoneticPr fontId="5"/>
  </si>
  <si>
    <t>別紙2</t>
    <rPh sb="0" eb="2">
      <t>ベッシ</t>
    </rPh>
    <phoneticPr fontId="5"/>
  </si>
  <si>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5"/>
  </si>
  <si>
    <t>臨床試験・治験の実施状況および問い合わせ窓口</t>
  </si>
  <si>
    <t>がん患者およびその家族が心の悩みや体験等を語り合うための場の設定状況</t>
    <rPh sb="30" eb="31">
      <t>セツ</t>
    </rPh>
    <rPh sb="31" eb="32">
      <t>サダ</t>
    </rPh>
    <rPh sb="32" eb="34">
      <t>ジョウキョウ</t>
    </rPh>
    <phoneticPr fontId="5"/>
  </si>
  <si>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5"/>
  </si>
  <si>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5"/>
  </si>
  <si>
    <t>がん患者リハビリテーション料（H007-2）</t>
    <rPh sb="2" eb="4">
      <t>カンジャ</t>
    </rPh>
    <rPh sb="13" eb="14">
      <t>リョウ</t>
    </rPh>
    <phoneticPr fontId="5"/>
  </si>
  <si>
    <t>放射線治療管理料（M000）</t>
    <rPh sb="5" eb="8">
      <t>カンリリョウ</t>
    </rPh>
    <phoneticPr fontId="5"/>
  </si>
  <si>
    <t>放射線治療専任加算（M000）</t>
    <rPh sb="7" eb="9">
      <t>カサン</t>
    </rPh>
    <phoneticPr fontId="5"/>
  </si>
  <si>
    <t>外来放射線治療加算（M000）</t>
    <rPh sb="0" eb="2">
      <t>ガイライ</t>
    </rPh>
    <rPh sb="2" eb="5">
      <t>ホウシャセン</t>
    </rPh>
    <rPh sb="5" eb="7">
      <t>チリョウ</t>
    </rPh>
    <rPh sb="7" eb="9">
      <t>カサン</t>
    </rPh>
    <phoneticPr fontId="5"/>
  </si>
  <si>
    <t>緩和ケア診療加算（A226-2）</t>
    <rPh sb="0" eb="2">
      <t>カンワ</t>
    </rPh>
    <rPh sb="4" eb="6">
      <t>シンリョウ</t>
    </rPh>
    <rPh sb="6" eb="8">
      <t>カサン</t>
    </rPh>
    <phoneticPr fontId="5"/>
  </si>
  <si>
    <t>栄養サポートチーム加算（A233-2）</t>
    <rPh sb="0" eb="2">
      <t>エイヨウ</t>
    </rPh>
    <rPh sb="9" eb="11">
      <t>カサン</t>
    </rPh>
    <phoneticPr fontId="5"/>
  </si>
  <si>
    <t>患者サポート体制充実加算（A234-3）</t>
    <rPh sb="0" eb="2">
      <t>カンジャ</t>
    </rPh>
    <rPh sb="6" eb="8">
      <t>タイセイ</t>
    </rPh>
    <rPh sb="8" eb="10">
      <t>ジュウジツ</t>
    </rPh>
    <rPh sb="10" eb="12">
      <t>カサン</t>
    </rPh>
    <phoneticPr fontId="5"/>
  </si>
  <si>
    <t>外来緩和ケア管理料（B001 24）</t>
    <rPh sb="0" eb="2">
      <t>ガイライ</t>
    </rPh>
    <rPh sb="2" eb="4">
      <t>カンワ</t>
    </rPh>
    <rPh sb="6" eb="9">
      <t>カンリリョウ</t>
    </rPh>
    <phoneticPr fontId="5"/>
  </si>
  <si>
    <t>外来放射線照射診療料（B001-2-8）</t>
    <rPh sb="0" eb="2">
      <t>ガイライ</t>
    </rPh>
    <rPh sb="2" eb="5">
      <t>ホウシャセン</t>
    </rPh>
    <rPh sb="5" eb="7">
      <t>ショウシャ</t>
    </rPh>
    <rPh sb="7" eb="9">
      <t>シンリョウ</t>
    </rPh>
    <rPh sb="9" eb="10">
      <t>リョウ</t>
    </rPh>
    <phoneticPr fontId="5"/>
  </si>
  <si>
    <t>リンパ浮腫指導管理料（B001-7）</t>
    <rPh sb="9" eb="10">
      <t>リョウ</t>
    </rPh>
    <phoneticPr fontId="5"/>
  </si>
  <si>
    <t>がん治療連携管理料（B005-6-3）</t>
    <rPh sb="2" eb="4">
      <t>チリョウ</t>
    </rPh>
    <rPh sb="4" eb="6">
      <t>レンケイ</t>
    </rPh>
    <rPh sb="6" eb="9">
      <t>カンリリョウ</t>
    </rPh>
    <phoneticPr fontId="5"/>
  </si>
  <si>
    <t>麻薬管理指導加算（B008）</t>
    <rPh sb="0" eb="2">
      <t>マヤク</t>
    </rPh>
    <rPh sb="2" eb="4">
      <t>カンリ</t>
    </rPh>
    <rPh sb="4" eb="6">
      <t>シドウ</t>
    </rPh>
    <rPh sb="6" eb="8">
      <t>カサン</t>
    </rPh>
    <phoneticPr fontId="5"/>
  </si>
  <si>
    <t>救命救急入院料（A300）</t>
  </si>
  <si>
    <t>緩和ケア病棟入院料（A310）</t>
  </si>
  <si>
    <t>うち胃がん患者数（ICD-10コード　C16$、D00.2）</t>
    <rPh sb="2" eb="3">
      <t>イ</t>
    </rPh>
    <rPh sb="5" eb="7">
      <t>カンジャ</t>
    </rPh>
    <rPh sb="7" eb="8">
      <t>スウ</t>
    </rPh>
    <phoneticPr fontId="5"/>
  </si>
  <si>
    <t>うち大腸がん（直腸がんを含む）患者数（ICD-10コード　C18$、C19、C20、D01.0、D01.1、D01.2）</t>
    <rPh sb="2" eb="4">
      <t>ダイチョウ</t>
    </rPh>
    <rPh sb="7" eb="9">
      <t>チョクチョウ</t>
    </rPh>
    <rPh sb="12" eb="13">
      <t>フク</t>
    </rPh>
    <rPh sb="15" eb="17">
      <t>カンジャ</t>
    </rPh>
    <rPh sb="17" eb="18">
      <t>スウ</t>
    </rPh>
    <phoneticPr fontId="5"/>
  </si>
  <si>
    <t>うち肝臓がん患者数（ICD-10コード　C22$、D01.5）</t>
    <rPh sb="2" eb="4">
      <t>カンゾウ</t>
    </rPh>
    <rPh sb="6" eb="8">
      <t>カンジャ</t>
    </rPh>
    <rPh sb="8" eb="9">
      <t>スウ</t>
    </rPh>
    <phoneticPr fontId="5"/>
  </si>
  <si>
    <t>うち乳がん患者数（ICD-10コード　C50$、D05$）</t>
    <rPh sb="2" eb="3">
      <t>ニュウ</t>
    </rPh>
    <rPh sb="5" eb="7">
      <t>カンジャ</t>
    </rPh>
    <rPh sb="7" eb="8">
      <t>スウ</t>
    </rPh>
    <phoneticPr fontId="5"/>
  </si>
  <si>
    <t>定位照射（体幹部）</t>
  </si>
  <si>
    <t>電話番号（代表）</t>
    <rPh sb="0" eb="2">
      <t>デンワ</t>
    </rPh>
    <rPh sb="2" eb="4">
      <t>バンゴウ</t>
    </rPh>
    <rPh sb="5" eb="7">
      <t>ダイヒョウ</t>
    </rPh>
    <phoneticPr fontId="5"/>
  </si>
  <si>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</si>
  <si>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</si>
  <si>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</si>
  <si>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</si>
  <si>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</si>
  <si>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</si>
  <si>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</si>
  <si>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</si>
  <si>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</si>
  <si>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当該体制は遠隔病理診断により確保している。</t>
    <rPh sb="0" eb="2">
      <t>トウガイ</t>
    </rPh>
    <rPh sb="2" eb="4">
      <t>タイセイ</t>
    </rPh>
    <rPh sb="5" eb="7">
      <t>エンカク</t>
    </rPh>
    <rPh sb="7" eb="9">
      <t>ビョウリ</t>
    </rPh>
    <rPh sb="9" eb="11">
      <t>シンダン</t>
    </rPh>
    <rPh sb="14" eb="16">
      <t>カクホ</t>
    </rPh>
    <phoneticPr fontId="5"/>
  </si>
  <si>
    <t>アスベストによる肺がんおよび中皮腫に関する医療相談に対応している。</t>
    <rPh sb="26" eb="28">
      <t>タイオウ</t>
    </rPh>
    <phoneticPr fontId="5"/>
  </si>
  <si>
    <t>-</t>
  </si>
  <si>
    <t>ＨＴＬＶ-１関連疾患であるＡＴＬに関する医療相談に対応している。</t>
    <rPh sb="25" eb="27">
      <t>タイオウ</t>
    </rPh>
    <phoneticPr fontId="5"/>
  </si>
  <si>
    <t>別添資料の提出有無</t>
    <rPh sb="7" eb="9">
      <t>ウム</t>
    </rPh>
    <phoneticPr fontId="5"/>
  </si>
  <si>
    <t>ファイル形式</t>
    <rPh sb="4" eb="6">
      <t>ケイシキ</t>
    </rPh>
    <phoneticPr fontId="5"/>
  </si>
  <si>
    <t>その他の場合ファイル形式を記載してください。</t>
    <rPh sb="2" eb="3">
      <t>タ</t>
    </rPh>
    <rPh sb="4" eb="6">
      <t>バアイ</t>
    </rPh>
    <rPh sb="10" eb="12">
      <t>ケイシキ</t>
    </rPh>
    <rPh sb="13" eb="15">
      <t>キサイ</t>
    </rPh>
    <phoneticPr fontId="5"/>
  </si>
  <si>
    <t>よみがな</t>
    <phoneticPr fontId="5"/>
  </si>
  <si>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5"/>
  </si>
  <si>
    <t>適応した
患者数</t>
    <rPh sb="0" eb="2">
      <t>テキオウ</t>
    </rPh>
    <rPh sb="5" eb="7">
      <t>カンジャ</t>
    </rPh>
    <rPh sb="7" eb="8">
      <t>スウ</t>
    </rPh>
    <phoneticPr fontId="5"/>
  </si>
  <si>
    <t>問い合わせ窓口について掲載しているホームページ</t>
    <rPh sb="0" eb="1">
      <t>ト</t>
    </rPh>
    <rPh sb="2" eb="3">
      <t>ア</t>
    </rPh>
    <rPh sb="5" eb="7">
      <t>マドグチ</t>
    </rPh>
    <rPh sb="11" eb="13">
      <t>ケイサイ</t>
    </rPh>
    <phoneticPr fontId="5"/>
  </si>
  <si>
    <t>A</t>
  </si>
  <si>
    <t>共通のパスを利用している計画策定病院数</t>
    <rPh sb="0" eb="2">
      <t>キョウツウ</t>
    </rPh>
    <rPh sb="6" eb="8">
      <t>リヨウ</t>
    </rPh>
    <rPh sb="12" eb="14">
      <t>ケイカク</t>
    </rPh>
    <rPh sb="14" eb="16">
      <t>サクテイ</t>
    </rPh>
    <rPh sb="16" eb="18">
      <t>ビョウイン</t>
    </rPh>
    <rPh sb="18" eb="19">
      <t>スウ</t>
    </rPh>
    <phoneticPr fontId="5"/>
  </si>
  <si>
    <t>病院長は緩和ケア研修を修了している。</t>
    <rPh sb="0" eb="2">
      <t>ビョウイン</t>
    </rPh>
    <rPh sb="2" eb="3">
      <t>ナガ</t>
    </rPh>
    <rPh sb="4" eb="6">
      <t>カンワ</t>
    </rPh>
    <rPh sb="8" eb="10">
      <t>ケンシュウ</t>
    </rPh>
    <rPh sb="11" eb="13">
      <t>シュウリョウ</t>
    </rPh>
    <phoneticPr fontId="5"/>
  </si>
  <si>
    <t>退院時共同指導料2の医師同士の共同指導による加算</t>
  </si>
  <si>
    <t>退院時共同指導料2の3者以上の共同指導による加算</t>
  </si>
  <si>
    <t>外来化学療法加算1（B）15歳未満</t>
  </si>
  <si>
    <t>外来化学療法加算２（A）15歳未満</t>
  </si>
  <si>
    <t>分</t>
    <rPh sb="0" eb="1">
      <t>フン</t>
    </rPh>
    <phoneticPr fontId="5"/>
  </si>
  <si>
    <t>就労に関する相談に対応している。</t>
    <rPh sb="9" eb="11">
      <t>タイオウ</t>
    </rPh>
    <phoneticPr fontId="5"/>
  </si>
  <si>
    <t>院内の見やすい場所に指定を受けている旨の掲示をする等、がん患者に対し必要な情報提供を行っている。</t>
    <rPh sb="42" eb="43">
      <t>オコナ</t>
    </rPh>
    <phoneticPr fontId="5"/>
  </si>
  <si>
    <t>緩和ケア外来の状況</t>
  </si>
  <si>
    <t>緩和ケア病棟の状況</t>
  </si>
  <si>
    <t>地域連携クリティカルパス（がんに関するもの）</t>
  </si>
  <si>
    <t>別紙3</t>
    <rPh sb="0" eb="2">
      <t>ベッシ</t>
    </rPh>
    <phoneticPr fontId="5"/>
  </si>
  <si>
    <t>別紙4</t>
    <rPh sb="0" eb="2">
      <t>ベッシ</t>
    </rPh>
    <phoneticPr fontId="5"/>
  </si>
  <si>
    <t>別紙5</t>
    <rPh sb="0" eb="2">
      <t>ベッシ</t>
    </rPh>
    <phoneticPr fontId="5"/>
  </si>
  <si>
    <t>別紙6</t>
    <rPh sb="0" eb="2">
      <t>ベッシ</t>
    </rPh>
    <phoneticPr fontId="5"/>
  </si>
  <si>
    <t>別紙8</t>
    <rPh sb="0" eb="2">
      <t>ベッシ</t>
    </rPh>
    <phoneticPr fontId="5"/>
  </si>
  <si>
    <t>別紙18</t>
    <rPh sb="0" eb="2">
      <t>ベッシ</t>
    </rPh>
    <phoneticPr fontId="5"/>
  </si>
  <si>
    <t>別紙19</t>
    <rPh sb="0" eb="2">
      <t>ベッシ</t>
    </rPh>
    <phoneticPr fontId="5"/>
  </si>
  <si>
    <t>別紙20</t>
    <rPh sb="0" eb="2">
      <t>ベッシ</t>
    </rPh>
    <phoneticPr fontId="5"/>
  </si>
  <si>
    <t>別添資料
有無</t>
    <rPh sb="0" eb="2">
      <t>ベッテン</t>
    </rPh>
    <rPh sb="2" eb="4">
      <t>シリョウ</t>
    </rPh>
    <rPh sb="5" eb="7">
      <t>ウム</t>
    </rPh>
    <phoneticPr fontId="5"/>
  </si>
  <si>
    <t>記載
有無</t>
    <rPh sb="0" eb="2">
      <t>キサイ</t>
    </rPh>
    <rPh sb="3" eb="5">
      <t>ウム</t>
    </rPh>
    <phoneticPr fontId="5"/>
  </si>
  <si>
    <t>※各別紙に記載の有無および別添資料の有無をチェックする欄があります。表紙に反映されていますので、該当のファイルについて漏れがないか確認してください。</t>
    <rPh sb="1" eb="2">
      <t>カク</t>
    </rPh>
    <rPh sb="2" eb="4">
      <t>ベッシ</t>
    </rPh>
    <rPh sb="5" eb="7">
      <t>キサイ</t>
    </rPh>
    <rPh sb="8" eb="10">
      <t>ウム</t>
    </rPh>
    <rPh sb="13" eb="15">
      <t>ベッテン</t>
    </rPh>
    <rPh sb="15" eb="17">
      <t>シリョウ</t>
    </rPh>
    <rPh sb="18" eb="20">
      <t>ウム</t>
    </rPh>
    <rPh sb="27" eb="28">
      <t>ラン</t>
    </rPh>
    <rPh sb="34" eb="36">
      <t>ヒョウシ</t>
    </rPh>
    <rPh sb="37" eb="39">
      <t>ハンエイ</t>
    </rPh>
    <rPh sb="48" eb="50">
      <t>ガイトウ</t>
    </rPh>
    <rPh sb="59" eb="60">
      <t>モ</t>
    </rPh>
    <rPh sb="65" eb="67">
      <t>カクニン</t>
    </rPh>
    <phoneticPr fontId="5"/>
  </si>
  <si>
    <t>別紙11</t>
    <rPh sb="0" eb="2">
      <t>ベッシ</t>
    </rPh>
    <phoneticPr fontId="5"/>
  </si>
  <si>
    <t>見出し</t>
    <rPh sb="0" eb="2">
      <t>ミダ</t>
    </rPh>
    <phoneticPr fontId="5"/>
  </si>
  <si>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5"/>
  </si>
  <si>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5"/>
  </si>
  <si>
    <t>受講率</t>
    <rPh sb="0" eb="2">
      <t>ジュコウ</t>
    </rPh>
    <rPh sb="2" eb="3">
      <t>リツ</t>
    </rPh>
    <phoneticPr fontId="5"/>
  </si>
  <si>
    <t>医療従事者に対してがん告知や余命告知等を行う際のコミュニケーション研修を1年に最低1回でも実施している。</t>
    <rPh sb="0" eb="2">
      <t>イリョウ</t>
    </rPh>
    <rPh sb="2" eb="5">
      <t>ジュウジシャ</t>
    </rPh>
    <phoneticPr fontId="5"/>
  </si>
  <si>
    <t>症状緩和地域連携パス</t>
    <rPh sb="0" eb="2">
      <t>ショウジョウ</t>
    </rPh>
    <rPh sb="2" eb="4">
      <t>カンワ</t>
    </rPh>
    <rPh sb="4" eb="6">
      <t>チイキ</t>
    </rPh>
    <rPh sb="6" eb="8">
      <t>レンケイ</t>
    </rPh>
    <phoneticPr fontId="5"/>
  </si>
  <si>
    <t>がん疼痛や呼吸困難</t>
    <rPh sb="2" eb="4">
      <t>トウツウ</t>
    </rPh>
    <rPh sb="5" eb="7">
      <t>コキュウ</t>
    </rPh>
    <rPh sb="7" eb="9">
      <t>コンナン</t>
    </rPh>
    <phoneticPr fontId="5"/>
  </si>
  <si>
    <t>歯科口腔ケアの専門チームを整備し、当該歯科口腔ケアチームを組織上明確に位置付け、がん患者に対して適切な歯科口腔ケアを提供している。</t>
    <rPh sb="19" eb="21">
      <t>シカ</t>
    </rPh>
    <phoneticPr fontId="5"/>
  </si>
  <si>
    <t>月</t>
    <rPh sb="0" eb="1">
      <t>ツキ</t>
    </rPh>
    <phoneticPr fontId="5"/>
  </si>
  <si>
    <t>日</t>
    <rPh sb="0" eb="1">
      <t>ヒ</t>
    </rPh>
    <phoneticPr fontId="5"/>
  </si>
  <si>
    <t>　</t>
    <phoneticPr fontId="5"/>
  </si>
  <si>
    <t>（住　所）</t>
    <rPh sb="1" eb="2">
      <t>ジュウ</t>
    </rPh>
    <rPh sb="3" eb="4">
      <t>トコロ</t>
    </rPh>
    <phoneticPr fontId="5"/>
  </si>
  <si>
    <t>（名　称）</t>
    <rPh sb="1" eb="2">
      <t>ナ</t>
    </rPh>
    <rPh sb="3" eb="4">
      <t>ショウ</t>
    </rPh>
    <phoneticPr fontId="5"/>
  </si>
  <si>
    <t>（代表者）</t>
    <rPh sb="1" eb="4">
      <t>ダイヒョウシャ</t>
    </rPh>
    <phoneticPr fontId="5"/>
  </si>
  <si>
    <t>＜提出資料一覧＞</t>
    <rPh sb="1" eb="3">
      <t>テイシュツ</t>
    </rPh>
    <rPh sb="3" eb="5">
      <t>シリョウ</t>
    </rPh>
    <rPh sb="5" eb="7">
      <t>イチラン</t>
    </rPh>
    <phoneticPr fontId="5"/>
  </si>
  <si>
    <t>別紙17</t>
    <rPh sb="0" eb="2">
      <t>ベッシ</t>
    </rPh>
    <phoneticPr fontId="5"/>
  </si>
  <si>
    <t xml:space="preserve">    他の医療機関との連携によって対応できる体制</t>
    <rPh sb="4" eb="5">
      <t>タ</t>
    </rPh>
    <rPh sb="6" eb="8">
      <t>イリョウ</t>
    </rPh>
    <rPh sb="8" eb="10">
      <t>キカン</t>
    </rPh>
    <phoneticPr fontId="5"/>
  </si>
  <si>
    <t>所在地</t>
    <rPh sb="0" eb="3">
      <t>ショザイチ</t>
    </rPh>
    <phoneticPr fontId="5"/>
  </si>
  <si>
    <t>紹介患者数</t>
    <rPh sb="0" eb="2">
      <t>ショウカイ</t>
    </rPh>
    <rPh sb="2" eb="5">
      <t>カンジャスウ</t>
    </rPh>
    <phoneticPr fontId="5"/>
  </si>
  <si>
    <t>○○○病院</t>
    <rPh sb="3" eb="5">
      <t>ビョウイン</t>
    </rPh>
    <phoneticPr fontId="5"/>
  </si>
  <si>
    <t>○○市○○町○ー○ー○</t>
    <rPh sb="2" eb="3">
      <t>シ</t>
    </rPh>
    <rPh sb="5" eb="6">
      <t>マチ</t>
    </rPh>
    <phoneticPr fontId="5"/>
  </si>
  <si>
    <t>別紙14</t>
    <rPh sb="0" eb="2">
      <t>ベッシ</t>
    </rPh>
    <phoneticPr fontId="5"/>
  </si>
  <si>
    <t>別紙15</t>
    <rPh sb="0" eb="2">
      <t>ベッシ</t>
    </rPh>
    <phoneticPr fontId="5"/>
  </si>
  <si>
    <t>別紙16</t>
    <rPh sb="0" eb="2">
      <t>ベッシ</t>
    </rPh>
    <phoneticPr fontId="5"/>
  </si>
  <si>
    <t>集学的治療の提供にあたって放射線治療を</t>
    <rPh sb="0" eb="2">
      <t>シュウガク</t>
    </rPh>
    <rPh sb="2" eb="3">
      <t>テキ</t>
    </rPh>
    <rPh sb="3" eb="5">
      <t>チリョウ</t>
    </rPh>
    <rPh sb="6" eb="8">
      <t>テイキョウ</t>
    </rPh>
    <rPh sb="13" eb="16">
      <t>ホウシャセン</t>
    </rPh>
    <rPh sb="16" eb="18">
      <t>チリョウ</t>
    </rPh>
    <phoneticPr fontId="5"/>
  </si>
  <si>
    <t>放射線治療について連携する医療機関名</t>
    <rPh sb="0" eb="3">
      <t>ホウシャセン</t>
    </rPh>
    <rPh sb="3" eb="5">
      <t>チリョウ</t>
    </rPh>
    <rPh sb="9" eb="11">
      <t>レンケイ</t>
    </rPh>
    <rPh sb="13" eb="15">
      <t>イリョウ</t>
    </rPh>
    <rPh sb="15" eb="17">
      <t>キカン</t>
    </rPh>
    <rPh sb="17" eb="18">
      <t>メイ</t>
    </rPh>
    <phoneticPr fontId="5"/>
  </si>
  <si>
    <t>乳がん</t>
    <rPh sb="0" eb="1">
      <t>ニュウ</t>
    </rPh>
    <phoneticPr fontId="5"/>
  </si>
  <si>
    <t>A：必須</t>
    <rPh sb="2" eb="4">
      <t>ヒッス</t>
    </rPh>
    <phoneticPr fontId="5"/>
  </si>
  <si>
    <t>B：原則必須</t>
    <rPh sb="2" eb="4">
      <t>ゲンソク</t>
    </rPh>
    <phoneticPr fontId="5"/>
  </si>
  <si>
    <t>C：対応することが望ましい</t>
    <rPh sb="2" eb="4">
      <t>タイオウ</t>
    </rPh>
    <phoneticPr fontId="5"/>
  </si>
  <si>
    <t>-</t>
    <phoneticPr fontId="5"/>
  </si>
  <si>
    <t>C</t>
  </si>
  <si>
    <t>i</t>
    <phoneticPr fontId="5"/>
  </si>
  <si>
    <t>ii</t>
    <phoneticPr fontId="5"/>
  </si>
  <si>
    <t>A</t>
    <phoneticPr fontId="5"/>
  </si>
  <si>
    <t>術後管理体制の一環として、手術部位感染に関するサーベイランスを実施している。</t>
    <phoneticPr fontId="5"/>
  </si>
  <si>
    <t>栄養の専門チームを整備し、当該栄養サポートチームを組織上明確に位置付け、がん患者に対して適切な栄養管理を提供している。</t>
    <phoneticPr fontId="5"/>
  </si>
  <si>
    <t>感染症制御の専門チームを整備し、当該感染症チームを組織上明確に位置付け、がん患者に対して適切な感染症のコンサルテーションを行っている。</t>
    <phoneticPr fontId="5"/>
  </si>
  <si>
    <t>１　診療体制</t>
    <phoneticPr fontId="5"/>
  </si>
  <si>
    <t>「-」：要件に該当なし</t>
    <phoneticPr fontId="5"/>
  </si>
  <si>
    <t>指定要件での扱い</t>
    <phoneticPr fontId="5"/>
  </si>
  <si>
    <t>常勤</t>
  </si>
  <si>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5"/>
  </si>
  <si>
    <t>満たしていない項目</t>
    <phoneticPr fontId="5"/>
  </si>
  <si>
    <t>指定要件での扱い</t>
    <rPh sb="0" eb="2">
      <t>シテイ</t>
    </rPh>
    <rPh sb="2" eb="4">
      <t>ヨウケン</t>
    </rPh>
    <rPh sb="6" eb="7">
      <t>アツカ</t>
    </rPh>
    <phoneticPr fontId="5"/>
  </si>
  <si>
    <t>理由</t>
    <rPh sb="0" eb="2">
      <t>リユウ</t>
    </rPh>
    <phoneticPr fontId="5"/>
  </si>
  <si>
    <t>印刷範囲外</t>
  </si>
  <si>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4"/>
  </si>
  <si>
    <t>様式4（機能別）の該当指定要件のA、Bのうち満たしていない項目について</t>
    <phoneticPr fontId="5"/>
  </si>
  <si>
    <t>別紙10</t>
    <rPh sb="0" eb="2">
      <t>ベッシ</t>
    </rPh>
    <phoneticPr fontId="5"/>
  </si>
  <si>
    <t>C</t>
    <phoneticPr fontId="5"/>
  </si>
  <si>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5"/>
  </si>
  <si>
    <t>XXX-XXXX-XXXX（内線XXXX）</t>
    <rPh sb="14" eb="16">
      <t>ナイセン</t>
    </rPh>
    <phoneticPr fontId="5"/>
  </si>
  <si>
    <t>緩和ケア病棟入院料２（A310）</t>
    <rPh sb="0" eb="2">
      <t>カンワ</t>
    </rPh>
    <rPh sb="4" eb="6">
      <t>ビョウトウ</t>
    </rPh>
    <rPh sb="6" eb="9">
      <t>ニュウインリョウ</t>
    </rPh>
    <phoneticPr fontId="5"/>
  </si>
  <si>
    <t>療養・就労両立支援指導料（B001-9）</t>
    <rPh sb="0" eb="2">
      <t>りょうよう</t>
    </rPh>
    <rPh sb="3" eb="5">
      <t>しゅうろう</t>
    </rPh>
    <rPh sb="5" eb="7">
      <t>りょうりつ</t>
    </rPh>
    <rPh sb="7" eb="9">
      <t>しえん</t>
    </rPh>
    <rPh sb="9" eb="12">
      <t>しどうりょう</t>
    </rPh>
    <phoneticPr fontId="5" type="Hiragana"/>
  </si>
  <si>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5" type="Hiragana"/>
  </si>
  <si>
    <t>単位</t>
    <rPh sb="0" eb="2">
      <t>タンイ</t>
    </rPh>
    <phoneticPr fontId="5"/>
  </si>
  <si>
    <t>件</t>
    <rPh sb="0" eb="1">
      <t>けん</t>
    </rPh>
    <phoneticPr fontId="5" type="Hiragana"/>
  </si>
  <si>
    <t>公認心理師</t>
    <rPh sb="0" eb="2">
      <t>コウニン</t>
    </rPh>
    <rPh sb="2" eb="4">
      <t>シンリ</t>
    </rPh>
    <rPh sb="4" eb="5">
      <t>シ</t>
    </rPh>
    <phoneticPr fontId="5"/>
  </si>
  <si>
    <t>一般社団法人  日本アレルギー学会　アレルギー専門医</t>
  </si>
  <si>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</si>
  <si>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</si>
  <si>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</si>
  <si>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</si>
  <si>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</si>
  <si>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</si>
  <si>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緩和医療認定医</t>
    <rPh sb="19" eb="21">
      <t>かんわ</t>
    </rPh>
    <rPh sb="21" eb="23">
      <t>いりょう</t>
    </rPh>
    <rPh sb="23" eb="25">
      <t>にんてい</t>
    </rPh>
    <phoneticPr fontId="5" type="Hiragana"/>
  </si>
  <si>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</si>
  <si>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</si>
  <si>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</si>
  <si>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</si>
  <si>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</si>
  <si>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</si>
  <si>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</si>
  <si>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</si>
  <si>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日本禁煙学会　認定専門指導者</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</si>
  <si>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</si>
  <si>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</si>
  <si>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</si>
  <si>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</si>
  <si>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一般社団法人　日本呼吸器学会　呼吸器専門医</t>
  </si>
  <si>
    <t>呼吸器外科専門医合同委員会　呼吸器外科専門医</t>
    <rPh sb="0" eb="3">
      <t>コキュウキ</t>
    </rPh>
    <rPh sb="3" eb="5">
      <t>ゲカ</t>
    </rPh>
    <rPh sb="5" eb="8">
      <t>センモンイ</t>
    </rPh>
    <rPh sb="8" eb="10">
      <t>ゴウドウ</t>
    </rPh>
    <rPh sb="10" eb="13">
      <t>イインカイ</t>
    </rPh>
    <phoneticPr fontId="5"/>
  </si>
  <si>
    <t>特定非営利活動法人　日本呼吸器内視鏡学会　気管支鏡専門医</t>
  </si>
  <si>
    <t>一般社団法人  日本サイコオンコロジー学会　登録精神腫瘍医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</si>
  <si>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</si>
  <si>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</si>
  <si>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</si>
  <si>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</si>
  <si>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</si>
  <si>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</si>
  <si>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</si>
  <si>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</si>
  <si>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</si>
  <si>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</si>
  <si>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</si>
  <si>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</si>
  <si>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</si>
  <si>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5"/>
  </si>
  <si>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</si>
  <si>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</si>
  <si>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</si>
  <si>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</si>
  <si>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</si>
  <si>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</si>
  <si>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</si>
  <si>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</si>
  <si>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</si>
  <si>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</si>
  <si>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</si>
  <si>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</si>
  <si>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</si>
  <si>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</si>
  <si>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</si>
  <si>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</si>
  <si>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</si>
  <si>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</si>
  <si>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</si>
  <si>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</si>
  <si>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日本内分泌外科学会•日本甲状腺外科学会　内分泌外科専門医</t>
    <rPh sb="0" eb="2">
      <t>にほん</t>
    </rPh>
    <phoneticPr fontId="5" type="Hiragana"/>
  </si>
  <si>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</si>
  <si>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</si>
  <si>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</si>
  <si>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</si>
  <si>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</si>
  <si>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</si>
  <si>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特定非営利活動法人　日本脳神経血管内治療学会　脳血管内治療専門医</t>
  </si>
  <si>
    <t>一般社団法人  日本泌尿器科学会　泌尿器科専門医</t>
  </si>
  <si>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5"/>
  </si>
  <si>
    <t>一般社団法人  日本病理学会 　病理専門医</t>
  </si>
  <si>
    <t>公益社団法人　日本婦人科腫瘍学会　婦人科腫瘍専門医</t>
  </si>
  <si>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5"/>
  </si>
  <si>
    <t>公益社団法人　日本麻酔科学会　麻酔科専門医</t>
  </si>
  <si>
    <t>一般財団法人  日本リウマチ学会　リウマチ専門医</t>
  </si>
  <si>
    <t>公益社団法人　日本リハビリテーション医学会　リハビリテーション科専門医</t>
  </si>
  <si>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</si>
  <si>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</si>
  <si>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</si>
  <si>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</si>
  <si>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</si>
  <si>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</si>
  <si>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</si>
  <si>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</si>
  <si>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</si>
  <si>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</si>
  <si>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</si>
  <si>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</si>
  <si>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</si>
  <si>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</si>
  <si>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</si>
  <si>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</si>
  <si>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</si>
  <si>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</si>
  <si>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①夜間（深夜も含む）救急対応の可否</t>
    <rPh sb="1" eb="3">
      <t>ヤカン</t>
    </rPh>
    <rPh sb="4" eb="6">
      <t>シンヤ</t>
    </rPh>
    <rPh sb="7" eb="8">
      <t>フク</t>
    </rPh>
    <rPh sb="10" eb="12">
      <t>キュウキュウ</t>
    </rPh>
    <rPh sb="12" eb="14">
      <t>タイオウ</t>
    </rPh>
    <rPh sb="15" eb="17">
      <t>カヒ</t>
    </rPh>
    <phoneticPr fontId="5"/>
  </si>
  <si>
    <t>（可／否）</t>
    <rPh sb="1" eb="2">
      <t>カ</t>
    </rPh>
    <rPh sb="3" eb="4">
      <t>ヒ</t>
    </rPh>
    <phoneticPr fontId="5"/>
  </si>
  <si>
    <t>②各種委員会の設置状況</t>
    <rPh sb="1" eb="3">
      <t>カクシュ</t>
    </rPh>
    <rPh sb="3" eb="6">
      <t>イインカイ</t>
    </rPh>
    <rPh sb="7" eb="9">
      <t>セッチ</t>
    </rPh>
    <rPh sb="9" eb="11">
      <t>ジョウキョウ</t>
    </rPh>
    <phoneticPr fontId="5"/>
  </si>
  <si>
    <t>医療安全委員会</t>
    <rPh sb="0" eb="2">
      <t>イリョウ</t>
    </rPh>
    <rPh sb="2" eb="4">
      <t>アンゼン</t>
    </rPh>
    <rPh sb="4" eb="7">
      <t>イインカイ</t>
    </rPh>
    <phoneticPr fontId="5"/>
  </si>
  <si>
    <t>うち肺がん患者数（ICD-10コード　C34$、D02.2）※3</t>
    <rPh sb="2" eb="3">
      <t>ハイ</t>
    </rPh>
    <rPh sb="5" eb="7">
      <t>カンジャ</t>
    </rPh>
    <rPh sb="7" eb="8">
      <t>スウ</t>
    </rPh>
    <phoneticPr fontId="5"/>
  </si>
  <si>
    <t>（はい／いいえ）</t>
  </si>
  <si>
    <t>上記人数</t>
    <rPh sb="0" eb="2">
      <t>ジョウキ</t>
    </rPh>
    <rPh sb="2" eb="4">
      <t>ニンズウ</t>
    </rPh>
    <phoneticPr fontId="5"/>
  </si>
  <si>
    <t>その他の場合、専門資格と人数を記載すること。</t>
    <rPh sb="7" eb="9">
      <t>センモン</t>
    </rPh>
    <rPh sb="9" eb="11">
      <t>シカク</t>
    </rPh>
    <rPh sb="12" eb="14">
      <t>ニンズウ</t>
    </rPh>
    <phoneticPr fontId="5"/>
  </si>
  <si>
    <t>公益社団法人日本看護協会ががん看護専門看護師として認定している者の人数</t>
    <rPh sb="0" eb="2">
      <t>コウエキ</t>
    </rPh>
    <rPh sb="2" eb="4">
      <t>シャダン</t>
    </rPh>
    <rPh sb="4" eb="6">
      <t>ホウジン</t>
    </rPh>
    <rPh sb="6" eb="8">
      <t>ニホン</t>
    </rPh>
    <rPh sb="8" eb="10">
      <t>カンゴ</t>
    </rPh>
    <rPh sb="10" eb="12">
      <t>キョウカイ</t>
    </rPh>
    <rPh sb="25" eb="27">
      <t>ニンテイ</t>
    </rPh>
    <rPh sb="31" eb="32">
      <t>モノ</t>
    </rPh>
    <rPh sb="33" eb="35">
      <t>ニンズウ</t>
    </rPh>
    <phoneticPr fontId="5"/>
  </si>
  <si>
    <t>公益社団法人日本看護協会ががん化学療法看護認定看護師として認定している者の人数</t>
    <rPh sb="29" eb="31">
      <t>ニンテイ</t>
    </rPh>
    <rPh sb="35" eb="36">
      <t>モノ</t>
    </rPh>
    <rPh sb="37" eb="39">
      <t>ニンズウ</t>
    </rPh>
    <phoneticPr fontId="5"/>
  </si>
  <si>
    <t>各治療の状況について</t>
    <rPh sb="0" eb="3">
      <t>カクチリョウ</t>
    </rPh>
    <rPh sb="4" eb="6">
      <t>ジョウキョウ</t>
    </rPh>
    <phoneticPr fontId="5"/>
  </si>
  <si>
    <t>　※以下、放射線治療件数に関する項目は、必ず放射線治療責任医師の確認を取って記入すること。</t>
  </si>
  <si>
    <t>体外照射</t>
  </si>
  <si>
    <t>粒子線治療（重粒子線、陽子線治療）</t>
    <rPh sb="0" eb="3">
      <t>リュウシセン</t>
    </rPh>
    <rPh sb="3" eb="5">
      <t>チリョウ</t>
    </rPh>
    <rPh sb="6" eb="10">
      <t>ジュウリュウシセン</t>
    </rPh>
    <rPh sb="11" eb="14">
      <t>ヨウシセン</t>
    </rPh>
    <rPh sb="14" eb="16">
      <t>チリョウ</t>
    </rPh>
    <phoneticPr fontId="5"/>
  </si>
  <si>
    <t>密封小線源治療</t>
    <rPh sb="0" eb="2">
      <t>ミップウ</t>
    </rPh>
    <rPh sb="2" eb="5">
      <t>ショウセンゲン</t>
    </rPh>
    <rPh sb="5" eb="7">
      <t>チリョウ</t>
    </rPh>
    <phoneticPr fontId="5"/>
  </si>
  <si>
    <t>核医学治療</t>
    <rPh sb="0" eb="1">
      <t>カク</t>
    </rPh>
    <rPh sb="1" eb="3">
      <t>イガク</t>
    </rPh>
    <rPh sb="3" eb="5">
      <t>チリョウ</t>
    </rPh>
    <phoneticPr fontId="5"/>
  </si>
  <si>
    <t>身体症状の緩和を行った症例数</t>
    <rPh sb="0" eb="2">
      <t>シンタイ</t>
    </rPh>
    <rPh sb="2" eb="4">
      <t>ショウジョウ</t>
    </rPh>
    <rPh sb="5" eb="7">
      <t>カンワ</t>
    </rPh>
    <rPh sb="8" eb="9">
      <t>オコナ</t>
    </rPh>
    <rPh sb="11" eb="13">
      <t>ショウレイ</t>
    </rPh>
    <rPh sb="13" eb="14">
      <t>スウ</t>
    </rPh>
    <phoneticPr fontId="5"/>
  </si>
  <si>
    <t>精神症状の緩和を行った症例数</t>
    <rPh sb="0" eb="2">
      <t>セイシン</t>
    </rPh>
    <rPh sb="2" eb="4">
      <t>ショウジョウ</t>
    </rPh>
    <rPh sb="5" eb="7">
      <t>カンワ</t>
    </rPh>
    <rPh sb="8" eb="9">
      <t>オコナ</t>
    </rPh>
    <rPh sb="11" eb="13">
      <t>ショウレイ</t>
    </rPh>
    <rPh sb="13" eb="14">
      <t>スウ</t>
    </rPh>
    <phoneticPr fontId="5"/>
  </si>
  <si>
    <t>社会的苦痛に対する緩和を行った症例数</t>
    <rPh sb="0" eb="3">
      <t>シャカイテキ</t>
    </rPh>
    <rPh sb="3" eb="5">
      <t>クツウ</t>
    </rPh>
    <rPh sb="6" eb="7">
      <t>タイ</t>
    </rPh>
    <rPh sb="9" eb="11">
      <t>カンワ</t>
    </rPh>
    <rPh sb="12" eb="13">
      <t>オコナ</t>
    </rPh>
    <rPh sb="15" eb="18">
      <t>ショウレイスウ</t>
    </rPh>
    <phoneticPr fontId="5"/>
  </si>
  <si>
    <t>地域緩和ケア連携体制</t>
    <rPh sb="0" eb="2">
      <t>チイキ</t>
    </rPh>
    <rPh sb="2" eb="4">
      <t>カンワ</t>
    </rPh>
    <rPh sb="6" eb="8">
      <t>レンケイ</t>
    </rPh>
    <rPh sb="8" eb="10">
      <t>タイセイ</t>
    </rPh>
    <phoneticPr fontId="5"/>
  </si>
  <si>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5"/>
  </si>
  <si>
    <t>相談支援センターの体制</t>
    <phoneticPr fontId="5"/>
  </si>
  <si>
    <t>相談支援に関し十分な経験を有するがん患者団体との連携協力体制構築の取り組みの状況</t>
    <phoneticPr fontId="5"/>
  </si>
  <si>
    <t>がんの診療に関連した専門外来の問い合わせ窓口</t>
    <phoneticPr fontId="5"/>
  </si>
  <si>
    <t>院内がん登録部門の体制</t>
    <phoneticPr fontId="5"/>
  </si>
  <si>
    <t>ＰＤＣＡサイクルの構築体制について</t>
    <phoneticPr fontId="5"/>
  </si>
  <si>
    <t>我が国に多いがん</t>
  </si>
  <si>
    <t>治療の実施状況</t>
    <rPh sb="0" eb="2">
      <t>チリョウ</t>
    </rPh>
    <rPh sb="3" eb="5">
      <t>ジッシ</t>
    </rPh>
    <rPh sb="5" eb="7">
      <t>ジョウキョウ</t>
    </rPh>
    <phoneticPr fontId="5"/>
  </si>
  <si>
    <t>当該疾患の治療に関する内容が掲載されているページ</t>
    <rPh sb="0" eb="2">
      <t>トウガイ</t>
    </rPh>
    <rPh sb="2" eb="4">
      <t>シッカン</t>
    </rPh>
    <rPh sb="5" eb="7">
      <t>チリョウ</t>
    </rPh>
    <rPh sb="8" eb="9">
      <t>カン</t>
    </rPh>
    <rPh sb="11" eb="13">
      <t>ナイヨウ</t>
    </rPh>
    <rPh sb="14" eb="16">
      <t>ケイサイ</t>
    </rPh>
    <phoneticPr fontId="5"/>
  </si>
  <si>
    <t>トップページ以外を2つまで記載できます。</t>
    <rPh sb="6" eb="8">
      <t>イガイ</t>
    </rPh>
    <rPh sb="13" eb="15">
      <t>キサイ</t>
    </rPh>
    <phoneticPr fontId="5"/>
  </si>
  <si>
    <t>掲載されている内容</t>
    <rPh sb="0" eb="2">
      <t>ケイサイ</t>
    </rPh>
    <rPh sb="7" eb="9">
      <t>ナイヨウ</t>
    </rPh>
    <phoneticPr fontId="5"/>
  </si>
  <si>
    <t>薬物療法</t>
    <rPh sb="0" eb="2">
      <t>ヤクブツ</t>
    </rPh>
    <rPh sb="2" eb="4">
      <t>リョウホウ</t>
    </rPh>
    <phoneticPr fontId="5"/>
  </si>
  <si>
    <t>URL</t>
    <phoneticPr fontId="5"/>
  </si>
  <si>
    <t>医師の専門分野</t>
    <rPh sb="0" eb="2">
      <t>イシ</t>
    </rPh>
    <rPh sb="3" eb="5">
      <t>センモン</t>
    </rPh>
    <rPh sb="5" eb="7">
      <t>ブンヤ</t>
    </rPh>
    <phoneticPr fontId="5"/>
  </si>
  <si>
    <t>　肺がん</t>
    <phoneticPr fontId="5"/>
  </si>
  <si>
    <t>自院での治療</t>
    <rPh sb="0" eb="2">
      <t>ジイン</t>
    </rPh>
    <rPh sb="4" eb="6">
      <t>チリョウ</t>
    </rPh>
    <phoneticPr fontId="5"/>
  </si>
  <si>
    <t>セカンドオピニオンの受け入れ</t>
    <rPh sb="10" eb="11">
      <t>ウ</t>
    </rPh>
    <rPh sb="12" eb="13">
      <t>イ</t>
    </rPh>
    <phoneticPr fontId="5"/>
  </si>
  <si>
    <t>印刷範囲外</t>
    <rPh sb="0" eb="2">
      <t>インサツ</t>
    </rPh>
    <rPh sb="2" eb="4">
      <t>ハンイ</t>
    </rPh>
    <rPh sb="4" eb="5">
      <t>ガイ</t>
    </rPh>
    <phoneticPr fontId="5"/>
  </si>
  <si>
    <t>血液腫瘍</t>
    <rPh sb="0" eb="2">
      <t>ケツエキ</t>
    </rPh>
    <rPh sb="2" eb="4">
      <t>シュヨウ</t>
    </rPh>
    <phoneticPr fontId="5"/>
  </si>
  <si>
    <t>病院名：</t>
    <rPh sb="0" eb="2">
      <t>ビョウイン</t>
    </rPh>
    <rPh sb="2" eb="3">
      <t>ナ</t>
    </rPh>
    <phoneticPr fontId="5"/>
  </si>
  <si>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5"/>
  </si>
  <si>
    <t>上記1件あたりの平均対応時間　　平均　</t>
    <rPh sb="16" eb="18">
      <t>ヘイキン</t>
    </rPh>
    <phoneticPr fontId="5"/>
  </si>
  <si>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5"/>
  </si>
  <si>
    <t>相談者</t>
    <rPh sb="0" eb="2">
      <t>ソウダン</t>
    </rPh>
    <rPh sb="2" eb="3">
      <t>シャ</t>
    </rPh>
    <phoneticPr fontId="5"/>
  </si>
  <si>
    <t>電話相談</t>
    <rPh sb="0" eb="2">
      <t>デンワ</t>
    </rPh>
    <phoneticPr fontId="5"/>
  </si>
  <si>
    <t>FAX相談</t>
    <phoneticPr fontId="5"/>
  </si>
  <si>
    <t>E-mail相談</t>
    <phoneticPr fontId="5"/>
  </si>
  <si>
    <t>計</t>
    <rPh sb="0" eb="1">
      <t>ケイ</t>
    </rPh>
    <phoneticPr fontId="5"/>
  </si>
  <si>
    <t>自施設の患者・家族</t>
    <rPh sb="0" eb="1">
      <t>ジ</t>
    </rPh>
    <rPh sb="1" eb="3">
      <t>シセツ</t>
    </rPh>
    <rPh sb="4" eb="6">
      <t>カンジャ</t>
    </rPh>
    <rPh sb="7" eb="9">
      <t>カゾク</t>
    </rPh>
    <phoneticPr fontId="5"/>
  </si>
  <si>
    <t>１以外の患者・家族・地域住民等</t>
    <rPh sb="1" eb="3">
      <t>イガイ</t>
    </rPh>
    <rPh sb="4" eb="6">
      <t>カンジャ</t>
    </rPh>
    <rPh sb="7" eb="9">
      <t>カゾク</t>
    </rPh>
    <rPh sb="10" eb="12">
      <t>チイキ</t>
    </rPh>
    <rPh sb="12" eb="14">
      <t>ジュウミン</t>
    </rPh>
    <rPh sb="14" eb="15">
      <t>トウ</t>
    </rPh>
    <phoneticPr fontId="5"/>
  </si>
  <si>
    <t>他の医療機関等の職員</t>
    <rPh sb="0" eb="1">
      <t>タ</t>
    </rPh>
    <rPh sb="2" eb="4">
      <t>イリョウ</t>
    </rPh>
    <rPh sb="4" eb="6">
      <t>キカン</t>
    </rPh>
    <rPh sb="6" eb="7">
      <t>ナド</t>
    </rPh>
    <rPh sb="8" eb="10">
      <t>ショクイン</t>
    </rPh>
    <phoneticPr fontId="5"/>
  </si>
  <si>
    <t>合計</t>
    <rPh sb="0" eb="2">
      <t>ゴウケイ</t>
    </rPh>
    <phoneticPr fontId="5"/>
  </si>
  <si>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5"/>
  </si>
  <si>
    <t>相談内容</t>
    <rPh sb="0" eb="2">
      <t>ソウダン</t>
    </rPh>
    <rPh sb="2" eb="4">
      <t>ナイヨウ</t>
    </rPh>
    <phoneticPr fontId="5"/>
  </si>
  <si>
    <t>件数</t>
    <rPh sb="0" eb="2">
      <t>ケンスウ</t>
    </rPh>
    <phoneticPr fontId="5"/>
  </si>
  <si>
    <t>01.がんの治療</t>
    <rPh sb="6" eb="8">
      <t>チリョウ</t>
    </rPh>
    <phoneticPr fontId="5"/>
  </si>
  <si>
    <t>18.医療費・生活費・社会保障制度</t>
    <rPh sb="3" eb="6">
      <t>イリョウヒ</t>
    </rPh>
    <rPh sb="7" eb="10">
      <t>セイカツヒ</t>
    </rPh>
    <rPh sb="11" eb="13">
      <t>シャカイ</t>
    </rPh>
    <rPh sb="13" eb="15">
      <t>ホショウ</t>
    </rPh>
    <rPh sb="15" eb="17">
      <t>セイド</t>
    </rPh>
    <phoneticPr fontId="5"/>
  </si>
  <si>
    <t>02.がんの検査</t>
    <rPh sb="6" eb="8">
      <t>ケンサ</t>
    </rPh>
    <phoneticPr fontId="5"/>
  </si>
  <si>
    <t>19.補完・代替医療</t>
    <rPh sb="3" eb="5">
      <t>ホカン</t>
    </rPh>
    <rPh sb="6" eb="8">
      <t>ダイタイ</t>
    </rPh>
    <rPh sb="8" eb="10">
      <t>イリョウ</t>
    </rPh>
    <phoneticPr fontId="5"/>
  </si>
  <si>
    <t>03.症状・副作用・後遺症</t>
    <rPh sb="3" eb="5">
      <t>ショウジョウ</t>
    </rPh>
    <rPh sb="6" eb="9">
      <t>フクサヨウ</t>
    </rPh>
    <rPh sb="10" eb="13">
      <t>コウイショウ</t>
    </rPh>
    <phoneticPr fontId="5"/>
  </si>
  <si>
    <t>20.生きがい・価値観</t>
    <rPh sb="3" eb="4">
      <t>イ</t>
    </rPh>
    <rPh sb="8" eb="11">
      <t>カチカン</t>
    </rPh>
    <phoneticPr fontId="5"/>
  </si>
  <si>
    <t>04.セカンドオピニオン（一般）</t>
    <rPh sb="13" eb="15">
      <t>イッパン</t>
    </rPh>
    <phoneticPr fontId="5"/>
  </si>
  <si>
    <t>21.不安・精神的苦痛</t>
    <rPh sb="3" eb="5">
      <t>フアン</t>
    </rPh>
    <rPh sb="6" eb="9">
      <t>セイシンテキ</t>
    </rPh>
    <rPh sb="9" eb="11">
      <t>クツウ</t>
    </rPh>
    <phoneticPr fontId="5"/>
  </si>
  <si>
    <t>05.セカンドオピニオン（受け入れ）</t>
    <rPh sb="13" eb="14">
      <t>ウ</t>
    </rPh>
    <rPh sb="15" eb="16">
      <t>イ</t>
    </rPh>
    <phoneticPr fontId="5"/>
  </si>
  <si>
    <t>22.告知</t>
    <rPh sb="3" eb="5">
      <t>コクチ</t>
    </rPh>
    <phoneticPr fontId="5"/>
  </si>
  <si>
    <t>06.セカンドオピニオン（他へ紹介）</t>
    <rPh sb="13" eb="14">
      <t>ホカ</t>
    </rPh>
    <rPh sb="15" eb="17">
      <t>ショウカイ</t>
    </rPh>
    <phoneticPr fontId="5"/>
  </si>
  <si>
    <t>23.医療者との関係・コミュニケーション</t>
    <rPh sb="3" eb="6">
      <t>イリョウシャ</t>
    </rPh>
    <rPh sb="8" eb="10">
      <t>カンケイ</t>
    </rPh>
    <phoneticPr fontId="5"/>
  </si>
  <si>
    <t>07.治療実績</t>
    <rPh sb="3" eb="5">
      <t>チリョウ</t>
    </rPh>
    <rPh sb="5" eb="7">
      <t>ジッセキ</t>
    </rPh>
    <phoneticPr fontId="5"/>
  </si>
  <si>
    <t>24.患者-家族間の関係・コミュニケーション</t>
    <rPh sb="3" eb="5">
      <t>カンジャ</t>
    </rPh>
    <rPh sb="6" eb="9">
      <t>カゾクカン</t>
    </rPh>
    <rPh sb="10" eb="12">
      <t>カンケイ</t>
    </rPh>
    <phoneticPr fontId="5"/>
  </si>
  <si>
    <t>08.臨床試験・先進医療</t>
    <rPh sb="3" eb="5">
      <t>リンショウ</t>
    </rPh>
    <rPh sb="5" eb="7">
      <t>シケン</t>
    </rPh>
    <rPh sb="8" eb="10">
      <t>センシン</t>
    </rPh>
    <rPh sb="10" eb="12">
      <t>イリョウ</t>
    </rPh>
    <phoneticPr fontId="5"/>
  </si>
  <si>
    <t>25.友人・知人・職場との関係・コミュニケーション</t>
    <rPh sb="3" eb="5">
      <t>ユウジン</t>
    </rPh>
    <rPh sb="6" eb="8">
      <t>チジン</t>
    </rPh>
    <rPh sb="9" eb="11">
      <t>ショクバ</t>
    </rPh>
    <rPh sb="13" eb="15">
      <t>カンケイ</t>
    </rPh>
    <phoneticPr fontId="5"/>
  </si>
  <si>
    <t>09.受診方法</t>
    <rPh sb="3" eb="5">
      <t>ジュシン</t>
    </rPh>
    <rPh sb="5" eb="7">
      <t>ホウホウ</t>
    </rPh>
    <phoneticPr fontId="5"/>
  </si>
  <si>
    <t>26.患者会・家族会（ピア情報）</t>
    <rPh sb="3" eb="5">
      <t>カンジャ</t>
    </rPh>
    <rPh sb="5" eb="6">
      <t>カイ</t>
    </rPh>
    <rPh sb="7" eb="10">
      <t>カゾクカイ</t>
    </rPh>
    <rPh sb="13" eb="15">
      <t>ジョウホウ</t>
    </rPh>
    <phoneticPr fontId="5"/>
  </si>
  <si>
    <t>10.転院</t>
    <rPh sb="3" eb="5">
      <t>テンイン</t>
    </rPh>
    <phoneticPr fontId="5"/>
  </si>
  <si>
    <t>88.不明</t>
    <rPh sb="3" eb="5">
      <t>フメイ</t>
    </rPh>
    <phoneticPr fontId="5"/>
  </si>
  <si>
    <t>24.患者－家族間の関係・コミュニケーション</t>
  </si>
  <si>
    <t>11.医療機関の紹介</t>
    <rPh sb="3" eb="5">
      <t>イリョウ</t>
    </rPh>
    <rPh sb="5" eb="7">
      <t>キカン</t>
    </rPh>
    <rPh sb="8" eb="10">
      <t>ショウカイ</t>
    </rPh>
    <phoneticPr fontId="5"/>
  </si>
  <si>
    <t>99.その他（下段に自由記載してください）</t>
    <rPh sb="5" eb="6">
      <t>タ</t>
    </rPh>
    <rPh sb="7" eb="9">
      <t>カダン</t>
    </rPh>
    <rPh sb="10" eb="12">
      <t>ジユウ</t>
    </rPh>
    <rPh sb="12" eb="14">
      <t>キサイ</t>
    </rPh>
    <phoneticPr fontId="5"/>
  </si>
  <si>
    <t>26.患者会・家族会（ピア情報）</t>
  </si>
  <si>
    <t>12.がん予防・検診</t>
    <rPh sb="5" eb="7">
      <t>ヨボウ</t>
    </rPh>
    <rPh sb="8" eb="10">
      <t>ケンシン</t>
    </rPh>
    <phoneticPr fontId="5"/>
  </si>
  <si>
    <t>88.不明</t>
  </si>
  <si>
    <t>13.在宅医療</t>
    <rPh sb="3" eb="5">
      <t>ザイタク</t>
    </rPh>
    <rPh sb="5" eb="7">
      <t>イリョウ</t>
    </rPh>
    <phoneticPr fontId="5"/>
  </si>
  <si>
    <t>99.その他</t>
  </si>
  <si>
    <t>14.ホスピス・緩和ケア</t>
    <rPh sb="8" eb="10">
      <t>カンワ</t>
    </rPh>
    <phoneticPr fontId="5"/>
  </si>
  <si>
    <t>15.食事・服薬・入浴・運動・外出など</t>
    <rPh sb="3" eb="5">
      <t>ショクジ</t>
    </rPh>
    <rPh sb="6" eb="8">
      <t>フクヤク</t>
    </rPh>
    <rPh sb="9" eb="11">
      <t>ニュウヨク</t>
    </rPh>
    <rPh sb="12" eb="14">
      <t>ウンドウ</t>
    </rPh>
    <rPh sb="15" eb="17">
      <t>ガイシュツ</t>
    </rPh>
    <phoneticPr fontId="5"/>
  </si>
  <si>
    <t>16.介護・看護・養育</t>
    <rPh sb="3" eb="5">
      <t>カイゴ</t>
    </rPh>
    <rPh sb="6" eb="8">
      <t>カンゴ</t>
    </rPh>
    <rPh sb="9" eb="11">
      <t>ヨウイク</t>
    </rPh>
    <phoneticPr fontId="5"/>
  </si>
  <si>
    <t>17-1.社会生活（仕事・就労）</t>
    <rPh sb="5" eb="7">
      <t>シャカイ</t>
    </rPh>
    <rPh sb="7" eb="9">
      <t>セイカツ</t>
    </rPh>
    <rPh sb="10" eb="12">
      <t>シゴト</t>
    </rPh>
    <rPh sb="13" eb="15">
      <t>シュウロウ</t>
    </rPh>
    <phoneticPr fontId="5"/>
  </si>
  <si>
    <t>17-2.社会生活（学業）</t>
    <rPh sb="5" eb="7">
      <t>シャカイ</t>
    </rPh>
    <rPh sb="7" eb="9">
      <t>セイカツ</t>
    </rPh>
    <rPh sb="10" eb="12">
      <t>ガクギョウ</t>
    </rPh>
    <phoneticPr fontId="5"/>
  </si>
  <si>
    <t>02．がんの検査</t>
  </si>
  <si>
    <t>03．症状・副作用・後遺症</t>
  </si>
  <si>
    <t>04．セカンドオピニオン（一般）</t>
  </si>
  <si>
    <t>05．セカンドオピニオン（受入）</t>
  </si>
  <si>
    <t>06．セカンドオピニオン（他へ紹介）</t>
  </si>
  <si>
    <t>07．治療実績</t>
  </si>
  <si>
    <t>08．臨床試験・先進医療</t>
  </si>
  <si>
    <t>09．受診方法・入院</t>
  </si>
  <si>
    <t>10．転院</t>
  </si>
  <si>
    <t>11．医療機関の紹介</t>
  </si>
  <si>
    <t>12．がん予防・検診</t>
  </si>
  <si>
    <t>13．在宅医療</t>
  </si>
  <si>
    <t>14．ホスピス・緩和ケア</t>
  </si>
  <si>
    <t>15．食事・服薬・入浴・運動・外出など</t>
  </si>
  <si>
    <t>16．介護・看護・養育</t>
  </si>
  <si>
    <t>17．社会生活（仕事・就労・学業）</t>
  </si>
  <si>
    <t>18．医療費・生活費・社会保障制度</t>
  </si>
  <si>
    <t>19．補完代替療法</t>
  </si>
  <si>
    <t>20．生きがい・価値観</t>
  </si>
  <si>
    <t>21．不安・精神的苦痛</t>
  </si>
  <si>
    <t>22．告知</t>
  </si>
  <si>
    <t>23．医療者との関係・コミュニケーション</t>
  </si>
  <si>
    <t>24．患者－家族間の関係・コミュニケーション</t>
  </si>
  <si>
    <t>25．友人・知人・職場の人間関係・コミュニケーション</t>
  </si>
  <si>
    <t>26．患者会・家族会（ピア情報）</t>
  </si>
  <si>
    <t>88．不明</t>
  </si>
  <si>
    <t>99．その他</t>
  </si>
  <si>
    <t>相談支援センターの名称</t>
    <rPh sb="0" eb="2">
      <t>ソウダン</t>
    </rPh>
    <rPh sb="2" eb="4">
      <t>シエン</t>
    </rPh>
    <rPh sb="9" eb="11">
      <t>メイショウ</t>
    </rPh>
    <phoneticPr fontId="5"/>
  </si>
  <si>
    <t>■対面相談の実施 （実施/未実施）</t>
    <rPh sb="1" eb="3">
      <t>タイメン</t>
    </rPh>
    <rPh sb="3" eb="5">
      <t>ソウダン</t>
    </rPh>
    <rPh sb="6" eb="8">
      <t>ジッシ</t>
    </rPh>
    <rPh sb="10" eb="12">
      <t>ジッシ</t>
    </rPh>
    <rPh sb="13" eb="16">
      <t>ミジッシ</t>
    </rPh>
    <phoneticPr fontId="5"/>
  </si>
  <si>
    <r>
      <t>予約の要否 （必要</t>
    </r>
    <r>
      <rPr>
        <sz val="11"/>
        <rFont val="ＭＳ Ｐゴシック"/>
        <family val="3"/>
        <charset val="128"/>
      </rPr>
      <t>/不要）</t>
    </r>
    <rPh sb="0" eb="2">
      <t>ヨヤク</t>
    </rPh>
    <rPh sb="3" eb="5">
      <t>ヨウヒ</t>
    </rPh>
    <rPh sb="7" eb="9">
      <t>ヒツヨウ</t>
    </rPh>
    <rPh sb="10" eb="12">
      <t>フヨウ</t>
    </rPh>
    <phoneticPr fontId="5"/>
  </si>
  <si>
    <t>相談支援センターの体制</t>
    <rPh sb="0" eb="2">
      <t>ソウダン</t>
    </rPh>
    <rPh sb="2" eb="4">
      <t>シエン</t>
    </rPh>
    <rPh sb="9" eb="11">
      <t>タイセイ</t>
    </rPh>
    <phoneticPr fontId="5"/>
  </si>
  <si>
    <t>専従/専任/兼任</t>
    <rPh sb="0" eb="2">
      <t>センジュウ</t>
    </rPh>
    <rPh sb="3" eb="5">
      <t>センニン</t>
    </rPh>
    <rPh sb="6" eb="8">
      <t>ケンニン</t>
    </rPh>
    <phoneticPr fontId="5"/>
  </si>
  <si>
    <t>専従（8割以上）</t>
  </si>
  <si>
    <t>社会福祉士</t>
  </si>
  <si>
    <t>専任（5割以上8割未満）</t>
  </si>
  <si>
    <t>その他</t>
    <rPh sb="2" eb="3">
      <t>ホカ</t>
    </rPh>
    <phoneticPr fontId="5"/>
  </si>
  <si>
    <t>兼任（5割未満）</t>
    <rPh sb="0" eb="2">
      <t>ケンニン</t>
    </rPh>
    <rPh sb="4" eb="5">
      <t>ワリ</t>
    </rPh>
    <rPh sb="5" eb="7">
      <t>ミマン</t>
    </rPh>
    <phoneticPr fontId="5"/>
  </si>
  <si>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5"/>
  </si>
  <si>
    <t>ピアサポーター（上記リスト9番）</t>
    <rPh sb="8" eb="10">
      <t>ジョウキ</t>
    </rPh>
    <rPh sb="14" eb="15">
      <t>バン</t>
    </rPh>
    <phoneticPr fontId="5"/>
  </si>
  <si>
    <t>社会保険労務士（上記リスト12番）</t>
    <rPh sb="8" eb="10">
      <t>ジョウキ</t>
    </rPh>
    <rPh sb="15" eb="16">
      <t>バン</t>
    </rPh>
    <phoneticPr fontId="5"/>
  </si>
  <si>
    <t>●就労に関する連携協力体制</t>
    <rPh sb="1" eb="3">
      <t>シュウロウ</t>
    </rPh>
    <rPh sb="4" eb="5">
      <t>カン</t>
    </rPh>
    <rPh sb="7" eb="9">
      <t>レンケイ</t>
    </rPh>
    <rPh sb="9" eb="11">
      <t>キョウリョク</t>
    </rPh>
    <rPh sb="11" eb="13">
      <t>タイセイ</t>
    </rPh>
    <phoneticPr fontId="5"/>
  </si>
  <si>
    <t>　①専門家による相談会を実施している。</t>
    <rPh sb="2" eb="5">
      <t>センモンカ</t>
    </rPh>
    <rPh sb="8" eb="11">
      <t>ソウダンカイ</t>
    </rPh>
    <rPh sb="12" eb="14">
      <t>ジッシ</t>
    </rPh>
    <phoneticPr fontId="5"/>
  </si>
  <si>
    <t>(はい/いいえ)</t>
    <phoneticPr fontId="5"/>
  </si>
  <si>
    <t>　②専門家による相談会の頻度</t>
    <rPh sb="2" eb="5">
      <t>センモンカ</t>
    </rPh>
    <rPh sb="8" eb="11">
      <t>ソウダンカイ</t>
    </rPh>
    <rPh sb="12" eb="14">
      <t>ヒンド</t>
    </rPh>
    <phoneticPr fontId="5"/>
  </si>
  <si>
    <t>　③専門家の職種（例：社労士、キャリアコンサルタント等を全て記載）</t>
    <rPh sb="9" eb="10">
      <t>レイ</t>
    </rPh>
    <rPh sb="11" eb="14">
      <t>シャロウシ</t>
    </rPh>
    <rPh sb="26" eb="27">
      <t>ナド</t>
    </rPh>
    <rPh sb="28" eb="29">
      <t>スベ</t>
    </rPh>
    <rPh sb="30" eb="32">
      <t>キサイ</t>
    </rPh>
    <phoneticPr fontId="5"/>
  </si>
  <si>
    <t>(複数回答可)</t>
    <rPh sb="1" eb="3">
      <t>フクスウ</t>
    </rPh>
    <rPh sb="3" eb="5">
      <t>カイトウ</t>
    </rPh>
    <rPh sb="5" eb="6">
      <t>カ</t>
    </rPh>
    <phoneticPr fontId="5"/>
  </si>
  <si>
    <t>　④ハローワークの出張相談を実施している</t>
    <rPh sb="9" eb="11">
      <t>シュッチョウ</t>
    </rPh>
    <rPh sb="11" eb="13">
      <t>ソウダン</t>
    </rPh>
    <rPh sb="14" eb="16">
      <t>ジッシ</t>
    </rPh>
    <phoneticPr fontId="5"/>
  </si>
  <si>
    <t>　⑤ハローワークの出張相談の頻度</t>
    <rPh sb="9" eb="11">
      <t>シュッチョウ</t>
    </rPh>
    <rPh sb="11" eb="13">
      <t>ソウダン</t>
    </rPh>
    <rPh sb="14" eb="16">
      <t>ヒンド</t>
    </rPh>
    <phoneticPr fontId="5"/>
  </si>
  <si>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5"/>
  </si>
  <si>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5"/>
  </si>
  <si>
    <t>●アピアランスケアに関する連携協力体制</t>
    <rPh sb="10" eb="11">
      <t>カン</t>
    </rPh>
    <rPh sb="13" eb="15">
      <t>レンケイ</t>
    </rPh>
    <rPh sb="15" eb="17">
      <t>キョウリョク</t>
    </rPh>
    <rPh sb="17" eb="19">
      <t>タイセイ</t>
    </rPh>
    <phoneticPr fontId="5"/>
  </si>
  <si>
    <t>（複数回答可）</t>
    <rPh sb="1" eb="3">
      <t>フクスウ</t>
    </rPh>
    <rPh sb="3" eb="5">
      <t>カイトウ</t>
    </rPh>
    <rPh sb="5" eb="6">
      <t>カ</t>
    </rPh>
    <phoneticPr fontId="5"/>
  </si>
  <si>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5"/>
  </si>
  <si>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5"/>
  </si>
  <si>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5"/>
  </si>
  <si>
    <t>●患者団体との連携協力体制</t>
    <rPh sb="1" eb="3">
      <t>カンジャ</t>
    </rPh>
    <rPh sb="7" eb="9">
      <t>レンケイ</t>
    </rPh>
    <rPh sb="9" eb="11">
      <t>キョウリョク</t>
    </rPh>
    <rPh sb="11" eb="13">
      <t>タイセイ</t>
    </rPh>
    <phoneticPr fontId="5"/>
  </si>
  <si>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5"/>
  </si>
  <si>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5"/>
  </si>
  <si>
    <t>連携協力しているがん患者団体</t>
    <rPh sb="0" eb="2">
      <t>レンケイ</t>
    </rPh>
    <rPh sb="2" eb="4">
      <t>キョウリョク</t>
    </rPh>
    <rPh sb="10" eb="12">
      <t>カンジャ</t>
    </rPh>
    <rPh sb="12" eb="14">
      <t>ダンタイ</t>
    </rPh>
    <phoneticPr fontId="5"/>
  </si>
  <si>
    <t>具体的な連携協力の内容</t>
    <rPh sb="0" eb="3">
      <t>グタイテキ</t>
    </rPh>
    <rPh sb="4" eb="6">
      <t>レンケイ</t>
    </rPh>
    <rPh sb="6" eb="8">
      <t>キョウリョク</t>
    </rPh>
    <rPh sb="9" eb="11">
      <t>ナイヨウ</t>
    </rPh>
    <phoneticPr fontId="5"/>
  </si>
  <si>
    <t>紹介の可否</t>
    <rPh sb="0" eb="2">
      <t>ショウカイ</t>
    </rPh>
    <rPh sb="3" eb="5">
      <t>カヒ</t>
    </rPh>
    <phoneticPr fontId="5"/>
  </si>
  <si>
    <t>団体名</t>
    <rPh sb="0" eb="3">
      <t>ダンタイメイ</t>
    </rPh>
    <phoneticPr fontId="5"/>
  </si>
  <si>
    <t>参加対象者
の疾患名</t>
    <rPh sb="0" eb="2">
      <t>サンカ</t>
    </rPh>
    <rPh sb="2" eb="5">
      <t>タイショウシャ</t>
    </rPh>
    <rPh sb="7" eb="9">
      <t>シッカン</t>
    </rPh>
    <rPh sb="9" eb="10">
      <t>ナ</t>
    </rPh>
    <phoneticPr fontId="5"/>
  </si>
  <si>
    <t>○○○○○会</t>
    <rPh sb="5" eb="6">
      <t>カイ</t>
    </rPh>
    <phoneticPr fontId="5"/>
  </si>
  <si>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5"/>
  </si>
  <si>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5"/>
  </si>
  <si>
    <t>すべてのがん</t>
    <phoneticPr fontId="5"/>
  </si>
  <si>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5"/>
  </si>
  <si>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5"/>
  </si>
  <si>
    <t>女性</t>
    <phoneticPr fontId="5"/>
  </si>
  <si>
    <t>脳腫瘍
脊髄腫瘍
眼・眼窩腫瘍
口腔がん
咽頭がん・喉頭がん甲状腺がん</t>
    <phoneticPr fontId="5"/>
  </si>
  <si>
    <t>食道がん
胃がん
小腸がん
大腸がん
GIST</t>
    <phoneticPr fontId="5"/>
  </si>
  <si>
    <t>腎がん
尿路がん
膀胱がん
副腎腫瘍</t>
    <phoneticPr fontId="5"/>
  </si>
  <si>
    <t>後腹膜・腹膜腫瘍
性腺外胚細胞腫瘍
原発不明がん</t>
    <rPh sb="0" eb="1">
      <t>ウシロ</t>
    </rPh>
    <rPh sb="1" eb="3">
      <t>フクマク</t>
    </rPh>
    <rPh sb="4" eb="6">
      <t>フクマク</t>
    </rPh>
    <rPh sb="6" eb="8">
      <t>シュヨウ</t>
    </rPh>
    <phoneticPr fontId="5"/>
  </si>
  <si>
    <t>皮膚腫瘍
悪性骨軟部腫瘍</t>
    <phoneticPr fontId="5"/>
  </si>
  <si>
    <t>【 ストーマ外来 】の問い合わせ窓口</t>
    <rPh sb="11" eb="12">
      <t>ト</t>
    </rPh>
    <rPh sb="13" eb="14">
      <t>ア</t>
    </rPh>
    <rPh sb="16" eb="18">
      <t>マドグチ</t>
    </rPh>
    <phoneticPr fontId="5"/>
  </si>
  <si>
    <t>ストーマ外来が設定されている （はい/いいえ）</t>
    <rPh sb="7" eb="9">
      <t>セッテイ</t>
    </rPh>
    <phoneticPr fontId="5"/>
  </si>
  <si>
    <t>上記外来の名称</t>
    <rPh sb="0" eb="2">
      <t>ジョウキ</t>
    </rPh>
    <rPh sb="2" eb="4">
      <t>ガイライ</t>
    </rPh>
    <rPh sb="5" eb="7">
      <t>メイショウ</t>
    </rPh>
    <phoneticPr fontId="5"/>
  </si>
  <si>
    <t>対象となるストーマの種類</t>
    <rPh sb="10" eb="12">
      <t>シュルイ</t>
    </rPh>
    <phoneticPr fontId="5"/>
  </si>
  <si>
    <t>対象となる疾患名</t>
    <rPh sb="5" eb="7">
      <t>シッカン</t>
    </rPh>
    <rPh sb="7" eb="8">
      <t>ナ</t>
    </rPh>
    <phoneticPr fontId="5"/>
  </si>
  <si>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5"/>
  </si>
  <si>
    <t>【 リンパ浮腫外来 】の問い合わせ窓口</t>
    <rPh sb="12" eb="13">
      <t>ト</t>
    </rPh>
    <rPh sb="14" eb="15">
      <t>ア</t>
    </rPh>
    <rPh sb="17" eb="19">
      <t>マドグチ</t>
    </rPh>
    <phoneticPr fontId="5"/>
  </si>
  <si>
    <t>リンパ浮腫外来が設定されている</t>
    <rPh sb="8" eb="10">
      <t>セッテイ</t>
    </rPh>
    <phoneticPr fontId="5"/>
  </si>
  <si>
    <t>研修を修了した担当者が配置されている※</t>
    <rPh sb="0" eb="2">
      <t>ケンシュウ</t>
    </rPh>
    <rPh sb="3" eb="5">
      <t>シュウリョウ</t>
    </rPh>
    <rPh sb="7" eb="10">
      <t>タントウシャ</t>
    </rPh>
    <rPh sb="11" eb="13">
      <t>ハイチ</t>
    </rPh>
    <phoneticPr fontId="5"/>
  </si>
  <si>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5"/>
  </si>
  <si>
    <t>他施設でがんの診療を受けている、または診療を受けていた患者さんを受け入れている （はい/いいえ）</t>
    <rPh sb="0" eb="1">
      <t>タ</t>
    </rPh>
    <rPh sb="1" eb="3">
      <t>シセツ</t>
    </rPh>
    <rPh sb="19" eb="21">
      <t>シンリョウ</t>
    </rPh>
    <phoneticPr fontId="5"/>
  </si>
  <si>
    <t>【 禁煙外来 】の問い合わせ窓口</t>
    <rPh sb="2" eb="4">
      <t>キンエン</t>
    </rPh>
    <rPh sb="4" eb="6">
      <t>ガイライ</t>
    </rPh>
    <rPh sb="9" eb="10">
      <t>ト</t>
    </rPh>
    <rPh sb="11" eb="12">
      <t>ア</t>
    </rPh>
    <rPh sb="14" eb="16">
      <t>マドグチ</t>
    </rPh>
    <phoneticPr fontId="5"/>
  </si>
  <si>
    <t>禁煙外来が設定されている （はい/いいえ）</t>
    <rPh sb="0" eb="2">
      <t>キンエン</t>
    </rPh>
    <rPh sb="5" eb="7">
      <t>セッテイ</t>
    </rPh>
    <phoneticPr fontId="5"/>
  </si>
  <si>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5"/>
  </si>
  <si>
    <t>【 アスベスト外来 】の問い合わせ窓口</t>
    <rPh sb="7" eb="9">
      <t>ガイライ</t>
    </rPh>
    <rPh sb="12" eb="13">
      <t>ト</t>
    </rPh>
    <rPh sb="14" eb="15">
      <t>ア</t>
    </rPh>
    <rPh sb="17" eb="19">
      <t>マドグチ</t>
    </rPh>
    <phoneticPr fontId="5"/>
  </si>
  <si>
    <t>アスベスト外来が設定されている （はい/いいえ）</t>
    <rPh sb="8" eb="10">
      <t>セッテイ</t>
    </rPh>
    <phoneticPr fontId="5"/>
  </si>
  <si>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5"/>
  </si>
  <si>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5"/>
  </si>
  <si>
    <t>外来の問い合わせ窓口　　　　　　　</t>
    <rPh sb="0" eb="2">
      <t>ガイライ</t>
    </rPh>
    <phoneticPr fontId="5"/>
  </si>
  <si>
    <t>※枠内に専門外来の名称を記載してください</t>
    <rPh sb="1" eb="3">
      <t>ワクナイ</t>
    </rPh>
    <rPh sb="4" eb="6">
      <t>センモン</t>
    </rPh>
    <rPh sb="6" eb="8">
      <t>ガイライ</t>
    </rPh>
    <rPh sb="9" eb="11">
      <t>メイショウ</t>
    </rPh>
    <rPh sb="12" eb="14">
      <t>キサイ</t>
    </rPh>
    <phoneticPr fontId="5"/>
  </si>
  <si>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5"/>
  </si>
  <si>
    <t>（ワード／一太郎／リッチテキスト／エクセル／パワーポイント／PDF／その他）</t>
    <rPh sb="36" eb="37">
      <t>タ</t>
    </rPh>
    <phoneticPr fontId="5"/>
  </si>
  <si>
    <t>院内がん登録部門の体制</t>
    <rPh sb="0" eb="2">
      <t>インナイ</t>
    </rPh>
    <rPh sb="4" eb="6">
      <t>トウロク</t>
    </rPh>
    <rPh sb="6" eb="8">
      <t>ブモン</t>
    </rPh>
    <rPh sb="9" eb="11">
      <t>タイセイ</t>
    </rPh>
    <phoneticPr fontId="5"/>
  </si>
  <si>
    <t xml:space="preserve"> </t>
  </si>
  <si>
    <t>※院内がん登録業務に携わっているスタッフを記載してください。</t>
    <rPh sb="1" eb="3">
      <t>インナイ</t>
    </rPh>
    <rPh sb="5" eb="7">
      <t>トウロク</t>
    </rPh>
    <rPh sb="7" eb="9">
      <t>ギョウム</t>
    </rPh>
    <rPh sb="10" eb="11">
      <t>タズサ</t>
    </rPh>
    <rPh sb="21" eb="23">
      <t>キサイ</t>
    </rPh>
    <phoneticPr fontId="5"/>
  </si>
  <si>
    <t>資　　格</t>
    <rPh sb="0" eb="1">
      <t>シ</t>
    </rPh>
    <rPh sb="3" eb="4">
      <t>カク</t>
    </rPh>
    <phoneticPr fontId="5"/>
  </si>
  <si>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5"/>
  </si>
  <si>
    <t>院内がん
登録業務の
経験年数
（年）</t>
    <rPh sb="0" eb="2">
      <t>インナイ</t>
    </rPh>
    <rPh sb="5" eb="7">
      <t>トウロク</t>
    </rPh>
    <rPh sb="7" eb="9">
      <t>ギョウム</t>
    </rPh>
    <rPh sb="11" eb="13">
      <t>ケイケン</t>
    </rPh>
    <rPh sb="13" eb="15">
      <t>ネンスウ</t>
    </rPh>
    <rPh sb="17" eb="18">
      <t>ネン</t>
    </rPh>
    <phoneticPr fontId="5"/>
  </si>
  <si>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5"/>
  </si>
  <si>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5"/>
  </si>
  <si>
    <t>研修会名・受講状況</t>
    <rPh sb="0" eb="2">
      <t>ケンシュウ</t>
    </rPh>
    <rPh sb="2" eb="3">
      <t>カイ</t>
    </rPh>
    <rPh sb="3" eb="4">
      <t>メイ</t>
    </rPh>
    <rPh sb="5" eb="7">
      <t>ジュコウ</t>
    </rPh>
    <rPh sb="7" eb="9">
      <t>ジョウキョウ</t>
    </rPh>
    <phoneticPr fontId="5"/>
  </si>
  <si>
    <t>診療情報管理士</t>
    <rPh sb="0" eb="2">
      <t>シンリョウ</t>
    </rPh>
    <rPh sb="2" eb="4">
      <t>ジョウホウ</t>
    </rPh>
    <rPh sb="4" eb="6">
      <t>カンリ</t>
    </rPh>
    <rPh sb="6" eb="7">
      <t>シ</t>
    </rPh>
    <phoneticPr fontId="5"/>
  </si>
  <si>
    <t>専従(8割以上)</t>
    <rPh sb="0" eb="2">
      <t>センジュウ</t>
    </rPh>
    <rPh sb="4" eb="7">
      <t>ワリイジョウ</t>
    </rPh>
    <phoneticPr fontId="5"/>
  </si>
  <si>
    <t>非常勤</t>
    <rPh sb="0" eb="1">
      <t>ヒ</t>
    </rPh>
    <rPh sb="1" eb="3">
      <t>ジョウキン</t>
    </rPh>
    <phoneticPr fontId="5"/>
  </si>
  <si>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5"/>
  </si>
  <si>
    <t>【 臨床試験（治験を除く） 】の問い合わせ窓口</t>
    <rPh sb="2" eb="4">
      <t>リンショウ</t>
    </rPh>
    <rPh sb="4" eb="6">
      <t>シケン</t>
    </rPh>
    <rPh sb="7" eb="9">
      <t>チケン</t>
    </rPh>
    <rPh sb="10" eb="11">
      <t>ノゾ</t>
    </rPh>
    <rPh sb="16" eb="17">
      <t>ト</t>
    </rPh>
    <rPh sb="18" eb="19">
      <t>ア</t>
    </rPh>
    <rPh sb="21" eb="23">
      <t>マドグチ</t>
    </rPh>
    <phoneticPr fontId="5"/>
  </si>
  <si>
    <t>■臨床試験に参加していない地域の患者さんやご家族向けの問い合わせ窓口の有無について</t>
    <rPh sb="1" eb="3">
      <t>リンショウ</t>
    </rPh>
    <rPh sb="3" eb="5">
      <t>シケン</t>
    </rPh>
    <rPh sb="6" eb="8">
      <t>サンカ</t>
    </rPh>
    <rPh sb="35" eb="37">
      <t>ウム</t>
    </rPh>
    <phoneticPr fontId="5"/>
  </si>
  <si>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5"/>
  </si>
  <si>
    <t>窓口</t>
    <rPh sb="0" eb="2">
      <t>マドグチ</t>
    </rPh>
    <phoneticPr fontId="5"/>
  </si>
  <si>
    <t>電子メール</t>
    <rPh sb="0" eb="2">
      <t>デンシ</t>
    </rPh>
    <phoneticPr fontId="5"/>
  </si>
  <si>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5"/>
  </si>
  <si>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5"/>
  </si>
  <si>
    <t>【 治験 】の問い合わせ窓口</t>
    <rPh sb="2" eb="4">
      <t>チケン</t>
    </rPh>
    <rPh sb="7" eb="8">
      <t>ト</t>
    </rPh>
    <rPh sb="9" eb="10">
      <t>ア</t>
    </rPh>
    <rPh sb="12" eb="14">
      <t>マドグチ</t>
    </rPh>
    <phoneticPr fontId="5"/>
  </si>
  <si>
    <t>■治験に参加していない地域の患者さんやご家族向けの問い合わせ窓口について</t>
    <rPh sb="1" eb="3">
      <t>チケン</t>
    </rPh>
    <rPh sb="4" eb="6">
      <t>サンカ</t>
    </rPh>
    <phoneticPr fontId="5"/>
  </si>
  <si>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5"/>
  </si>
  <si>
    <t>■治験に参加していない地域の医療機関向けの問い合わせ窓口について</t>
    <rPh sb="11" eb="13">
      <t>チイキ</t>
    </rPh>
    <rPh sb="14" eb="16">
      <t>イリョウ</t>
    </rPh>
    <rPh sb="16" eb="18">
      <t>キカン</t>
    </rPh>
    <phoneticPr fontId="5"/>
  </si>
  <si>
    <t>（はい／いいえ／-）</t>
    <phoneticPr fontId="5"/>
  </si>
  <si>
    <t>集学的治療の提供にあたって放射線治療を他の医療機関との連携によって対応できる体制</t>
    <phoneticPr fontId="5"/>
  </si>
  <si>
    <t>緩和ケアチームのメンバー</t>
    <rPh sb="0" eb="2">
      <t>カンワ</t>
    </rPh>
    <phoneticPr fontId="5"/>
  </si>
  <si>
    <r>
      <t xml:space="preserve">記載の有無
</t>
    </r>
    <r>
      <rPr>
        <sz val="9"/>
        <color indexed="10"/>
        <rFont val="ＭＳ Ｐゴシック"/>
        <family val="3"/>
        <charset val="128"/>
      </rPr>
      <t>※表紙に反映されます</t>
    </r>
    <rPh sb="0" eb="2">
      <t>キサイ</t>
    </rPh>
    <rPh sb="3" eb="5">
      <t>ウム</t>
    </rPh>
    <phoneticPr fontId="5"/>
  </si>
  <si>
    <r>
      <t xml:space="preserve">記載の有無
</t>
    </r>
    <r>
      <rPr>
        <sz val="8"/>
        <color indexed="10"/>
        <rFont val="ＭＳ Ｐゴシック"/>
        <family val="3"/>
        <charset val="128"/>
      </rPr>
      <t>※表紙に反映されます</t>
    </r>
    <rPh sb="0" eb="2">
      <t>キサイ</t>
    </rPh>
    <rPh sb="3" eb="5">
      <t>ウム</t>
    </rPh>
    <rPh sb="7" eb="9">
      <t>ヒョウシ</t>
    </rPh>
    <rPh sb="10" eb="12">
      <t>ハンエイ</t>
    </rPh>
    <phoneticPr fontId="5"/>
  </si>
  <si>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5"/>
  </si>
  <si>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5"/>
  </si>
  <si>
    <t>胸部</t>
    <phoneticPr fontId="5"/>
  </si>
  <si>
    <t>血液・リンパ</t>
    <phoneticPr fontId="5"/>
  </si>
  <si>
    <t>小児</t>
    <phoneticPr fontId="5"/>
  </si>
  <si>
    <t>肺がん
乳がん
縦隔腫瘍
中皮腫</t>
    <phoneticPr fontId="5"/>
  </si>
  <si>
    <t>子宮頸がん・子宮体がん
卵巣がん
その他の女性生殖器がん</t>
    <phoneticPr fontId="5"/>
  </si>
  <si>
    <t>小児脳腫瘍
小児の眼・眼窩腫瘍
小児悪性骨軟部腫瘍
その他の小児固形腫瘍
小児血液腫瘍</t>
    <phoneticPr fontId="5"/>
  </si>
  <si>
    <t>男性</t>
    <phoneticPr fontId="5"/>
  </si>
  <si>
    <t>皮膚／骨と軟部組織</t>
    <phoneticPr fontId="5"/>
  </si>
  <si>
    <t>肝がん
胆道がん
膵がん</t>
    <phoneticPr fontId="5"/>
  </si>
  <si>
    <t>前立腺がん
精巣がん
その他の男性生殖器がん</t>
    <phoneticPr fontId="5"/>
  </si>
  <si>
    <t>後腹膜・腹膜腫瘍
性腺外胚細胞腫瘍
原発不明</t>
    <phoneticPr fontId="5"/>
  </si>
  <si>
    <t>病院
職員
の
関与</t>
    <phoneticPr fontId="5"/>
  </si>
  <si>
    <t>ピアサポーター
の
関与</t>
    <phoneticPr fontId="5"/>
  </si>
  <si>
    <t>XXX-XXXX-XXXX代表</t>
    <rPh sb="13" eb="15">
      <t>ダイヒョウ</t>
    </rPh>
    <phoneticPr fontId="5"/>
  </si>
  <si>
    <t>がん相談支援センター</t>
    <rPh sb="2" eb="4">
      <t>ソウダン</t>
    </rPh>
    <rPh sb="4" eb="6">
      <t>シエン</t>
    </rPh>
    <phoneticPr fontId="5"/>
  </si>
  <si>
    <t>XXX-XXXX-XXXX直通</t>
    <rPh sb="13" eb="15">
      <t>チョクツウ</t>
    </rPh>
    <phoneticPr fontId="5"/>
  </si>
  <si>
    <t>地域緩和ケア連携体制</t>
    <rPh sb="0" eb="2">
      <t>チイキ</t>
    </rPh>
    <rPh sb="2" eb="4">
      <t>カンワ</t>
    </rPh>
    <rPh sb="6" eb="8">
      <t>レンケイ</t>
    </rPh>
    <rPh sb="8" eb="10">
      <t>タイセイ</t>
    </rPh>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</si>
  <si>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5"/>
  </si>
  <si>
    <t>PDCAサイクルの構築体制について</t>
    <rPh sb="9" eb="11">
      <t>コウチク</t>
    </rPh>
    <rPh sb="11" eb="13">
      <t>タイセイ</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</si>
  <si>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5"/>
  </si>
  <si>
    <t>PDCAを使って改善することを想定している課題（いくつでも可）</t>
    <rPh sb="5" eb="6">
      <t>ツカ</t>
    </rPh>
    <rPh sb="8" eb="10">
      <t>カイゼン</t>
    </rPh>
    <rPh sb="15" eb="17">
      <t>ソウテイ</t>
    </rPh>
    <rPh sb="21" eb="23">
      <t>カダイ</t>
    </rPh>
    <rPh sb="29" eb="30">
      <t>カ</t>
    </rPh>
    <phoneticPr fontId="5"/>
  </si>
  <si>
    <t>課題の内容</t>
    <rPh sb="0" eb="2">
      <t>カダイ</t>
    </rPh>
    <rPh sb="3" eb="5">
      <t>ナイヨウ</t>
    </rPh>
    <phoneticPr fontId="5"/>
  </si>
  <si>
    <t>目標</t>
    <rPh sb="0" eb="2">
      <t>モクヒョウ</t>
    </rPh>
    <phoneticPr fontId="5"/>
  </si>
  <si>
    <t>目標達成の検証方法（データ源）</t>
    <rPh sb="0" eb="2">
      <t>モクヒョウ</t>
    </rPh>
    <rPh sb="2" eb="4">
      <t>タッセイ</t>
    </rPh>
    <rPh sb="5" eb="7">
      <t>ケンショウ</t>
    </rPh>
    <rPh sb="7" eb="9">
      <t>ホウホウ</t>
    </rPh>
    <rPh sb="13" eb="14">
      <t>ゲン</t>
    </rPh>
    <phoneticPr fontId="5"/>
  </si>
  <si>
    <t>例）</t>
    <rPh sb="0" eb="1">
      <t>レイ</t>
    </rPh>
    <phoneticPr fontId="5"/>
  </si>
  <si>
    <t>患者満足度の向上</t>
    <rPh sb="0" eb="2">
      <t>カンジャ</t>
    </rPh>
    <rPh sb="2" eb="5">
      <t>マンゾクド</t>
    </rPh>
    <rPh sb="6" eb="8">
      <t>コウジョウ</t>
    </rPh>
    <phoneticPr fontId="5"/>
  </si>
  <si>
    <t>退院患者の80％が入院治療環境に満足する</t>
    <rPh sb="0" eb="2">
      <t>タイイン</t>
    </rPh>
    <rPh sb="2" eb="4">
      <t>カンジャ</t>
    </rPh>
    <rPh sb="9" eb="11">
      <t>ニュウイン</t>
    </rPh>
    <rPh sb="11" eb="13">
      <t>チリョウ</t>
    </rPh>
    <rPh sb="13" eb="15">
      <t>カンキョウ</t>
    </rPh>
    <rPh sb="16" eb="18">
      <t>マンゾク</t>
    </rPh>
    <phoneticPr fontId="5"/>
  </si>
  <si>
    <t>3カ月おきに日を設定して患者アンケートを行う。</t>
    <rPh sb="2" eb="3">
      <t>ゲツ</t>
    </rPh>
    <rPh sb="6" eb="7">
      <t>ヒ</t>
    </rPh>
    <rPh sb="8" eb="10">
      <t>セッテイ</t>
    </rPh>
    <rPh sb="12" eb="14">
      <t>カンジャ</t>
    </rPh>
    <rPh sb="20" eb="21">
      <t>オコナ</t>
    </rPh>
    <phoneticPr fontId="5"/>
  </si>
  <si>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5"/>
  </si>
  <si>
    <t>％</t>
    <phoneticPr fontId="5"/>
  </si>
  <si>
    <t>キャンサーボードには治療法（手術療法、薬物療法、放射線療法等）となり得る診療科の複数診療科の担当医師が参加している。</t>
    <phoneticPr fontId="5"/>
  </si>
  <si>
    <t>（はい／いいえ）</t>
    <phoneticPr fontId="5"/>
  </si>
  <si>
    <t>キャンサーボードには緩和ケア担当医師や病理医も参加している。</t>
    <phoneticPr fontId="5"/>
  </si>
  <si>
    <t>キャンサーボードで検討した内容については、記録の上、関係者間で共有している。</t>
    <phoneticPr fontId="5"/>
  </si>
  <si>
    <t>院内の緩和ケアチーム、口腔ケアチーム、栄養サポートチーム、感染防止対策チーム等の専門チームへ適切に依頼ができる体制を整備している。</t>
    <phoneticPr fontId="5"/>
  </si>
  <si>
    <t>治験を含めた臨床研究の枠組みで実施している。</t>
    <phoneticPr fontId="5"/>
  </si>
  <si>
    <t>その他の場合、具体的に記載すること。</t>
    <rPh sb="7" eb="10">
      <t>グタイテキ</t>
    </rPh>
    <phoneticPr fontId="5"/>
  </si>
  <si>
    <t>強度変調放射線治療について、自施設で実施している。</t>
    <rPh sb="14" eb="15">
      <t>ジ</t>
    </rPh>
    <rPh sb="15" eb="17">
      <t>シセツ</t>
    </rPh>
    <rPh sb="18" eb="20">
      <t>ジッシ</t>
    </rPh>
    <phoneticPr fontId="5"/>
  </si>
  <si>
    <t>核医学治療や粒子線治療等の高度な放射線治療について、患者に情報提供を行うとともに、必要に応じて適切な医療機関へ紹介する体制を整備している。</t>
    <phoneticPr fontId="5"/>
  </si>
  <si>
    <t>核医学治療や粒子線治療等の高度な放射線治療について自施設で実施している。</t>
    <rPh sb="25" eb="26">
      <t>ジ</t>
    </rPh>
    <rPh sb="26" eb="28">
      <t>シセツ</t>
    </rPh>
    <rPh sb="29" eb="31">
      <t>ジッシ</t>
    </rPh>
    <phoneticPr fontId="5"/>
  </si>
  <si>
    <t>院内がん登録とＤＰＣデータを連携させ届け出ている。</t>
    <rPh sb="0" eb="2">
      <t>インナイ</t>
    </rPh>
    <rPh sb="4" eb="6">
      <t>トウロク</t>
    </rPh>
    <rPh sb="14" eb="16">
      <t>レンケイ</t>
    </rPh>
    <phoneticPr fontId="5"/>
  </si>
  <si>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5"/>
  </si>
  <si>
    <t>その他相談支援に関することに対応している。</t>
    <rPh sb="14" eb="16">
      <t>タイオウ</t>
    </rPh>
    <phoneticPr fontId="5"/>
  </si>
  <si>
    <t>医療関係者と患者会等が共同で運営するサポートグループ活動や患者サロンの定期開催等の患者活動に対する支援を行っている。</t>
    <rPh sb="52" eb="53">
      <t>オコナ</t>
    </rPh>
    <phoneticPr fontId="5"/>
  </si>
  <si>
    <t>当該施設で未承認新規医薬品の使用や承認薬の適応外使用や高難度新規医療技術を用いた医療の提供を実施している。</t>
    <rPh sb="46" eb="48">
      <t>ジッシ</t>
    </rPh>
    <phoneticPr fontId="5"/>
  </si>
  <si>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5"/>
  </si>
  <si>
    <t>放射性同位元素内用療法管理料1～5の合計件数</t>
    <rPh sb="18" eb="20">
      <t>ごうけい</t>
    </rPh>
    <rPh sb="20" eb="22">
      <t>けんすう</t>
    </rPh>
    <phoneticPr fontId="5" type="Hiragana"/>
  </si>
  <si>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5"/>
  </si>
  <si>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5"/>
  </si>
  <si>
    <t>〒</t>
    <phoneticPr fontId="5" type="Hiragana"/>
  </si>
  <si>
    <t>HPアドレス</t>
    <phoneticPr fontId="5"/>
  </si>
  <si>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5"/>
  </si>
  <si>
    <t>参加施設数
（自施設を含めてカウントすること）</t>
    <rPh sb="0" eb="2">
      <t>サンカ</t>
    </rPh>
    <rPh sb="2" eb="4">
      <t>シセツ</t>
    </rPh>
    <rPh sb="4" eb="5">
      <t>スウ</t>
    </rPh>
    <phoneticPr fontId="5"/>
  </si>
  <si>
    <t>構成員数
（定期的な出席者）</t>
    <rPh sb="0" eb="3">
      <t>コウセイイン</t>
    </rPh>
    <rPh sb="3" eb="4">
      <t>スウ</t>
    </rPh>
    <rPh sb="6" eb="9">
      <t>テイキテキ</t>
    </rPh>
    <rPh sb="10" eb="13">
      <t>シュッセキシャ</t>
    </rPh>
    <phoneticPr fontId="5"/>
  </si>
  <si>
    <t>開催頻度</t>
    <rPh sb="0" eb="2">
      <t>カイサイ</t>
    </rPh>
    <rPh sb="2" eb="4">
      <t>ヒンド</t>
    </rPh>
    <phoneticPr fontId="5"/>
  </si>
  <si>
    <t>議事内容</t>
    <rPh sb="0" eb="2">
      <t>ギジ</t>
    </rPh>
    <rPh sb="2" eb="4">
      <t>ナイヨウ</t>
    </rPh>
    <phoneticPr fontId="5"/>
  </si>
  <si>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5"/>
  </si>
  <si>
    <t>非定期
3ヶ月に1回程度</t>
    <rPh sb="0" eb="1">
      <t>ヒ</t>
    </rPh>
    <rPh sb="1" eb="3">
      <t>テイキ</t>
    </rPh>
    <rPh sb="6" eb="7">
      <t>ゲツ</t>
    </rPh>
    <rPh sb="9" eb="12">
      <t>カイテイド</t>
    </rPh>
    <phoneticPr fontId="5"/>
  </si>
  <si>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5"/>
  </si>
  <si>
    <t>○○市医療連携協議会</t>
    <rPh sb="2" eb="3">
      <t>シ</t>
    </rPh>
    <rPh sb="3" eb="5">
      <t>イリョウ</t>
    </rPh>
    <rPh sb="5" eb="7">
      <t>レンケイ</t>
    </rPh>
    <rPh sb="7" eb="10">
      <t>キョウギカイ</t>
    </rPh>
    <phoneticPr fontId="5"/>
  </si>
  <si>
    <t>がん病態栄養専門管理栄養士</t>
    <rPh sb="2" eb="4">
      <t>ビョウタイ</t>
    </rPh>
    <rPh sb="4" eb="6">
      <t>エイヨウ</t>
    </rPh>
    <rPh sb="6" eb="8">
      <t>センモン</t>
    </rPh>
    <rPh sb="8" eb="10">
      <t>カンリ</t>
    </rPh>
    <rPh sb="10" eb="13">
      <t>エイヨウシ</t>
    </rPh>
    <phoneticPr fontId="68"/>
  </si>
  <si>
    <t xml:space="preserve">常勤
</t>
    <rPh sb="0" eb="2">
      <t>ジョウキン</t>
    </rPh>
    <phoneticPr fontId="4"/>
  </si>
  <si>
    <t>管理栄養士</t>
    <rPh sb="0" eb="2">
      <t>カンリ</t>
    </rPh>
    <rPh sb="2" eb="5">
      <t>エイヨウシ</t>
    </rPh>
    <phoneticPr fontId="4"/>
  </si>
  <si>
    <t>例</t>
    <rPh sb="0" eb="1">
      <t>レイ</t>
    </rPh>
    <phoneticPr fontId="68"/>
  </si>
  <si>
    <t>専門資格（取得している場合）</t>
    <rPh sb="0" eb="2">
      <t>センモン</t>
    </rPh>
    <rPh sb="2" eb="4">
      <t>シカク</t>
    </rPh>
    <rPh sb="5" eb="7">
      <t>シュトク</t>
    </rPh>
    <rPh sb="11" eb="13">
      <t>バアイ</t>
    </rPh>
    <phoneticPr fontId="4"/>
  </si>
  <si>
    <t>常勤
/非常勤</t>
    <rPh sb="0" eb="2">
      <t>ジョウキン</t>
    </rPh>
    <rPh sb="4" eb="7">
      <t>ヒジョウキン</t>
    </rPh>
    <phoneticPr fontId="4"/>
  </si>
  <si>
    <t>職種</t>
    <rPh sb="0" eb="2">
      <t>ショクシュ</t>
    </rPh>
    <phoneticPr fontId="4"/>
  </si>
  <si>
    <t>精神症状の緩和に
携わる医師</t>
    <rPh sb="0" eb="2">
      <t>セイシン</t>
    </rPh>
    <rPh sb="2" eb="4">
      <t>ショウジョウ</t>
    </rPh>
    <rPh sb="5" eb="7">
      <t>カンワ</t>
    </rPh>
    <rPh sb="9" eb="10">
      <t>タズサ</t>
    </rPh>
    <rPh sb="12" eb="14">
      <t>イシ</t>
    </rPh>
    <phoneticPr fontId="4"/>
  </si>
  <si>
    <t>身体症状の緩和に
携わる医師</t>
    <rPh sb="0" eb="2">
      <t>シンタイ</t>
    </rPh>
    <rPh sb="2" eb="4">
      <t>ショウジョウ</t>
    </rPh>
    <rPh sb="5" eb="7">
      <t>カンワ</t>
    </rPh>
    <rPh sb="9" eb="10">
      <t>タズサ</t>
    </rPh>
    <rPh sb="12" eb="14">
      <t>イシ</t>
    </rPh>
    <phoneticPr fontId="4"/>
  </si>
  <si>
    <t>麻酔科2名、消化器外科1名</t>
    <rPh sb="0" eb="2">
      <t>マスイ</t>
    </rPh>
    <rPh sb="2" eb="3">
      <t>カ</t>
    </rPh>
    <rPh sb="4" eb="5">
      <t>メイ</t>
    </rPh>
    <rPh sb="6" eb="9">
      <t>ショウカキ</t>
    </rPh>
    <rPh sb="9" eb="11">
      <t>ゲカ</t>
    </rPh>
    <rPh sb="12" eb="13">
      <t>メイ</t>
    </rPh>
    <phoneticPr fontId="68"/>
  </si>
  <si>
    <t>診療科の内訳</t>
    <rPh sb="0" eb="3">
      <t>シンリョウカ</t>
    </rPh>
    <rPh sb="4" eb="6">
      <t>ウチワケ</t>
    </rPh>
    <phoneticPr fontId="4"/>
  </si>
  <si>
    <t>人数</t>
    <rPh sb="0" eb="2">
      <t>ニンズウ</t>
    </rPh>
    <phoneticPr fontId="68"/>
  </si>
  <si>
    <t>役割</t>
    <rPh sb="0" eb="2">
      <t>ヤクワリ</t>
    </rPh>
    <phoneticPr fontId="5"/>
  </si>
  <si>
    <t>緩和ケアチームの医師について</t>
    <rPh sb="0" eb="2">
      <t>カンワ</t>
    </rPh>
    <rPh sb="8" eb="10">
      <t>イシ</t>
    </rPh>
    <phoneticPr fontId="68"/>
  </si>
  <si>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5"/>
  </si>
  <si>
    <t>緩和ケアチームのメンバーについて記載してください。</t>
    <phoneticPr fontId="5"/>
  </si>
  <si>
    <t>地域連携を推進するための、地域の役割分担に関する多施設合同会議の開催状況</t>
    <rPh sb="0" eb="2">
      <t>チイキ</t>
    </rPh>
    <rPh sb="2" eb="4">
      <t>レンケイ</t>
    </rPh>
    <rPh sb="5" eb="7">
      <t>スイシン</t>
    </rPh>
    <rPh sb="13" eb="15">
      <t>チイキ</t>
    </rPh>
    <rPh sb="16" eb="18">
      <t>ヤクワリ</t>
    </rPh>
    <rPh sb="18" eb="20">
      <t>ブンタン</t>
    </rPh>
    <rPh sb="21" eb="22">
      <t>カン</t>
    </rPh>
    <rPh sb="24" eb="27">
      <t>タシセツ</t>
    </rPh>
    <rPh sb="27" eb="29">
      <t>ゴウドウ</t>
    </rPh>
    <rPh sb="29" eb="31">
      <t>カイギ</t>
    </rPh>
    <rPh sb="32" eb="34">
      <t>カイサイ</t>
    </rPh>
    <rPh sb="34" eb="36">
      <t>ジョウキョウ</t>
    </rPh>
    <phoneticPr fontId="5"/>
  </si>
  <si>
    <t>別紙12</t>
    <phoneticPr fontId="5"/>
  </si>
  <si>
    <t>別紙15</t>
    <phoneticPr fontId="5"/>
  </si>
  <si>
    <t>別紙7</t>
    <phoneticPr fontId="5"/>
  </si>
  <si>
    <t>医療安全管理部門</t>
    <rPh sb="0" eb="2">
      <t>イリョウ</t>
    </rPh>
    <rPh sb="2" eb="4">
      <t>アンゼン</t>
    </rPh>
    <rPh sb="4" eb="6">
      <t>カンリ</t>
    </rPh>
    <rPh sb="6" eb="8">
      <t>ブモン</t>
    </rPh>
    <phoneticPr fontId="0"/>
  </si>
  <si>
    <t>病院名：</t>
    <rPh sb="0" eb="2">
      <t>ビョウイン</t>
    </rPh>
    <rPh sb="2" eb="3">
      <t>メイ</t>
    </rPh>
    <phoneticPr fontId="0"/>
  </si>
  <si>
    <t>①医療安全管理部門のメンバーについて記載してください。</t>
    <rPh sb="1" eb="3">
      <t>イリョウ</t>
    </rPh>
    <rPh sb="3" eb="5">
      <t>アンゼン</t>
    </rPh>
    <rPh sb="5" eb="7">
      <t>カンリ</t>
    </rPh>
    <rPh sb="7" eb="9">
      <t>ブモン</t>
    </rPh>
    <phoneticPr fontId="5"/>
  </si>
  <si>
    <t>注1）研修医は除いてください。</t>
    <phoneticPr fontId="5"/>
  </si>
  <si>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5"/>
  </si>
  <si>
    <t>注3）「専従」および「専任」とは、当該医療機関における当該診療従事者が「専従」については「8割以上」、「専任」については「5割以上」、当該業務に従事している者をいいます。</t>
    <phoneticPr fontId="5"/>
  </si>
  <si>
    <t>受講した研修名</t>
    <rPh sb="0" eb="2">
      <t>ジュコウ</t>
    </rPh>
    <rPh sb="4" eb="6">
      <t>ケンシュウ</t>
    </rPh>
    <rPh sb="6" eb="7">
      <t>メイ</t>
    </rPh>
    <phoneticPr fontId="5"/>
  </si>
  <si>
    <t>修了日</t>
    <rPh sb="0" eb="2">
      <t>シュウリョウ</t>
    </rPh>
    <rPh sb="2" eb="3">
      <t>ビ</t>
    </rPh>
    <phoneticPr fontId="5"/>
  </si>
  <si>
    <t>部門長</t>
    <rPh sb="0" eb="3">
      <t>ブモンチョウ</t>
    </rPh>
    <phoneticPr fontId="5"/>
  </si>
  <si>
    <t>臨床工学技士（上記リスト６番）</t>
    <rPh sb="0" eb="2">
      <t>リンショウ</t>
    </rPh>
    <rPh sb="2" eb="4">
      <t>コウガク</t>
    </rPh>
    <rPh sb="4" eb="6">
      <t>ギシ</t>
    </rPh>
    <rPh sb="7" eb="9">
      <t>ジョウキ</t>
    </rPh>
    <rPh sb="13" eb="14">
      <t>バン</t>
    </rPh>
    <phoneticPr fontId="5"/>
  </si>
  <si>
    <t>活用した第三者評価</t>
    <rPh sb="0" eb="2">
      <t>カツヨウ</t>
    </rPh>
    <rPh sb="4" eb="7">
      <t>ダイサンシャ</t>
    </rPh>
    <rPh sb="7" eb="9">
      <t>ヒョウカ</t>
    </rPh>
    <phoneticPr fontId="5"/>
  </si>
  <si>
    <t>最終評価日</t>
    <rPh sb="0" eb="2">
      <t>サイシュウ</t>
    </rPh>
    <rPh sb="2" eb="4">
      <t>ヒョウカ</t>
    </rPh>
    <rPh sb="4" eb="5">
      <t>ビ</t>
    </rPh>
    <phoneticPr fontId="5"/>
  </si>
  <si>
    <t>医療安全管理部門</t>
    <rPh sb="0" eb="2">
      <t>イリョウ</t>
    </rPh>
    <rPh sb="2" eb="4">
      <t>アンゼン</t>
    </rPh>
    <rPh sb="4" eb="6">
      <t>カンリ</t>
    </rPh>
    <rPh sb="6" eb="8">
      <t>ブモン</t>
    </rPh>
    <phoneticPr fontId="5"/>
  </si>
  <si>
    <t>治療の実施状況（○：治療を実施している×：治療を実施していない）</t>
    <rPh sb="0" eb="2">
      <t>チリョウ</t>
    </rPh>
    <rPh sb="3" eb="5">
      <t>ジッシ</t>
    </rPh>
    <rPh sb="5" eb="7">
      <t>ジョウキョウ</t>
    </rPh>
    <rPh sb="10" eb="12">
      <t>チリョウ</t>
    </rPh>
    <rPh sb="13" eb="15">
      <t>ジッシ</t>
    </rPh>
    <rPh sb="21" eb="23">
      <t>チリョウ</t>
    </rPh>
    <rPh sb="24" eb="26">
      <t>ジッシ</t>
    </rPh>
    <phoneticPr fontId="5"/>
  </si>
  <si>
    <t>（例）</t>
    <phoneticPr fontId="5"/>
  </si>
  <si>
    <t>令和</t>
    <rPh sb="0" eb="2">
      <t>レイワ</t>
    </rPh>
    <phoneticPr fontId="5"/>
  </si>
  <si>
    <t>大阪府知事　吉村　洋文　様</t>
    <rPh sb="0" eb="2">
      <t>オオサカ</t>
    </rPh>
    <rPh sb="2" eb="5">
      <t>フチジ</t>
    </rPh>
    <rPh sb="6" eb="8">
      <t>ヨシムラ</t>
    </rPh>
    <rPh sb="9" eb="11">
      <t>ヒロフミ</t>
    </rPh>
    <rPh sb="12" eb="13">
      <t>サマ</t>
    </rPh>
    <phoneticPr fontId="5"/>
  </si>
  <si>
    <t>■</t>
    <phoneticPr fontId="5"/>
  </si>
  <si>
    <t>・行や列の挿入や削除</t>
    <rPh sb="1" eb="2">
      <t>ギョウ</t>
    </rPh>
    <rPh sb="3" eb="4">
      <t>レツ</t>
    </rPh>
    <rPh sb="5" eb="7">
      <t>ソウニュウ</t>
    </rPh>
    <rPh sb="8" eb="10">
      <t>サクジョ</t>
    </rPh>
    <phoneticPr fontId="5"/>
  </si>
  <si>
    <t>・基本フォーマットと異なるセルの貼り付け</t>
    <rPh sb="1" eb="3">
      <t>キホン</t>
    </rPh>
    <rPh sb="10" eb="11">
      <t>コト</t>
    </rPh>
    <rPh sb="16" eb="17">
      <t>ハ</t>
    </rPh>
    <rPh sb="18" eb="19">
      <t>ツ</t>
    </rPh>
    <phoneticPr fontId="5"/>
  </si>
  <si>
    <r>
      <t>・シートの</t>
    </r>
    <r>
      <rPr>
        <sz val="11"/>
        <rFont val="ＭＳ Ｐゴシック"/>
        <family val="3"/>
        <charset val="128"/>
      </rPr>
      <t>コピー・移動・挿入・削除</t>
    </r>
    <rPh sb="9" eb="11">
      <t>イドウ</t>
    </rPh>
    <rPh sb="12" eb="14">
      <t>ソウニュウ</t>
    </rPh>
    <rPh sb="15" eb="17">
      <t>サクジョ</t>
    </rPh>
    <phoneticPr fontId="5"/>
  </si>
  <si>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5"/>
  </si>
  <si>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5"/>
  </si>
  <si>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5"/>
  </si>
  <si>
    <t>■</t>
    <phoneticPr fontId="5"/>
  </si>
  <si>
    <t>提出前に不備がないか確認してください。</t>
    <phoneticPr fontId="5"/>
  </si>
  <si>
    <t>表紙や各シートで入力チェック欄を設けています。</t>
    <rPh sb="0" eb="2">
      <t>ヒョウシ</t>
    </rPh>
    <rPh sb="3" eb="4">
      <t>カク</t>
    </rPh>
    <rPh sb="8" eb="10">
      <t>ニュウリョク</t>
    </rPh>
    <rPh sb="14" eb="15">
      <t>ラン</t>
    </rPh>
    <rPh sb="16" eb="17">
      <t>モウ</t>
    </rPh>
    <phoneticPr fontId="5"/>
  </si>
  <si>
    <t>□</t>
    <phoneticPr fontId="5"/>
  </si>
  <si>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5"/>
  </si>
  <si>
    <t>□</t>
    <phoneticPr fontId="5"/>
  </si>
  <si>
    <t>各シート</t>
    <phoneticPr fontId="5"/>
  </si>
  <si>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5"/>
  </si>
  <si>
    <t>自由記載</t>
    <rPh sb="0" eb="2">
      <t>ジユウ</t>
    </rPh>
    <rPh sb="2" eb="4">
      <t>キサイ</t>
    </rPh>
    <phoneticPr fontId="5"/>
  </si>
  <si>
    <t>数値入力</t>
    <rPh sb="0" eb="2">
      <t>スウチ</t>
    </rPh>
    <rPh sb="2" eb="4">
      <t>ニュウリョク</t>
    </rPh>
    <phoneticPr fontId="5"/>
  </si>
  <si>
    <t>選択肢から入力</t>
    <rPh sb="0" eb="3">
      <t>センタクシ</t>
    </rPh>
    <rPh sb="5" eb="7">
      <t>ニュウリョク</t>
    </rPh>
    <phoneticPr fontId="5"/>
  </si>
  <si>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5"/>
  </si>
  <si>
    <t>□</t>
    <phoneticPr fontId="5"/>
  </si>
  <si>
    <t>別添ファイル</t>
    <rPh sb="0" eb="2">
      <t>ベッテン</t>
    </rPh>
    <phoneticPr fontId="5"/>
  </si>
  <si>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例）別紙14_別添.xls</t>
    </r>
    <rPh sb="14" eb="16">
      <t>ベッシ</t>
    </rPh>
    <rPh sb="16" eb="18">
      <t>バンゴウ</t>
    </rPh>
    <rPh sb="30" eb="31">
      <t>レイ</t>
    </rPh>
    <rPh sb="32" eb="34">
      <t>ベッシ</t>
    </rPh>
    <rPh sb="37" eb="39">
      <t>ベッテン</t>
    </rPh>
    <phoneticPr fontId="5"/>
  </si>
  <si>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5"/>
  </si>
  <si>
    <r>
      <t>・印刷範囲外も含めて、提出前には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7" eb="8">
      <t>フク</t>
    </rPh>
    <rPh sb="11" eb="13">
      <t>テイシュツ</t>
    </rPh>
    <rPh sb="13" eb="14">
      <t>マエ</t>
    </rPh>
    <rPh sb="16" eb="18">
      <t>コジン</t>
    </rPh>
    <rPh sb="18" eb="20">
      <t>ジョウホウ</t>
    </rPh>
    <rPh sb="23" eb="24">
      <t>ノコ</t>
    </rPh>
    <rPh sb="30" eb="32">
      <t>カクニン</t>
    </rPh>
    <phoneticPr fontId="5"/>
  </si>
  <si>
    <t>時期・期間：</t>
    <rPh sb="0" eb="2">
      <t>ジキ</t>
    </rPh>
    <rPh sb="3" eb="5">
      <t>キカン</t>
    </rPh>
    <phoneticPr fontId="5"/>
  </si>
  <si>
    <t>（はい／いいえ）</t>
    <phoneticPr fontId="5"/>
  </si>
  <si>
    <t>医師事務作業補助体制加算（A207-2）</t>
    <phoneticPr fontId="5"/>
  </si>
  <si>
    <t>（あり／なし）</t>
    <phoneticPr fontId="5"/>
  </si>
  <si>
    <t>特定集中治療室管理料（A301）</t>
    <phoneticPr fontId="5"/>
  </si>
  <si>
    <t>ハイケアユニット入院医療管理料（A301-2）</t>
    <phoneticPr fontId="5"/>
  </si>
  <si>
    <t>ニコチン依存症管理料（B001-3-2）</t>
    <phoneticPr fontId="5"/>
  </si>
  <si>
    <t>退院時共同指導料2（B005）</t>
    <phoneticPr fontId="5"/>
  </si>
  <si>
    <t>医療機器安全管理料２（B011-4）</t>
    <phoneticPr fontId="5"/>
  </si>
  <si>
    <t>遠隔画像診断による画像診断の施設基準（第４部　通則）</t>
    <phoneticPr fontId="5"/>
  </si>
  <si>
    <t>ポジトロン断層撮影（E101-2）</t>
    <phoneticPr fontId="5"/>
  </si>
  <si>
    <t>外来化学療法加算1（A）15歳未満</t>
    <phoneticPr fontId="5"/>
  </si>
  <si>
    <t>外来化学療法加算２（B）15歳未満</t>
    <phoneticPr fontId="5"/>
  </si>
  <si>
    <t>輸血管理料 II（K920-2）</t>
    <phoneticPr fontId="5"/>
  </si>
  <si>
    <t>強度変調放射線治療（ＩＭＲＴ）の施設基準（M001）</t>
    <phoneticPr fontId="5"/>
  </si>
  <si>
    <t>定位放射線治療の施設基準（M001-3）</t>
    <phoneticPr fontId="5"/>
  </si>
  <si>
    <t>歯科医療機関連携加算（B009）</t>
    <phoneticPr fontId="5" type="Hiragana"/>
  </si>
  <si>
    <t>(5)職員数</t>
    <phoneticPr fontId="5"/>
  </si>
  <si>
    <t>①職種別内訳</t>
    <phoneticPr fontId="5"/>
  </si>
  <si>
    <t>※②～④については、複数の資格を持つものは、両方にカウントする。</t>
    <phoneticPr fontId="5"/>
  </si>
  <si>
    <t>公益社団法人　日本医学放射線学会　放射線治療専門医
（日本放射線腫瘍学会　放射線治療専門医もカウントしてよい）</t>
    <phoneticPr fontId="5"/>
  </si>
  <si>
    <t>一般社団法人　日本核医学会　核医学専門医</t>
    <phoneticPr fontId="5" type="Hiragana"/>
  </si>
  <si>
    <t>一般社団法人  日本泌尿器科学会/日本泌尿器内視鏡学会　泌尿器腹腔鏡技術認定医</t>
    <phoneticPr fontId="5"/>
  </si>
  <si>
    <t>公益社団法人  日本皮膚科学会　皮膚科専門医</t>
    <phoneticPr fontId="5" type="Hiragana"/>
  </si>
  <si>
    <t>一般社団法人　日本老年医学会　老年病専門医</t>
    <phoneticPr fontId="5" type="Hiragana"/>
  </si>
  <si>
    <t>その他学会・専門医等（自由記載は10個まで　暫定指導医、暫定教育医等は記載しないこと）</t>
    <phoneticPr fontId="5" type="Hiragana"/>
  </si>
  <si>
    <t>一般社団法人　日本心血管インターベンション治療学会　専門医</t>
    <phoneticPr fontId="5"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</si>
  <si>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5"/>
  </si>
  <si>
    <t>公益財団法人　日本臨床心理士資格認定協会　臨床心理士</t>
    <phoneticPr fontId="5"/>
  </si>
  <si>
    <t>(6)その他　</t>
    <rPh sb="5" eb="6">
      <t>タ</t>
    </rPh>
    <phoneticPr fontId="5"/>
  </si>
  <si>
    <t>(7)患者数・診療件数の状況</t>
    <rPh sb="7" eb="9">
      <t>シンリョウ</t>
    </rPh>
    <rPh sb="9" eb="11">
      <t>ケンスウ</t>
    </rPh>
    <phoneticPr fontId="5"/>
  </si>
  <si>
    <t>①</t>
    <phoneticPr fontId="5"/>
  </si>
  <si>
    <t>②</t>
    <phoneticPr fontId="5"/>
  </si>
  <si>
    <t>(3)病床数等</t>
    <phoneticPr fontId="5" type="Hiragana"/>
  </si>
  <si>
    <t>(4)診療報酬に係る施設基準等</t>
    <phoneticPr fontId="5"/>
  </si>
  <si>
    <t>特定機能病院入院基本料（A104）</t>
    <phoneticPr fontId="5"/>
  </si>
  <si>
    <t>地域包括ケア病棟入院料（A308-3）</t>
    <phoneticPr fontId="5"/>
  </si>
  <si>
    <t>薬剤管理指導料（B008）</t>
    <phoneticPr fontId="5"/>
  </si>
  <si>
    <t>遺伝カウンセリング加算（D026）</t>
    <phoneticPr fontId="5"/>
  </si>
  <si>
    <t>無菌製剤処理料１（G020）</t>
    <phoneticPr fontId="5"/>
  </si>
  <si>
    <t>輸血管理料I（K920-2）</t>
    <phoneticPr fontId="5"/>
  </si>
  <si>
    <t>高エネルギー放射線治療の施設基準（M001）</t>
    <phoneticPr fontId="5"/>
  </si>
  <si>
    <t>在宅療養支援病院の施設基準</t>
    <phoneticPr fontId="5"/>
  </si>
  <si>
    <t>総職員数（事務職員含む、常勤職員の人数）</t>
    <phoneticPr fontId="5"/>
  </si>
  <si>
    <t>非常勤</t>
    <phoneticPr fontId="5"/>
  </si>
  <si>
    <t>常勤</t>
    <phoneticPr fontId="5"/>
  </si>
  <si>
    <t>※（常勤換算）</t>
    <phoneticPr fontId="5"/>
  </si>
  <si>
    <t>一般財団法人  日本インターベンショナルラジオロジー学会　IVR専門医</t>
    <phoneticPr fontId="5" type="Hiragana"/>
  </si>
  <si>
    <t>一般社団法人　日本造血細胞移植学会　造血細胞移植認定医</t>
    <phoneticPr fontId="5" type="Hiragana"/>
  </si>
  <si>
    <t>公益社団法人　日本臨床細胞学会　細胞診専門医</t>
    <phoneticPr fontId="5"/>
  </si>
  <si>
    <t>特定非営利活動法人　日本臨床腫瘍学会　がん薬物療法指導医</t>
    <phoneticPr fontId="5"/>
  </si>
  <si>
    <t>特定非営利活動法人　日本臨床腫瘍学会　がん薬物療法専門医</t>
    <phoneticPr fontId="5" type="Hiragana"/>
  </si>
  <si>
    <t>特定非営利活動法人  日本レーザー医学会　レーザー専門医</t>
    <phoneticPr fontId="5"/>
  </si>
  <si>
    <t>一般社団法人　日本集中治療医学会　集中治療　専門医</t>
    <phoneticPr fontId="5" type="Hiragana"/>
  </si>
  <si>
    <t>一般社団法人　日本脳卒中学会　専門医</t>
    <phoneticPr fontId="5" type="Hiragana"/>
  </si>
  <si>
    <t>公益社団法人　日本看護協会　慢性心不全看護認定看護師</t>
    <phoneticPr fontId="5" type="Hiragana"/>
  </si>
  <si>
    <t>患者数等</t>
    <phoneticPr fontId="5"/>
  </si>
  <si>
    <t>　</t>
    <phoneticPr fontId="5"/>
  </si>
  <si>
    <t>　</t>
    <phoneticPr fontId="5"/>
  </si>
  <si>
    <t>　</t>
    <phoneticPr fontId="5"/>
  </si>
  <si>
    <t>（はい／いいえ）</t>
    <phoneticPr fontId="5"/>
  </si>
  <si>
    <t>別紙2</t>
    <phoneticPr fontId="5"/>
  </si>
  <si>
    <t>A</t>
    <phoneticPr fontId="5"/>
  </si>
  <si>
    <t>（はい／いいえ）</t>
    <phoneticPr fontId="5"/>
  </si>
  <si>
    <t>-</t>
    <phoneticPr fontId="5"/>
  </si>
  <si>
    <t>ウ</t>
    <phoneticPr fontId="5"/>
  </si>
  <si>
    <t>i</t>
    <phoneticPr fontId="5"/>
  </si>
  <si>
    <t>A</t>
    <phoneticPr fontId="5"/>
  </si>
  <si>
    <t>エ</t>
    <phoneticPr fontId="5"/>
  </si>
  <si>
    <t>医師からの診断結果や病状の説明時の体制の整備。</t>
    <phoneticPr fontId="5"/>
  </si>
  <si>
    <t>看護師や医療心理に携わる者等の同席を基本としている。
同席者は患者とその家族等の希望に応じて調整している。</t>
    <phoneticPr fontId="5"/>
  </si>
  <si>
    <t>A</t>
    <phoneticPr fontId="5"/>
  </si>
  <si>
    <t>初期治療内容に限らず、長期的視野に立った治療プロセス全体に関する十分なインフォームドコンセントの取得に努めている。</t>
    <phoneticPr fontId="5"/>
  </si>
  <si>
    <t>オ</t>
    <phoneticPr fontId="5"/>
  </si>
  <si>
    <t>別紙3</t>
    <phoneticPr fontId="5"/>
  </si>
  <si>
    <t>カ</t>
    <phoneticPr fontId="5"/>
  </si>
  <si>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5"/>
  </si>
  <si>
    <t>C</t>
    <phoneticPr fontId="5"/>
  </si>
  <si>
    <t>iii</t>
    <phoneticPr fontId="5"/>
  </si>
  <si>
    <t>A</t>
    <phoneticPr fontId="5"/>
  </si>
  <si>
    <t>糖尿病の専門チームを整備し、当該糖尿病チームを組織上明確に位置付け、がん患者に対して適切な血糖コントロールを行っている。</t>
    <phoneticPr fontId="5"/>
  </si>
  <si>
    <t>-</t>
    <phoneticPr fontId="5"/>
  </si>
  <si>
    <t>褥瘡の専門チームを整備し、当該褥瘡チームを組織上明確に位置付け、がん患者に対して適切な褥瘡ケアを提供している。</t>
    <phoneticPr fontId="5"/>
  </si>
  <si>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5"/>
  </si>
  <si>
    <t>生殖機能の温存に関しては、患者の希望を確認し、院内または地域の生殖医療に関する診療科についての情報を提供するとともに、当該診療科と治療に関する情報を共有する体制を整備している。</t>
    <phoneticPr fontId="5"/>
  </si>
  <si>
    <t>小児がん患者で長期フォローアップ中の患者については、小児がん拠点病院や連携する医療機関と情報を共有する体制を整備している。</t>
    <phoneticPr fontId="5"/>
  </si>
  <si>
    <t>以下のいずれかの枠組みで保険適応外の免疫療法を提供している。
※「いいえ」の場合、以下の２つの項目は、「-」を選択してください（未入力チェックのため）。</t>
    <phoneticPr fontId="5"/>
  </si>
  <si>
    <t>先進医療の枠組みで実施している。</t>
    <phoneticPr fontId="5"/>
  </si>
  <si>
    <t>　</t>
    <phoneticPr fontId="5"/>
  </si>
  <si>
    <t>遠隔病理診断も含め術中迅速病理診断が可能な体制を確保している。</t>
    <rPh sb="7" eb="8">
      <t>フク</t>
    </rPh>
    <phoneticPr fontId="5"/>
  </si>
  <si>
    <t>当該体制を施設内で確保している。</t>
    <rPh sb="0" eb="2">
      <t>トウガイ</t>
    </rPh>
    <rPh sb="2" eb="4">
      <t>タイセイ</t>
    </rPh>
    <rPh sb="5" eb="7">
      <t>シセツ</t>
    </rPh>
    <rPh sb="7" eb="8">
      <t>ナイ</t>
    </rPh>
    <rPh sb="9" eb="11">
      <t>カクホ</t>
    </rPh>
    <phoneticPr fontId="5"/>
  </si>
  <si>
    <t>-</t>
    <phoneticPr fontId="5"/>
  </si>
  <si>
    <t>第三者機関による出力線量測定を行い、放射線治療の品質管理を行っている。</t>
    <phoneticPr fontId="5"/>
  </si>
  <si>
    <t>（医用原子力技術研究振興財団／その他／-）</t>
    <phoneticPr fontId="5"/>
  </si>
  <si>
    <t>C</t>
    <phoneticPr fontId="5"/>
  </si>
  <si>
    <t>（はい／いいえ／-）</t>
    <phoneticPr fontId="5"/>
  </si>
  <si>
    <t>緩和的放射線治療について、患者に提供できる体制を整備している。</t>
    <phoneticPr fontId="5"/>
  </si>
  <si>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5"/>
  </si>
  <si>
    <t>イ</t>
    <phoneticPr fontId="5"/>
  </si>
  <si>
    <t>薬物療法のレジメン（治療内容をいう。以下同じ。）を審査し、組織的に管理する委員会を設置している。なお、当該委員会は、必要に応じて、キャンサーボードと連携協力している。</t>
    <rPh sb="0" eb="2">
      <t>ヤクブツ</t>
    </rPh>
    <phoneticPr fontId="5"/>
  </si>
  <si>
    <t>薬物療法の患者にジェネリックの抗がん剤を使用する選択肢を提示することを原則としている。</t>
    <rPh sb="0" eb="2">
      <t>ヤクブツ</t>
    </rPh>
    <phoneticPr fontId="5"/>
  </si>
  <si>
    <t>週末を含め、抗がん剤の全てのミキシング作業の90％以上を、薬剤師が行っている。</t>
    <phoneticPr fontId="5"/>
  </si>
  <si>
    <t>緩和ケアががんと診断された時から提供されるよう、がん診療に携わる全ての診療従事者により、緩和ケアが提供される体制を整備している。</t>
    <phoneticPr fontId="5"/>
  </si>
  <si>
    <t>ii</t>
    <phoneticPr fontId="5"/>
  </si>
  <si>
    <t>iv</t>
    <phoneticPr fontId="5"/>
  </si>
  <si>
    <t>ⅴ</t>
    <phoneticPr fontId="5"/>
  </si>
  <si>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5"/>
  </si>
  <si>
    <t>院内の医療従事者と緩和ケアチームとの連携を以下により確保している。</t>
    <phoneticPr fontId="5"/>
  </si>
  <si>
    <t>緩和ケアチームへがん患者の診療を依頼する手順には、医師だけではなく、看護師や薬剤師など他の診療従事者からも依頼できる体制を確保している。</t>
    <phoneticPr fontId="5"/>
  </si>
  <si>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5"/>
  </si>
  <si>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5"/>
  </si>
  <si>
    <t>ク</t>
    <phoneticPr fontId="5"/>
  </si>
  <si>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5"/>
  </si>
  <si>
    <t>ケ</t>
    <phoneticPr fontId="5"/>
  </si>
  <si>
    <t>かかりつけ医の協力・連携を得て、主治医および看護師が緩和ケアチームと共に、退院後の居宅における緩和ケアに関する療養上必要な説明および指導を行っている。</t>
    <phoneticPr fontId="5"/>
  </si>
  <si>
    <t>コ</t>
    <phoneticPr fontId="5"/>
  </si>
  <si>
    <t>A</t>
    <phoneticPr fontId="5"/>
  </si>
  <si>
    <t>緩和ケア病棟を有している。</t>
    <rPh sb="0" eb="2">
      <t>カンワ</t>
    </rPh>
    <rPh sb="4" eb="6">
      <t>ビョウトウ</t>
    </rPh>
    <rPh sb="7" eb="8">
      <t>ユウ</t>
    </rPh>
    <phoneticPr fontId="5"/>
  </si>
  <si>
    <t>　</t>
    <phoneticPr fontId="5"/>
  </si>
  <si>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5"/>
  </si>
  <si>
    <t>A</t>
    <phoneticPr fontId="5"/>
  </si>
  <si>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5"/>
  </si>
  <si>
    <t>-</t>
    <phoneticPr fontId="5"/>
  </si>
  <si>
    <t>がん患者に対して、周術期の口腔健康管理や、治療中の副作用・合併症対策、口腔リハビリテーションなど、必要に応じて院内又は地域の歯科医師と連携している。</t>
    <phoneticPr fontId="5"/>
  </si>
  <si>
    <t>-</t>
    <phoneticPr fontId="5"/>
  </si>
  <si>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5"/>
  </si>
  <si>
    <t>A</t>
    <phoneticPr fontId="5"/>
  </si>
  <si>
    <t>議論する場は既存の会議体を利用する等の工夫を行っている。</t>
    <phoneticPr fontId="5"/>
  </si>
  <si>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5"/>
  </si>
  <si>
    <t>-</t>
    <phoneticPr fontId="5"/>
  </si>
  <si>
    <t>セカンドオピニオンに対応している旨の情報提供を実施している。</t>
    <phoneticPr fontId="5"/>
  </si>
  <si>
    <t>（２）診療従事者</t>
    <phoneticPr fontId="5"/>
  </si>
  <si>
    <t>　</t>
    <phoneticPr fontId="5"/>
  </si>
  <si>
    <t>A</t>
    <phoneticPr fontId="5"/>
  </si>
  <si>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5"/>
  </si>
  <si>
    <t>うち専従常勤の人数</t>
    <rPh sb="4" eb="6">
      <t>ジョウキン</t>
    </rPh>
    <phoneticPr fontId="5"/>
  </si>
  <si>
    <t>-</t>
    <phoneticPr fontId="5"/>
  </si>
  <si>
    <t>人</t>
    <phoneticPr fontId="5"/>
  </si>
  <si>
    <t>専門資格は一般財団法人医学物理士認定機構が認定を行う医学物理士である。</t>
    <phoneticPr fontId="5"/>
  </si>
  <si>
    <t>うち専従常勤の人数</t>
    <rPh sb="2" eb="4">
      <t>センジュウ</t>
    </rPh>
    <rPh sb="4" eb="6">
      <t>ジョウキン</t>
    </rPh>
    <phoneticPr fontId="5"/>
  </si>
  <si>
    <t>専門資格は公益社団法人日本看護協会が認定を行うがん放射線療法看護認定看護師である。</t>
    <phoneticPr fontId="5"/>
  </si>
  <si>
    <t>専任の薬物療法に携わる専門的な知識および技能を有する常勤の薬剤師の人数</t>
    <rPh sb="0" eb="2">
      <t>センニン</t>
    </rPh>
    <rPh sb="3" eb="5">
      <t>ヤクブツ</t>
    </rPh>
    <rPh sb="26" eb="28">
      <t>ジョウキン</t>
    </rPh>
    <rPh sb="33" eb="35">
      <t>ニンズウ</t>
    </rPh>
    <phoneticPr fontId="5"/>
  </si>
  <si>
    <t>当該薬剤師はがん薬物療法に関する専門資格を有する者である。</t>
    <phoneticPr fontId="5"/>
  </si>
  <si>
    <t>当該看護師はがん看護又はがん薬物療法に関する専門資格を有する者である</t>
    <phoneticPr fontId="5"/>
  </si>
  <si>
    <t>人</t>
    <phoneticPr fontId="5"/>
  </si>
  <si>
    <t>当該看護師はがん看護又は緩和ケアに関する専門資格を有する者である</t>
    <phoneticPr fontId="5"/>
  </si>
  <si>
    <t>専門資格は公益社団法人日本看護協会が認定を行うがん看護専門看護師である。</t>
    <phoneticPr fontId="5"/>
  </si>
  <si>
    <t>専門資格は公益社団法人日本看護協会が認定を行う緩和ケア認定看護師である。</t>
    <phoneticPr fontId="5"/>
  </si>
  <si>
    <t>専門資格は公益社団法人日本看護協会が認定を行うがん性疼痛看護認定看護師である。</t>
    <phoneticPr fontId="5"/>
  </si>
  <si>
    <t>緩和ケアチームに協力する薬剤師の人数</t>
    <phoneticPr fontId="5"/>
  </si>
  <si>
    <t>当該薬剤師は緩和薬物療法に関する専門資格を有する者である。</t>
    <phoneticPr fontId="5"/>
  </si>
  <si>
    <t>C</t>
    <phoneticPr fontId="5"/>
  </si>
  <si>
    <t>専門資格は一般社団法人日本緩和医療薬学会が認定する緩和薬物療法認定薬剤師である。</t>
    <phoneticPr fontId="5"/>
  </si>
  <si>
    <t>緩和ケアチームに協力する医療心理に携わる者の人数</t>
    <phoneticPr fontId="5"/>
  </si>
  <si>
    <t>当該医療心理に携わる者は公認心理師である。</t>
    <phoneticPr fontId="5"/>
  </si>
  <si>
    <t>当該医療心理に携わる者は公益財団法人日本臨床心理士資格認定協会　臨床心理士である。</t>
    <phoneticPr fontId="5"/>
  </si>
  <si>
    <t>緩和ケアチームに協力する相談支援に携わる者の人数</t>
    <phoneticPr fontId="5"/>
  </si>
  <si>
    <t>当該相談支援に携わる者については社会福祉士である。</t>
    <phoneticPr fontId="5"/>
  </si>
  <si>
    <t>当該相談支援に携わる者については精神保健福祉士である。</t>
    <rPh sb="16" eb="18">
      <t>セイシン</t>
    </rPh>
    <rPh sb="18" eb="20">
      <t>ホケン</t>
    </rPh>
    <rPh sb="20" eb="23">
      <t>フクシシ</t>
    </rPh>
    <phoneticPr fontId="5"/>
  </si>
  <si>
    <t>専門資格は公益社団法人日本臨床細胞学会が認定を行う細胞検査士である。</t>
    <phoneticPr fontId="5"/>
  </si>
  <si>
    <t>がん患者の状態に応じたより適切ながん医療を提供できるよう、各診療科の医師における情報交換・連携を恒常的に推進する観点から、各診療科が参加する話し合いの場等を設置している。</t>
    <phoneticPr fontId="5"/>
  </si>
  <si>
    <t>（３）医療施設</t>
    <phoneticPr fontId="5"/>
  </si>
  <si>
    <t>A</t>
    <phoneticPr fontId="5"/>
  </si>
  <si>
    <t>外来化学療法室を設置している。</t>
    <phoneticPr fontId="5"/>
  </si>
  <si>
    <t>集中治療室を設置している。</t>
    <phoneticPr fontId="5"/>
  </si>
  <si>
    <t>術中迅速病理診断を含めた病理診断が実施可能である病理診断室を設置している。</t>
    <phoneticPr fontId="5"/>
  </si>
  <si>
    <t>　</t>
    <phoneticPr fontId="5"/>
  </si>
  <si>
    <t>敷地内は全面禁煙である。</t>
    <phoneticPr fontId="5"/>
  </si>
  <si>
    <t>禁煙外来を実施している。</t>
    <phoneticPr fontId="5"/>
  </si>
  <si>
    <t>その他</t>
    <phoneticPr fontId="5"/>
  </si>
  <si>
    <t>がん診療を統括する診療部（がん診療部、腫瘍センターなど）が設置されている。</t>
    <phoneticPr fontId="5"/>
  </si>
  <si>
    <t>院内学級を開催している（院内学級とは、ここでは院内に設置された小・中学特別支援学級、特別支援学校を指す）。</t>
    <phoneticPr fontId="5"/>
  </si>
  <si>
    <t>小児がん患者と家族が利用できる宿泊施設を院内に整備している。</t>
    <phoneticPr fontId="5"/>
  </si>
  <si>
    <t>小児がん患者と家族が利用できる宿泊施設を院外に整備している。</t>
    <phoneticPr fontId="5"/>
  </si>
  <si>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5"/>
  </si>
  <si>
    <t>２　診療実績</t>
    <phoneticPr fontId="5"/>
  </si>
  <si>
    <t>①</t>
    <phoneticPr fontId="5"/>
  </si>
  <si>
    <t>当該医療圏に居住するがん患者のうち、２割程度について診療実績がある。
※この場合の診療実績は、各施設の年間新入院がん患者数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phoneticPr fontId="5"/>
  </si>
  <si>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5"/>
  </si>
  <si>
    <t>％</t>
    <phoneticPr fontId="5"/>
  </si>
  <si>
    <t>胸腔鏡下手術　K514-2$</t>
    <phoneticPr fontId="5"/>
  </si>
  <si>
    <t>３　研修の実施体制</t>
    <phoneticPr fontId="5"/>
  </si>
  <si>
    <t>（１）</t>
    <phoneticPr fontId="5"/>
  </si>
  <si>
    <t>自施設に所属する臨床研修医の人数</t>
    <phoneticPr fontId="5"/>
  </si>
  <si>
    <t>うち当該研修会修了者数</t>
    <phoneticPr fontId="5"/>
  </si>
  <si>
    <t>人</t>
    <phoneticPr fontId="5"/>
  </si>
  <si>
    <t>％</t>
    <phoneticPr fontId="5"/>
  </si>
  <si>
    <r>
      <t>１年以上自施設に所属するがん診療に携わる医師・歯科医師の人数</t>
    </r>
    <r>
      <rPr>
        <sz val="7"/>
        <color rgb="FFFF0000"/>
        <rFont val="ＭＳ Ｐゴシック"/>
        <family val="3"/>
        <charset val="128"/>
      </rPr>
      <t>（臨床研修医を除く）</t>
    </r>
    <rPh sb="31" eb="33">
      <t>リンショウ</t>
    </rPh>
    <rPh sb="33" eb="36">
      <t>ケンシュウイ</t>
    </rPh>
    <rPh sb="37" eb="38">
      <t>ノゾ</t>
    </rPh>
    <phoneticPr fontId="5"/>
  </si>
  <si>
    <t>％</t>
    <phoneticPr fontId="5"/>
  </si>
  <si>
    <t>研修修了者について、患者とその家族に対してわかりやすく情報提供している。</t>
    <phoneticPr fontId="5"/>
  </si>
  <si>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5"/>
  </si>
  <si>
    <t>（２）</t>
    <phoneticPr fontId="5"/>
  </si>
  <si>
    <t>連携する地域の医療施設におけるがん診療に携わる医師に対して、緩和ケアに関する研修の受講勧奨を行っている。</t>
    <phoneticPr fontId="5"/>
  </si>
  <si>
    <t>（３）</t>
    <phoneticPr fontId="5"/>
  </si>
  <si>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5"/>
  </si>
  <si>
    <t>（４）</t>
    <phoneticPr fontId="5"/>
  </si>
  <si>
    <t>（５）</t>
    <phoneticPr fontId="5"/>
  </si>
  <si>
    <t>院内の看護師を対象として、がん看護に関する総合的な研修を定期的に実施している。</t>
    <phoneticPr fontId="5"/>
  </si>
  <si>
    <t>A</t>
    <phoneticPr fontId="5"/>
  </si>
  <si>
    <t>（６）</t>
    <phoneticPr fontId="5"/>
  </si>
  <si>
    <t>医科歯科連携による口腔健康管理を推進するために、歯科医師等を対象として、がん患者の口腔健康管理等の研修の実施に協力している。</t>
    <phoneticPr fontId="5"/>
  </si>
  <si>
    <t>がん告知や余命告知等を行う際のコミュニケーションに関するマニュアルがある。</t>
    <phoneticPr fontId="5"/>
  </si>
  <si>
    <t>４　情報の収集提供体制</t>
    <phoneticPr fontId="5"/>
  </si>
  <si>
    <t>（１）がん相談支援センター</t>
    <phoneticPr fontId="5"/>
  </si>
  <si>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5"/>
  </si>
  <si>
    <t>A</t>
    <phoneticPr fontId="5"/>
  </si>
  <si>
    <t>国の標準プログラムに基づく研修を修了したピアサポーターによる相談支援を導入している。</t>
    <phoneticPr fontId="5"/>
  </si>
  <si>
    <t>②</t>
    <phoneticPr fontId="5"/>
  </si>
  <si>
    <t>③</t>
    <phoneticPr fontId="5"/>
  </si>
  <si>
    <t xml:space="preserve"> 相談支援センターについて周知するための体制を以下のとおり整備している。</t>
    <rPh sb="23" eb="25">
      <t>イカ</t>
    </rPh>
    <phoneticPr fontId="5"/>
  </si>
  <si>
    <t>外来初診時等に主治医等から、がん患者及びその家族に対し、相談支援センターについて説明する等、診断初期の段階から相談支援センターの周知が図られる体制を整備している。</t>
    <phoneticPr fontId="5"/>
  </si>
  <si>
    <t>地域の医療機関に対し、相談支援センターに関する広報を行っている。</t>
    <phoneticPr fontId="5"/>
  </si>
  <si>
    <t>地域の医療機関からの相談依頼があった場合に受け入れ可能な体制を整備している。</t>
    <phoneticPr fontId="5"/>
  </si>
  <si>
    <t>相談支援センターの業務内容について、相談者からフィードバックを得る体制を整備している。</t>
    <phoneticPr fontId="5"/>
  </si>
  <si>
    <t>患者からの相談に対し、必要に応じて院内の医療従事者が対応できるように、相談支援センターと院内の医療従事者が協働している。</t>
    <phoneticPr fontId="5"/>
  </si>
  <si>
    <t>＜相談支援センターの業務＞</t>
    <phoneticPr fontId="5"/>
  </si>
  <si>
    <t>がんの病態や標準的治療法等、がんの治療に関する一般的な情報を提供している。</t>
    <phoneticPr fontId="5"/>
  </si>
  <si>
    <t>がんの予防やがん検診等に関する一般的な情報を提供している。</t>
    <phoneticPr fontId="5"/>
  </si>
  <si>
    <t>自施設で対応可能ながん種や治療法等の診療機能及び、連携する地域の医療機関に関する情報を提供している。</t>
    <phoneticPr fontId="5"/>
  </si>
  <si>
    <t>エ</t>
    <phoneticPr fontId="5"/>
  </si>
  <si>
    <t>セカンドオピニオンの提示が可能な医師や医療機関の紹介を行っている。</t>
    <phoneticPr fontId="5"/>
  </si>
  <si>
    <t>産業保健総合支援センターや職業安定所等との効果的な連携により提供している。</t>
    <phoneticPr fontId="5"/>
  </si>
  <si>
    <t>キ</t>
    <phoneticPr fontId="5"/>
  </si>
  <si>
    <t>地域の医療機関におけるがん医療の連携協力体制の事例に関する情報の収集、提供を行っている。</t>
    <phoneticPr fontId="5"/>
  </si>
  <si>
    <t>サ</t>
    <phoneticPr fontId="5"/>
  </si>
  <si>
    <t>相談支援に携わる者に対する教育と支援サービス向上に向けた取組をしている。</t>
    <phoneticPr fontId="5"/>
  </si>
  <si>
    <t>シ</t>
    <phoneticPr fontId="5"/>
  </si>
  <si>
    <t>ス</t>
    <phoneticPr fontId="5"/>
  </si>
  <si>
    <t>がんゲノム医療に関する相談に対応している。または、適切な機関に紹介している。</t>
    <phoneticPr fontId="5"/>
  </si>
  <si>
    <t>A</t>
    <phoneticPr fontId="5"/>
  </si>
  <si>
    <t>（自施設で対応／適切な機関に紹介／どちらでもない）</t>
    <phoneticPr fontId="5"/>
  </si>
  <si>
    <t>セ</t>
    <phoneticPr fontId="5"/>
  </si>
  <si>
    <t>希少がんに関する相談に対応している。または、適切な機関に紹介している。</t>
    <phoneticPr fontId="5"/>
  </si>
  <si>
    <t>（自施設で対応／適切な機関に紹介／どちらでもない）</t>
    <phoneticPr fontId="5"/>
  </si>
  <si>
    <t>ソ</t>
    <phoneticPr fontId="5"/>
  </si>
  <si>
    <t>ＡＹＡ世代にあるがん患者に対する治療療養や就学、就労支援に関する相談に対応している。または、適切な機関に紹介している。</t>
    <phoneticPr fontId="5"/>
  </si>
  <si>
    <t>タ</t>
    <phoneticPr fontId="5"/>
  </si>
  <si>
    <t>がん治療に伴う生殖機能の影響や、生殖機能の温存に関する相談に対応している。または、適切な機関に紹介している。</t>
    <phoneticPr fontId="5"/>
  </si>
  <si>
    <t>（自施設で対応／適切な機関に紹介／どちらでもない）</t>
    <phoneticPr fontId="5"/>
  </si>
  <si>
    <t>チ</t>
    <phoneticPr fontId="5"/>
  </si>
  <si>
    <t>その他自施設では対応が困難である相談支援に対応している。または、適切な機関に紹介している。</t>
    <phoneticPr fontId="5"/>
  </si>
  <si>
    <t>（２）院内がん登録</t>
    <phoneticPr fontId="5"/>
  </si>
  <si>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5"/>
  </si>
  <si>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5"/>
  </si>
  <si>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5"/>
  </si>
  <si>
    <t>配置された者は国立がん研究センターが示すがん登録に係るマニュアルに習熟している。</t>
    <phoneticPr fontId="5"/>
  </si>
  <si>
    <t>院内がん登録の登録様式については、国立がん研究センターが提示する院内がん登録に係る標準様式に準拠している。</t>
    <phoneticPr fontId="5"/>
  </si>
  <si>
    <t>適宜、登録対象者の生存の状況を確認している。</t>
    <phoneticPr fontId="5"/>
  </si>
  <si>
    <t>院内がん情報等を全国規模で収集し、当該情報を基にしたがん統計等の算出等を行うため、毎年、国立がん研究センターに情報提供している。</t>
    <phoneticPr fontId="5"/>
  </si>
  <si>
    <t>院内がん情報を取り扱うに当たっては、情報セキュリティーに関する基本的な方針を定めている</t>
    <phoneticPr fontId="5"/>
  </si>
  <si>
    <t>（３）情報提供・普及啓発</t>
    <phoneticPr fontId="5"/>
  </si>
  <si>
    <t>がんゲノム医療やＡＹＡ世代にあるがん患者への治療・支援を自施設で提供している。</t>
    <phoneticPr fontId="5"/>
  </si>
  <si>
    <t>院内がん登録数や各治療法についてのがん種別件数について、ホームページ等での情報公開に努めている。</t>
    <phoneticPr fontId="5"/>
  </si>
  <si>
    <t>診療科別に、全てのレジメンをホームページで公開している。</t>
    <phoneticPr fontId="5"/>
  </si>
  <si>
    <t>地域を対象として、緩和ケアやがん教育をはじめとするがんに関する普及啓発に努めている。</t>
    <phoneticPr fontId="5"/>
  </si>
  <si>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5"/>
  </si>
  <si>
    <t>がん教育について、当該医療圏における学校や職域より依頼があった際には、外部講師として医療従事者を派遣し、がんに関する正しい知識の普及啓発に努めている。</t>
    <phoneticPr fontId="5"/>
  </si>
  <si>
    <t>C</t>
    <phoneticPr fontId="5"/>
  </si>
  <si>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5"/>
  </si>
  <si>
    <t>５　臨床研究および調査研究</t>
    <phoneticPr fontId="5"/>
  </si>
  <si>
    <t>政策的公衆衛生的に必要性の高い調査研究に協力している。</t>
    <phoneticPr fontId="5"/>
  </si>
  <si>
    <t>治験を除く臨床研究を行うに当たっては、臨床研究法（平成29年法律第16号）に則った体制を整備をしている。　</t>
    <phoneticPr fontId="5"/>
  </si>
  <si>
    <t>（はい／いいえ／-）</t>
    <phoneticPr fontId="5"/>
  </si>
  <si>
    <t>進行中の治験を除く臨床研究の概要及び過去の治験を除く臨床研究の成果を広報している。</t>
    <phoneticPr fontId="5"/>
  </si>
  <si>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5"/>
  </si>
  <si>
    <t>臨床研究コーディネーター（CRC）を配置している。</t>
    <phoneticPr fontId="5"/>
  </si>
  <si>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5"/>
  </si>
  <si>
    <t>患者に対して治験も含めた臨床研究、先進医療、患者申出療養等に関する適切な情報提供を行うとともに、必要に応じて適切な医療機関に紹介している。</t>
    <phoneticPr fontId="5"/>
  </si>
  <si>
    <t>６　PDCAサイクルの確保</t>
  </si>
  <si>
    <t>-</t>
    <phoneticPr fontId="5"/>
  </si>
  <si>
    <t>（２）</t>
    <phoneticPr fontId="5"/>
  </si>
  <si>
    <t>７　医療に係る安全管理</t>
    <phoneticPr fontId="5"/>
  </si>
  <si>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5"/>
  </si>
  <si>
    <t>（３）</t>
    <phoneticPr fontId="5"/>
  </si>
  <si>
    <t>医療安全管理者は、医療安全対策に係る研修を受講している。</t>
    <phoneticPr fontId="5"/>
  </si>
  <si>
    <t>（４）</t>
    <phoneticPr fontId="5"/>
  </si>
  <si>
    <t>医療に係る安全管理の体制及び取り組み状況について、第三者による評価や拠点病院間での実地調査等を活用している</t>
    <phoneticPr fontId="5"/>
  </si>
  <si>
    <t>（５）</t>
    <phoneticPr fontId="5"/>
  </si>
  <si>
    <t>当該医療の適応の安全性や妥当性、倫理性について検討するための組織（倫理審査委員会、薬事委員会等）を設置し、病院として事前に検討を行っている。</t>
    <phoneticPr fontId="5"/>
  </si>
  <si>
    <t>事前検討を行い、承認された医療を提供する際には、患者・家族に対し適切な説明を行い、書面での同意を得た上で提供している。</t>
    <phoneticPr fontId="5"/>
  </si>
  <si>
    <t>提供した医療について、事後評価を行っている。</t>
    <phoneticPr fontId="5"/>
  </si>
  <si>
    <t>（はい／いいえ／-）</t>
    <phoneticPr fontId="5"/>
  </si>
  <si>
    <t>（６）</t>
    <phoneticPr fontId="5"/>
  </si>
  <si>
    <t>医療安全のための患者窓口を設置し、患者からの苦情や相談に応じられる体制を確保している。</t>
    <phoneticPr fontId="5"/>
  </si>
  <si>
    <r>
      <t>様式4（機能別）の該当指定要件のA、B</t>
    </r>
    <r>
      <rPr>
        <sz val="7"/>
        <rFont val="ＭＳ Ｐゴシック"/>
        <family val="3"/>
        <charset val="128"/>
      </rPr>
      <t>のうち満たしていない項目について別紙1に記載すること。</t>
    </r>
    <rPh sb="35" eb="37">
      <t>ベッシ</t>
    </rPh>
    <rPh sb="39" eb="41">
      <t>キサイ</t>
    </rPh>
    <phoneticPr fontId="5"/>
  </si>
  <si>
    <t>-</t>
    <phoneticPr fontId="5"/>
  </si>
  <si>
    <t>緩和ケアチームと連携し、スクリーニングされたがん疼痛をはじめとするがん患者の苦痛を迅速かつ適切に緩和する体制を整備している。</t>
    <phoneticPr fontId="5"/>
  </si>
  <si>
    <t>がん疼痛や呼吸困難などに対する症状緩和や医療用麻薬の適正使用を目的とした院内マニュアルを整備する等、実効性のある診療体制を整備している。</t>
    <phoneticPr fontId="5"/>
  </si>
  <si>
    <t>放射線治療について、他の医療機関との連携によって対応する場合、放射線治療を連携する医療機関名について別紙3に記入すること。</t>
    <phoneticPr fontId="5"/>
  </si>
  <si>
    <t>（２）のアの（オ）に規定する医師及び（２）のイの（ウ）に規定する看護師等を構成員とする緩和ケアチームを整備し、当該緩和ケアチームを組織上明確に位置付けるとともに、がん患者に対し適切な緩和ケアを提供している。</t>
    <phoneticPr fontId="5"/>
  </si>
  <si>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5"/>
  </si>
  <si>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5"/>
  </si>
  <si>
    <t>C</t>
    <phoneticPr fontId="5"/>
  </si>
  <si>
    <t>C</t>
    <phoneticPr fontId="5"/>
  </si>
  <si>
    <t>がん疼痛をはじめとするがん患者の苦痛に対して、必要に応じて初回処方を緩和ケアチームで実施する等、院内の診療従事者と連携し迅速かつ適切に緩和する体制を整備している。</t>
    <phoneticPr fontId="5"/>
  </si>
  <si>
    <t>国拠点病院や地域の医療施設と連携し、さまざまな治療による症状緩和など、患者の症状に応じた緩和ケアを提供する体制を整備している。</t>
    <phoneticPr fontId="5"/>
  </si>
  <si>
    <t>C</t>
    <phoneticPr fontId="5"/>
  </si>
  <si>
    <t>外来診療日については、外来診療表等に明示し、患者の外来受診や地域の医療機関の紹介を円滑に行うことができる体制を整備している。</t>
    <phoneticPr fontId="5"/>
  </si>
  <si>
    <t>別紙8</t>
    <phoneticPr fontId="5"/>
  </si>
  <si>
    <t>患者や家族に対し、必要に応じて、アドバンス・ケア・プランニングを含めた意思決定支援を提供できる体制を整備している。</t>
    <phoneticPr fontId="5"/>
  </si>
  <si>
    <t>アドバンス・ケア・プランニングを含めた意思決定支援について院内において広く研修を行うとともに、患者や家族に周知している。</t>
    <phoneticPr fontId="5"/>
  </si>
  <si>
    <t>厚生労働大臣が指定するがん診療連携拠点病院（以下「国拠点病院」という。）が実施する緩和ケアに関する地域の医療機関等との連携協力体制の整備に協力している。</t>
    <phoneticPr fontId="5"/>
  </si>
  <si>
    <t>別紙9</t>
    <phoneticPr fontId="5"/>
  </si>
  <si>
    <t>緩和ケアセンターを整備し、当該緩和ケアセンターを組織上明確に位置づけている。</t>
    <phoneticPr fontId="5"/>
  </si>
  <si>
    <t>（はい／いいえ）</t>
    <phoneticPr fontId="5"/>
  </si>
  <si>
    <t>別紙10</t>
    <phoneticPr fontId="5"/>
  </si>
  <si>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5"/>
  </si>
  <si>
    <t>別紙11</t>
    <phoneticPr fontId="5"/>
  </si>
  <si>
    <t>地域連携時には、がん疼痛等の症状が十分に緩和された状態での退院に努め、院内での緩和ケアに関する治療が在宅診療でも継続して実施できる体制を整備している。</t>
    <phoneticPr fontId="5"/>
  </si>
  <si>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5"/>
  </si>
  <si>
    <t>-</t>
    <phoneticPr fontId="5"/>
  </si>
  <si>
    <t>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5"/>
  </si>
  <si>
    <t>緩和ケアチームの、精神症状の緩和に携わる専門的な知識および技能を有する医師の人数</t>
    <rPh sb="35" eb="37">
      <t>イシ</t>
    </rPh>
    <phoneticPr fontId="5"/>
  </si>
  <si>
    <t>人</t>
    <phoneticPr fontId="5"/>
  </si>
  <si>
    <t>別紙13</t>
    <phoneticPr fontId="5"/>
  </si>
  <si>
    <t>専任の人数</t>
    <rPh sb="0" eb="2">
      <t>センニン</t>
    </rPh>
    <phoneticPr fontId="5"/>
  </si>
  <si>
    <t>C</t>
    <phoneticPr fontId="5"/>
  </si>
  <si>
    <t>別紙14</t>
    <phoneticPr fontId="5"/>
  </si>
  <si>
    <t>健康増進法や府受動喫煙防止条例等の規定を踏まえ、敷地内禁煙の実施等のたばこ対策に積極的に取り組んでいる。</t>
    <phoneticPr fontId="5"/>
  </si>
  <si>
    <t>A</t>
    <phoneticPr fontId="5"/>
  </si>
  <si>
    <t>放射線治療の状況(自施設で放射線治療を行わない場合は0と記入してください。)</t>
    <rPh sb="0" eb="3">
      <t>ホウシャセン</t>
    </rPh>
    <rPh sb="3" eb="5">
      <t>チリョウ</t>
    </rPh>
    <rPh sb="6" eb="8">
      <t>ジョウキョウ</t>
    </rPh>
    <rPh sb="9" eb="10">
      <t>ジ</t>
    </rPh>
    <rPh sb="10" eb="12">
      <t>シセツ</t>
    </rPh>
    <rPh sb="13" eb="16">
      <t>ホウシャセン</t>
    </rPh>
    <rPh sb="16" eb="18">
      <t>チリョウ</t>
    </rPh>
    <rPh sb="19" eb="20">
      <t>オコナ</t>
    </rPh>
    <rPh sb="23" eb="25">
      <t>バアイ</t>
    </rPh>
    <rPh sb="28" eb="30">
      <t>キニュウ</t>
    </rPh>
    <phoneticPr fontId="5"/>
  </si>
  <si>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5"/>
  </si>
  <si>
    <t>うち当該研修会修了者数</t>
    <phoneticPr fontId="5"/>
  </si>
  <si>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5"/>
  </si>
  <si>
    <t>国拠点病院等が実施する診療連携を行っている地域の医療機関等の医療従事者も参加する合同のカンファレンスに積極的に参加している。</t>
    <phoneticPr fontId="5"/>
  </si>
  <si>
    <t>別紙16</t>
    <phoneticPr fontId="5"/>
  </si>
  <si>
    <t>別紙17</t>
    <phoneticPr fontId="5"/>
  </si>
  <si>
    <t>専任のがんに関する相談支援に携わる者を１人以上配置している。</t>
    <rPh sb="20" eb="23">
      <t>ヒトイジョウ</t>
    </rPh>
    <rPh sb="23" eb="25">
      <t>ハイチ</t>
    </rPh>
    <phoneticPr fontId="5"/>
  </si>
  <si>
    <t>別紙18</t>
    <phoneticPr fontId="5"/>
  </si>
  <si>
    <t>別紙19</t>
    <phoneticPr fontId="5"/>
  </si>
  <si>
    <t>別紙20</t>
    <phoneticPr fontId="5"/>
  </si>
  <si>
    <t>相談支援について、大阪府がん診療連携協議会や２次医療圏毎のがん診療ネットワーク協議会等の場での協議を行い、国拠点病院及び府拠点病院等の間で情報共有や役割分担を含む協力体制の構築を行う体制を確保している。</t>
    <phoneticPr fontId="5"/>
  </si>
  <si>
    <t>相談支援センターの支援員は、大阪府の都道府県拠点病院が実施する相談支援に携わる者を対象とした研修を受講している。</t>
    <rPh sb="14" eb="17">
      <t>オオサカフ</t>
    </rPh>
    <phoneticPr fontId="5"/>
  </si>
  <si>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5"/>
  </si>
  <si>
    <t>院内がん登録を活用することにより、大阪府の実施するがん対策等に必要な情報を提供している。</t>
    <rPh sb="17" eb="20">
      <t>オオサカフ</t>
    </rPh>
    <phoneticPr fontId="5"/>
  </si>
  <si>
    <r>
      <t>（はい／いいえ</t>
    </r>
    <r>
      <rPr>
        <sz val="7"/>
        <rFont val="ＭＳ Ｐゴシック"/>
        <family val="3"/>
        <charset val="128"/>
      </rPr>
      <t>）</t>
    </r>
    <phoneticPr fontId="5"/>
  </si>
  <si>
    <t>Ｃ</t>
    <phoneticPr fontId="5"/>
  </si>
  <si>
    <t>（１）を行う際には、Quality Indicator(以下「ＱＩ」という。)の利用や、第三者による評価、拠点病院間の実地調査等を用いる等、工夫している。</t>
    <rPh sb="4" eb="5">
      <t>オコナ</t>
    </rPh>
    <rPh sb="6" eb="7">
      <t>サイ</t>
    </rPh>
    <rPh sb="28" eb="30">
      <t>イカ</t>
    </rPh>
    <rPh sb="40" eb="42">
      <t>リヨウ</t>
    </rPh>
    <rPh sb="44" eb="47">
      <t>ダイサンシャ</t>
    </rPh>
    <rPh sb="50" eb="52">
      <t>ヒョウカ</t>
    </rPh>
    <rPh sb="53" eb="55">
      <t>キョテン</t>
    </rPh>
    <rPh sb="55" eb="57">
      <t>ビョウイン</t>
    </rPh>
    <rPh sb="57" eb="58">
      <t>カン</t>
    </rPh>
    <rPh sb="59" eb="61">
      <t>ジッチ</t>
    </rPh>
    <rPh sb="61" eb="64">
      <t>チョウサナド</t>
    </rPh>
    <rPh sb="65" eb="66">
      <t>モチ</t>
    </rPh>
    <rPh sb="68" eb="69">
      <t>ナド</t>
    </rPh>
    <rPh sb="70" eb="72">
      <t>クフウ</t>
    </rPh>
    <phoneticPr fontId="5"/>
  </si>
  <si>
    <t>自施設の診療機能や診療実績、地域連携に関する実績や活動状況の他、がん患者の療養生活の質について把握・評価し、課題認識を院内の関係者で共有した上で、組織的な改善策を講じている。</t>
    <phoneticPr fontId="5"/>
  </si>
  <si>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5"/>
  </si>
  <si>
    <t>（２）の薬剤師又は看護師は専任で常勤である。</t>
    <rPh sb="4" eb="7">
      <t>ヤクザイシ</t>
    </rPh>
    <rPh sb="7" eb="8">
      <t>マタ</t>
    </rPh>
    <rPh sb="9" eb="12">
      <t>カンゴシ</t>
    </rPh>
    <rPh sb="13" eb="15">
      <t>センニン</t>
    </rPh>
    <rPh sb="16" eb="18">
      <t>ジョウキン</t>
    </rPh>
    <phoneticPr fontId="5"/>
  </si>
  <si>
    <t>自施設で放射線治療を実施している。</t>
    <rPh sb="0" eb="1">
      <t>ジ</t>
    </rPh>
    <rPh sb="1" eb="3">
      <t>シセツ</t>
    </rPh>
    <rPh sb="4" eb="7">
      <t>ホウシャセン</t>
    </rPh>
    <rPh sb="7" eb="9">
      <t>チリョウ</t>
    </rPh>
    <rPh sb="10" eb="12">
      <t>ジッシ</t>
    </rPh>
    <phoneticPr fontId="5"/>
  </si>
  <si>
    <t>うち常勤の人数</t>
    <rPh sb="2" eb="4">
      <t>ジョウキン</t>
    </rPh>
    <rPh sb="5" eb="7">
      <t>ニンズウ</t>
    </rPh>
    <phoneticPr fontId="5"/>
  </si>
  <si>
    <t>自施設で病理診断を行っている。</t>
    <rPh sb="0" eb="1">
      <t>ジ</t>
    </rPh>
    <rPh sb="1" eb="3">
      <t>シセツ</t>
    </rPh>
    <rPh sb="4" eb="8">
      <t>ビョウリシンダン</t>
    </rPh>
    <rPh sb="9" eb="10">
      <t>オコナ</t>
    </rPh>
    <phoneticPr fontId="5"/>
  </si>
  <si>
    <t>人　</t>
    <phoneticPr fontId="5"/>
  </si>
  <si>
    <t>精神症状の緩和に携わる医師のうち専任常勤の人数</t>
    <rPh sb="16" eb="18">
      <t>センニン</t>
    </rPh>
    <rPh sb="18" eb="20">
      <t>ジョウキン</t>
    </rPh>
    <phoneticPr fontId="5"/>
  </si>
  <si>
    <t>精神症状の緩和に携わる医師のうち常勤の人数</t>
    <rPh sb="11" eb="13">
      <t>イシ</t>
    </rPh>
    <rPh sb="16" eb="18">
      <t>ジョウキン</t>
    </rPh>
    <phoneticPr fontId="5"/>
  </si>
  <si>
    <t>外来化学療法室に、専任の薬物療法に携わる専門的な知識および技能を有する常勤の看護師の人数</t>
    <rPh sb="9" eb="11">
      <t>センニン</t>
    </rPh>
    <rPh sb="12" eb="14">
      <t>ヤクブツ</t>
    </rPh>
    <rPh sb="35" eb="37">
      <t>ジョウキン</t>
    </rPh>
    <rPh sb="42" eb="44">
      <t>ニンズウ</t>
    </rPh>
    <phoneticPr fontId="5"/>
  </si>
  <si>
    <t>うち専従常勤の看護師の人数</t>
    <rPh sb="2" eb="4">
      <t>センジュウ</t>
    </rPh>
    <rPh sb="4" eb="6">
      <t>ジョウキン</t>
    </rPh>
    <rPh sb="11" eb="13">
      <t>ニンズウ</t>
    </rPh>
    <phoneticPr fontId="5"/>
  </si>
  <si>
    <t>人</t>
    <phoneticPr fontId="5"/>
  </si>
  <si>
    <t>人</t>
    <phoneticPr fontId="5"/>
  </si>
  <si>
    <t>緩和ケアチームに、専任の緩和ケアに携わる専門的な知識及び技能を有する常勤の看護師の人数</t>
    <rPh sb="9" eb="11">
      <t>センニン</t>
    </rPh>
    <phoneticPr fontId="5"/>
  </si>
  <si>
    <t>うち専従常勤の看護師の人数</t>
    <rPh sb="2" eb="4">
      <t>センジュウ</t>
    </rPh>
    <phoneticPr fontId="5"/>
  </si>
  <si>
    <t>-</t>
    <phoneticPr fontId="5"/>
  </si>
  <si>
    <t>がんの病態、標準的治療法等がん診療及びがんの予防・早期発見等に関する一般的な情報を提供している。</t>
    <rPh sb="15" eb="17">
      <t>シンリョウ</t>
    </rPh>
    <rPh sb="17" eb="18">
      <t>オヨ</t>
    </rPh>
    <rPh sb="22" eb="24">
      <t>ヨボウ</t>
    </rPh>
    <rPh sb="25" eb="27">
      <t>ソウキ</t>
    </rPh>
    <rPh sb="27" eb="29">
      <t>ハッケン</t>
    </rPh>
    <rPh sb="29" eb="30">
      <t>ナド</t>
    </rPh>
    <rPh sb="31" eb="32">
      <t>カン</t>
    </rPh>
    <phoneticPr fontId="5"/>
  </si>
  <si>
    <t>-</t>
    <phoneticPr fontId="5"/>
  </si>
  <si>
    <t>（ア）</t>
    <phoneticPr fontId="5"/>
  </si>
  <si>
    <t>（イ）</t>
    <phoneticPr fontId="5"/>
  </si>
  <si>
    <t>（ウ）</t>
    <phoneticPr fontId="5"/>
  </si>
  <si>
    <t>（エ）</t>
    <phoneticPr fontId="5"/>
  </si>
  <si>
    <t>（オ）</t>
    <phoneticPr fontId="5"/>
  </si>
  <si>
    <t>（カ）</t>
    <phoneticPr fontId="5"/>
  </si>
  <si>
    <t>（キ）</t>
    <phoneticPr fontId="5"/>
  </si>
  <si>
    <t>（ク）</t>
    <phoneticPr fontId="5"/>
  </si>
  <si>
    <t>（ケ）</t>
    <phoneticPr fontId="5"/>
  </si>
  <si>
    <t>（コ）</t>
    <phoneticPr fontId="5"/>
  </si>
  <si>
    <t>（サ）</t>
    <phoneticPr fontId="5"/>
  </si>
  <si>
    <t>（シ）</t>
    <phoneticPr fontId="5"/>
  </si>
  <si>
    <t>イ　手術療法の提供体制</t>
    <phoneticPr fontId="5"/>
  </si>
  <si>
    <t>ア　集学的治療等の提供体制および標準的治療等の提供</t>
    <phoneticPr fontId="5"/>
  </si>
  <si>
    <t>（ア）</t>
    <phoneticPr fontId="5"/>
  </si>
  <si>
    <t>（イ）</t>
    <phoneticPr fontId="5"/>
  </si>
  <si>
    <t>ウ　放射線治療の提供体制</t>
    <phoneticPr fontId="5"/>
  </si>
  <si>
    <t>（ア）</t>
    <phoneticPr fontId="5"/>
  </si>
  <si>
    <t>（イ）</t>
    <phoneticPr fontId="5"/>
  </si>
  <si>
    <t>（ウ）</t>
    <phoneticPr fontId="5"/>
  </si>
  <si>
    <t>（エ）</t>
    <phoneticPr fontId="5"/>
  </si>
  <si>
    <t>エ　薬物療法の提供体制</t>
    <rPh sb="2" eb="4">
      <t>ヤクブツ</t>
    </rPh>
    <phoneticPr fontId="5"/>
  </si>
  <si>
    <t>（イ）</t>
    <phoneticPr fontId="5"/>
  </si>
  <si>
    <t>オ　緩和ケアの提供体制</t>
    <phoneticPr fontId="5"/>
  </si>
  <si>
    <t>（２）のイ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5"/>
  </si>
  <si>
    <t>（エ）</t>
    <phoneticPr fontId="5"/>
  </si>
  <si>
    <t>（オ）</t>
    <phoneticPr fontId="5"/>
  </si>
  <si>
    <t>（カ）</t>
    <phoneticPr fontId="5"/>
  </si>
  <si>
    <t>（キ）</t>
    <phoneticPr fontId="5"/>
  </si>
  <si>
    <t>（ク）</t>
    <phoneticPr fontId="5"/>
  </si>
  <si>
    <t>（ア）から（キ）により、緩和ケアの提供がなされる旨を、院内の見やすい場所での掲示や入院時の資料配布等により、がん患者及び家族に対しわかりやすく情報提供を行っている。また、入院時においては、緩和ケアの提供がなされる旨の資料を配布している。</t>
    <phoneticPr fontId="5"/>
  </si>
  <si>
    <t>（コ）</t>
    <phoneticPr fontId="5"/>
  </si>
  <si>
    <t>カ　地域連携の推進体制</t>
    <phoneticPr fontId="5"/>
  </si>
  <si>
    <t>（イ）</t>
    <phoneticPr fontId="5"/>
  </si>
  <si>
    <t>（ウ）</t>
    <phoneticPr fontId="5"/>
  </si>
  <si>
    <t>（オ）</t>
    <phoneticPr fontId="5"/>
  </si>
  <si>
    <t>（ク）</t>
    <phoneticPr fontId="5"/>
  </si>
  <si>
    <t>（ケ）</t>
    <phoneticPr fontId="5"/>
  </si>
  <si>
    <t>キ　セカンドオピニオンの提示体制</t>
    <phoneticPr fontId="5"/>
  </si>
  <si>
    <t>（ア）</t>
    <phoneticPr fontId="5"/>
  </si>
  <si>
    <t>（イ）</t>
    <phoneticPr fontId="5"/>
  </si>
  <si>
    <t>ア　専門的な知識および技能を有する医師の配置</t>
    <phoneticPr fontId="5"/>
  </si>
  <si>
    <t>（ウ）</t>
    <phoneticPr fontId="5"/>
  </si>
  <si>
    <t>（オ）</t>
    <phoneticPr fontId="5"/>
  </si>
  <si>
    <t>イ　専門的な知識および技能を有する医師以外の診療従事者の配置</t>
    <phoneticPr fontId="5"/>
  </si>
  <si>
    <t>（イ）</t>
    <phoneticPr fontId="5"/>
  </si>
  <si>
    <t>（ウ）</t>
    <phoneticPr fontId="5"/>
  </si>
  <si>
    <t>（エ）</t>
    <phoneticPr fontId="5"/>
  </si>
  <si>
    <t>ウ　その他</t>
    <phoneticPr fontId="5"/>
  </si>
  <si>
    <t>ア　専門的ながん医療を提供するための治療機器および治療室等の設置</t>
    <phoneticPr fontId="5"/>
  </si>
  <si>
    <t>（イ）</t>
    <phoneticPr fontId="5"/>
  </si>
  <si>
    <t>イ　敷地内禁煙等</t>
    <phoneticPr fontId="5"/>
  </si>
  <si>
    <t>（ア）</t>
    <phoneticPr fontId="5"/>
  </si>
  <si>
    <t>（イ）</t>
    <phoneticPr fontId="5"/>
  </si>
  <si>
    <t>（ウ）</t>
    <phoneticPr fontId="5"/>
  </si>
  <si>
    <t>ア</t>
    <phoneticPr fontId="5"/>
  </si>
  <si>
    <t>イ</t>
    <phoneticPr fontId="5"/>
  </si>
  <si>
    <t>ウ</t>
    <phoneticPr fontId="5"/>
  </si>
  <si>
    <t>エ</t>
    <phoneticPr fontId="5"/>
  </si>
  <si>
    <t>オ</t>
    <phoneticPr fontId="5"/>
  </si>
  <si>
    <t>キ</t>
    <phoneticPr fontId="5"/>
  </si>
  <si>
    <t>カ</t>
    <phoneticPr fontId="5"/>
  </si>
  <si>
    <t>キ</t>
    <phoneticPr fontId="5"/>
  </si>
  <si>
    <t>ク</t>
    <phoneticPr fontId="5"/>
  </si>
  <si>
    <t>ア</t>
    <phoneticPr fontId="5"/>
  </si>
  <si>
    <t>ア</t>
    <phoneticPr fontId="5"/>
  </si>
  <si>
    <t>イ</t>
    <phoneticPr fontId="5"/>
  </si>
  <si>
    <t>ウ</t>
    <phoneticPr fontId="5"/>
  </si>
  <si>
    <t>外来において専門的な緩和ケアを提供できる体制を整備している。</t>
    <phoneticPr fontId="5"/>
  </si>
  <si>
    <t>C</t>
    <phoneticPr fontId="5"/>
  </si>
  <si>
    <t>強度変調放射線治療に関して、地域の医療機関と連携するとともに、役割分担を図っている。</t>
    <phoneticPr fontId="5"/>
  </si>
  <si>
    <t>測定機関名を選択すること。</t>
    <rPh sb="6" eb="8">
      <t>センタク</t>
    </rPh>
    <phoneticPr fontId="5"/>
  </si>
  <si>
    <t>基準線量の±５％の範囲を維持している。</t>
    <phoneticPr fontId="5"/>
  </si>
  <si>
    <t>-</t>
    <phoneticPr fontId="5"/>
  </si>
  <si>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5"/>
  </si>
  <si>
    <t>がん患者およびその家族が心の悩みや体験等を語り合うための場を自施設で設けているか、国拠点病院及び府拠点病院等と連携して合同で設けている。</t>
    <rPh sb="30" eb="31">
      <t>ジ</t>
    </rPh>
    <rPh sb="31" eb="33">
      <t>シセツ</t>
    </rPh>
    <phoneticPr fontId="5"/>
  </si>
  <si>
    <t>※自院において放射線療法を行っている場合は、本別紙の記載は不要。</t>
    <phoneticPr fontId="5"/>
  </si>
  <si>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</si>
  <si>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t>緩和ケア外来が設定されている （はい／いいえ）</t>
    <rPh sb="0" eb="2">
      <t>カンワ</t>
    </rPh>
    <rPh sb="7" eb="9">
      <t>セッテイ</t>
    </rPh>
    <phoneticPr fontId="5"/>
  </si>
  <si>
    <t>アド
レス</t>
    <phoneticPr fontId="5"/>
  </si>
  <si>
    <t>他施設でがんの診療を受けている、または、診療を受けていた患者さんを受け入れている （はい／いいえ）</t>
    <rPh sb="0" eb="1">
      <t>タ</t>
    </rPh>
    <rPh sb="1" eb="3">
      <t>シセツ</t>
    </rPh>
    <phoneticPr fontId="5"/>
  </si>
  <si>
    <t>■地域の患者さんやご家族向けの問い合わせ窓口が設定されている （はい／いいえ）</t>
    <rPh sb="23" eb="25">
      <t>セッテイ</t>
    </rPh>
    <phoneticPr fontId="5"/>
  </si>
  <si>
    <t>■地域の医療機関向けの問い合わせ窓口が設定されている （はい／いいえ）</t>
    <rPh sb="1" eb="3">
      <t>チイキ</t>
    </rPh>
    <rPh sb="4" eb="6">
      <t>イリョウ</t>
    </rPh>
    <rPh sb="6" eb="8">
      <t>キカン</t>
    </rPh>
    <rPh sb="19" eb="21">
      <t>セッテイ</t>
    </rPh>
    <phoneticPr fontId="5"/>
  </si>
  <si>
    <t>緩和ケア外来の状況</t>
    <rPh sb="0" eb="2">
      <t>カンワ</t>
    </rPh>
    <rPh sb="4" eb="6">
      <t>ガイライ</t>
    </rPh>
    <rPh sb="7" eb="9">
      <t>ジョウキョウ</t>
    </rPh>
    <phoneticPr fontId="5"/>
  </si>
  <si>
    <t>例：自施設で実施している、同一医療法人の施設で実施している、連携している訪問看護ケアステーションを紹介している、など</t>
    <phoneticPr fontId="5"/>
  </si>
  <si>
    <t>例：家族用キッチン、家族室、談話室、ランドリー、デイルーム（食事や面会者との談話、ボランティアによるティーサービスがある）、特殊入浴室</t>
    <phoneticPr fontId="5"/>
  </si>
  <si>
    <t>アドレス</t>
    <phoneticPr fontId="5"/>
  </si>
  <si>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5"/>
  </si>
  <si>
    <t>【緩和ケアに関する地域連携を推進するために、地域の他施設が開催する多職種連携カンファレンスに参加した年間回数】</t>
    <phoneticPr fontId="5"/>
  </si>
  <si>
    <t>注１）</t>
    <phoneticPr fontId="5"/>
  </si>
  <si>
    <t>地域内の他施設が主催したカンファレンスのみとする。</t>
    <phoneticPr fontId="5"/>
  </si>
  <si>
    <t>注２）</t>
    <phoneticPr fontId="5"/>
  </si>
  <si>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5"/>
  </si>
  <si>
    <t>注３）</t>
    <phoneticPr fontId="5"/>
  </si>
  <si>
    <t>患者の退院支援カンファレンス等、患者個人の情報共有のために開催したカンファレンスは含まない。</t>
    <phoneticPr fontId="5"/>
  </si>
  <si>
    <t>・緊急緩和ケア病床数</t>
    <rPh sb="1" eb="3">
      <t>キンキュウ</t>
    </rPh>
    <rPh sb="3" eb="5">
      <t>カンワ</t>
    </rPh>
    <rPh sb="7" eb="9">
      <t>ビョウショウ</t>
    </rPh>
    <rPh sb="9" eb="10">
      <t>スウ</t>
    </rPh>
    <phoneticPr fontId="5"/>
  </si>
  <si>
    <t>対象疾患</t>
    <phoneticPr fontId="5"/>
  </si>
  <si>
    <t>地域連携クリティカルパスのうち、主なもの５つを記載してください。</t>
    <rPh sb="0" eb="2">
      <t>チイキ</t>
    </rPh>
    <rPh sb="2" eb="4">
      <t>レンケイ</t>
    </rPh>
    <rPh sb="16" eb="17">
      <t>オモ</t>
    </rPh>
    <rPh sb="23" eb="25">
      <t>キサイ</t>
    </rPh>
    <phoneticPr fontId="5"/>
  </si>
  <si>
    <t>地域連携クリティカルパス（がんに関するもの）</t>
    <phoneticPr fontId="5"/>
  </si>
  <si>
    <t>地域連携を推進するための、地域の役割分担に関する多施設合同会議の開催状況</t>
    <rPh sb="25" eb="27">
      <t>シセツ</t>
    </rPh>
    <rPh sb="27" eb="29">
      <t>ゴウドウ</t>
    </rPh>
    <rPh sb="29" eb="31">
      <t>カイギ</t>
    </rPh>
    <phoneticPr fontId="5"/>
  </si>
  <si>
    <r>
      <t xml:space="preserve">■電子メール相談の実施 
</t>
    </r>
    <r>
      <rPr>
        <b/>
        <sz val="10"/>
        <rFont val="ＭＳ Ｐゴシック"/>
        <family val="3"/>
        <charset val="128"/>
      </rPr>
      <t>（実施/未実施）</t>
    </r>
    <rPh sb="1" eb="3">
      <t>デンシ</t>
    </rPh>
    <rPh sb="6" eb="8">
      <t>ソウダン</t>
    </rPh>
    <rPh sb="9" eb="11">
      <t>ジッシ</t>
    </rPh>
    <phoneticPr fontId="5"/>
  </si>
  <si>
    <t>■FAX相談の実施 （実施/未実施）</t>
    <rPh sb="4" eb="6">
      <t>ソウダン</t>
    </rPh>
    <rPh sb="7" eb="9">
      <t>ジッシ</t>
    </rPh>
    <phoneticPr fontId="5"/>
  </si>
  <si>
    <t>予約の要否 （必要/不要）</t>
    <rPh sb="0" eb="2">
      <t>ヨヤク</t>
    </rPh>
    <rPh sb="3" eb="5">
      <t>ヨウヒ</t>
    </rPh>
    <phoneticPr fontId="5"/>
  </si>
  <si>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5"/>
  </si>
  <si>
    <t>対象者</t>
    <rPh sb="0" eb="3">
      <t>タイショウシャ</t>
    </rPh>
    <phoneticPr fontId="5"/>
  </si>
  <si>
    <t>人数</t>
    <rPh sb="0" eb="2">
      <t>ニンズウ</t>
    </rPh>
    <phoneticPr fontId="5"/>
  </si>
  <si>
    <t>うち相談支援に携わる者の専任の人数</t>
    <rPh sb="2" eb="4">
      <t>ソウダン</t>
    </rPh>
    <rPh sb="4" eb="6">
      <t>シエン</t>
    </rPh>
    <rPh sb="7" eb="8">
      <t>タズサ</t>
    </rPh>
    <rPh sb="10" eb="11">
      <t>モノ</t>
    </rPh>
    <rPh sb="12" eb="14">
      <t>センニン</t>
    </rPh>
    <rPh sb="15" eb="17">
      <t>ニンズウ</t>
    </rPh>
    <phoneticPr fontId="5"/>
  </si>
  <si>
    <t>うち相談支援に携わる者の専従の人数</t>
    <rPh sb="2" eb="4">
      <t>ソウダン</t>
    </rPh>
    <rPh sb="4" eb="6">
      <t>シエン</t>
    </rPh>
    <rPh sb="7" eb="8">
      <t>タズサ</t>
    </rPh>
    <rPh sb="10" eb="11">
      <t>モノ</t>
    </rPh>
    <rPh sb="12" eb="14">
      <t>センジュウ</t>
    </rPh>
    <rPh sb="15" eb="17">
      <t>ニンズウ</t>
    </rPh>
    <phoneticPr fontId="5"/>
  </si>
  <si>
    <t>転院や退院調整の業務担当とは別に、がん相談に専従している相談支援センターの相談員数</t>
    <phoneticPr fontId="5"/>
  </si>
  <si>
    <t>常勤／非常勤</t>
    <rPh sb="0" eb="2">
      <t>ジョウキン</t>
    </rPh>
    <rPh sb="3" eb="6">
      <t>ヒジョウキン</t>
    </rPh>
    <phoneticPr fontId="5"/>
  </si>
  <si>
    <t>精神保健福祉士</t>
  </si>
  <si>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5"/>
  </si>
  <si>
    <t>消化管</t>
    <phoneticPr fontId="5"/>
  </si>
  <si>
    <t>泌尿器</t>
    <phoneticPr fontId="5"/>
  </si>
  <si>
    <t>肝臓
／胆道
／膵臓</t>
    <phoneticPr fontId="5"/>
  </si>
  <si>
    <t>小児脳腫瘍
小児の眼・眼窩腫瘍
小児悪性骨軟部腫瘍
その他の小児固形腫瘍小児血液腫瘍</t>
    <phoneticPr fontId="5"/>
  </si>
  <si>
    <t>１．</t>
    <phoneticPr fontId="5"/>
  </si>
  <si>
    <t>２．</t>
    <phoneticPr fontId="5"/>
  </si>
  <si>
    <t>（はい/いいえ）</t>
    <phoneticPr fontId="5"/>
  </si>
  <si>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5"/>
  </si>
  <si>
    <t>対象となる疾患名</t>
    <phoneticPr fontId="5"/>
  </si>
  <si>
    <t>リンパ浮腫の診療担当科</t>
    <phoneticPr fontId="5"/>
  </si>
  <si>
    <t>リンパ浮腫の入院治療に対応している</t>
    <phoneticPr fontId="5"/>
  </si>
  <si>
    <t>（対応している/対応していない）</t>
    <phoneticPr fontId="5"/>
  </si>
  <si>
    <t>３．</t>
    <phoneticPr fontId="5"/>
  </si>
  <si>
    <t>４．</t>
    <phoneticPr fontId="5"/>
  </si>
  <si>
    <t>５．</t>
    <phoneticPr fontId="5"/>
  </si>
  <si>
    <t>１）</t>
    <phoneticPr fontId="5"/>
  </si>
  <si>
    <t>２）</t>
    <phoneticPr fontId="5"/>
  </si>
  <si>
    <t>３）</t>
    <phoneticPr fontId="5"/>
  </si>
  <si>
    <t>問い合わせへ対応している方法に○をつけてください。</t>
    <phoneticPr fontId="5"/>
  </si>
  <si>
    <t>2）</t>
    <phoneticPr fontId="5"/>
  </si>
  <si>
    <t>1）</t>
    <phoneticPr fontId="5"/>
  </si>
  <si>
    <t>【自施設の診療機能や診療実績、地域連携に関する実績や活動状況の他、患者QOLについて把握・評価し、課題認識を院内の関係者で共有した上で、組織的な改善策を講じる体制】</t>
    <phoneticPr fontId="5"/>
  </si>
  <si>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5"/>
  </si>
  <si>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5"/>
  </si>
  <si>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5"/>
  </si>
  <si>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5"/>
  </si>
  <si>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5"/>
  </si>
  <si>
    <t>QIを利用している</t>
    <rPh sb="3" eb="5">
      <t>リヨウ</t>
    </rPh>
    <phoneticPr fontId="5"/>
  </si>
  <si>
    <t>工夫の内容</t>
    <rPh sb="0" eb="2">
      <t>クフウ</t>
    </rPh>
    <rPh sb="3" eb="5">
      <t>ナイヨウ</t>
    </rPh>
    <phoneticPr fontId="5"/>
  </si>
  <si>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5"/>
  </si>
  <si>
    <t>緩和ケア病棟入院料１（A310）</t>
    <rPh sb="0" eb="2">
      <t>カンワ</t>
    </rPh>
    <rPh sb="4" eb="6">
      <t>ビョウトウ</t>
    </rPh>
    <rPh sb="6" eb="9">
      <t>ニュウインリョウ</t>
    </rPh>
    <phoneticPr fontId="5"/>
  </si>
  <si>
    <t>がん性疼痛緩和指導管理料（B001 22）</t>
    <phoneticPr fontId="5"/>
  </si>
  <si>
    <t>がん患者指導管理料 ロ （B001 23）</t>
    <phoneticPr fontId="5"/>
  </si>
  <si>
    <t>がん患者指導管理料 イ （B001 23）</t>
    <rPh sb="2" eb="4">
      <t>カンジャ</t>
    </rPh>
    <rPh sb="4" eb="6">
      <t>シドウ</t>
    </rPh>
    <rPh sb="6" eb="9">
      <t>カンリリョウ</t>
    </rPh>
    <phoneticPr fontId="5"/>
  </si>
  <si>
    <t>がん患者指導管理料 ハ （B001 23）</t>
    <phoneticPr fontId="5"/>
  </si>
  <si>
    <t>画像診断管理加算３（第４部　通則）</t>
    <rPh sb="10" eb="11">
      <t>ダイ</t>
    </rPh>
    <rPh sb="12" eb="13">
      <t>ブ</t>
    </rPh>
    <rPh sb="14" eb="16">
      <t>ツウソク</t>
    </rPh>
    <phoneticPr fontId="5"/>
  </si>
  <si>
    <t>以下のような行為は行わないでください。</t>
    <rPh sb="9" eb="10">
      <t>オコナ</t>
    </rPh>
    <phoneticPr fontId="5"/>
  </si>
  <si>
    <t>・シート名の変更、シート名の着色</t>
    <rPh sb="4" eb="5">
      <t>メイ</t>
    </rPh>
    <rPh sb="6" eb="8">
      <t>ヘンコウ</t>
    </rPh>
    <rPh sb="12" eb="13">
      <t>メイ</t>
    </rPh>
    <rPh sb="14" eb="16">
      <t>チャクショク</t>
    </rPh>
    <phoneticPr fontId="5"/>
  </si>
  <si>
    <t>表紙</t>
    <phoneticPr fontId="5"/>
  </si>
  <si>
    <t>・一覧で添付資料の記載の有無の入力状況を確認することができます。記載の有無について入力漏れがないか、確認してください。</t>
    <rPh sb="1" eb="3">
      <t>イチラン</t>
    </rPh>
    <rPh sb="4" eb="6">
      <t>テンプ</t>
    </rPh>
    <rPh sb="6" eb="8">
      <t>シリョウ</t>
    </rPh>
    <rPh sb="9" eb="11">
      <t>キサイ</t>
    </rPh>
    <rPh sb="12" eb="14">
      <t>ウム</t>
    </rPh>
    <rPh sb="15" eb="17">
      <t>ニュウリョク</t>
    </rPh>
    <rPh sb="17" eb="19">
      <t>ジョウキョウ</t>
    </rPh>
    <rPh sb="20" eb="22">
      <t>カクニン</t>
    </rPh>
    <rPh sb="32" eb="34">
      <t>キサイ</t>
    </rPh>
    <rPh sb="35" eb="37">
      <t>ウム</t>
    </rPh>
    <rPh sb="41" eb="43">
      <t>ニュウリョク</t>
    </rPh>
    <rPh sb="43" eb="44">
      <t>モ</t>
    </rPh>
    <rPh sb="50" eb="52">
      <t>カクニン</t>
    </rPh>
    <phoneticPr fontId="5"/>
  </si>
  <si>
    <t>当該技師は放射線治療に関する専門資格を有する者である。</t>
    <phoneticPr fontId="5"/>
  </si>
  <si>
    <t>専任の放射線治療における機器の精度管理、照射計画の検証、照射計画補助作業等に携わる常勤の技術者等の人数</t>
    <rPh sb="0" eb="2">
      <t>センニン</t>
    </rPh>
    <rPh sb="3" eb="6">
      <t>ホウシャセン</t>
    </rPh>
    <rPh sb="6" eb="8">
      <t>チリョウ</t>
    </rPh>
    <rPh sb="12" eb="14">
      <t>キキ</t>
    </rPh>
    <rPh sb="15" eb="17">
      <t>セイド</t>
    </rPh>
    <rPh sb="17" eb="19">
      <t>カンリ</t>
    </rPh>
    <rPh sb="20" eb="22">
      <t>ショウシャ</t>
    </rPh>
    <rPh sb="22" eb="24">
      <t>ケイカク</t>
    </rPh>
    <rPh sb="25" eb="27">
      <t>ケンショウ</t>
    </rPh>
    <rPh sb="28" eb="30">
      <t>ショウシャ</t>
    </rPh>
    <rPh sb="30" eb="32">
      <t>ケイカク</t>
    </rPh>
    <rPh sb="32" eb="34">
      <t>ホジョ</t>
    </rPh>
    <rPh sb="34" eb="36">
      <t>サギョウ</t>
    </rPh>
    <rPh sb="36" eb="37">
      <t>ナド</t>
    </rPh>
    <rPh sb="38" eb="39">
      <t>タズサ</t>
    </rPh>
    <rPh sb="41" eb="43">
      <t>ジョウキン</t>
    </rPh>
    <rPh sb="44" eb="47">
      <t>ギジュツシャ</t>
    </rPh>
    <rPh sb="47" eb="48">
      <t>ナド</t>
    </rPh>
    <rPh sb="49" eb="51">
      <t>ニンズウ</t>
    </rPh>
    <phoneticPr fontId="5"/>
  </si>
  <si>
    <t>当該技術者は医学物理学に関する専門資格を有する者である</t>
    <phoneticPr fontId="5"/>
  </si>
  <si>
    <t>放射線治療室に専任の常勤看護師の人数</t>
    <phoneticPr fontId="5"/>
  </si>
  <si>
    <t>当該看護師は放射線治療に関する専門資格を有する者である。</t>
    <phoneticPr fontId="5"/>
  </si>
  <si>
    <t>当該診療従事者は細胞診断に関する専門資格を有する者である。</t>
    <phoneticPr fontId="5"/>
  </si>
  <si>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5"/>
  </si>
  <si>
    <t>病棟があります</t>
  </si>
  <si>
    <r>
      <t>・表紙、様式４については、印刷範囲内に入力チェック欄が機能するシートがあります。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4" eb="6">
      <t>ヨウシキ</t>
    </rPh>
    <rPh sb="13" eb="15">
      <t>インサツ</t>
    </rPh>
    <rPh sb="15" eb="17">
      <t>ハンイ</t>
    </rPh>
    <rPh sb="17" eb="18">
      <t>ナイ</t>
    </rPh>
    <rPh sb="19" eb="21">
      <t>ニュウリョク</t>
    </rPh>
    <rPh sb="25" eb="26">
      <t>ラン</t>
    </rPh>
    <rPh sb="27" eb="29">
      <t>キノウ</t>
    </rPh>
    <rPh sb="43" eb="46">
      <t>ミニュウリョク</t>
    </rPh>
    <rPh sb="50" eb="52">
      <t>モジ</t>
    </rPh>
    <rPh sb="55" eb="57">
      <t>バアイ</t>
    </rPh>
    <rPh sb="61" eb="63">
      <t>カショ</t>
    </rPh>
    <rPh sb="64" eb="66">
      <t>カクニン</t>
    </rPh>
    <phoneticPr fontId="5"/>
  </si>
  <si>
    <r>
      <t>・別添ファイルも公開対象となります。</t>
    </r>
    <r>
      <rPr>
        <b/>
        <sz val="11"/>
        <color rgb="FFFF0000"/>
        <rFont val="ＭＳ Ｐゴシック"/>
        <family val="3"/>
        <charset val="128"/>
      </rPr>
      <t>個人情報など非公開にしなくてはならないものは除いてください。</t>
    </r>
    <rPh sb="8" eb="10">
      <t>コウカイ</t>
    </rPh>
    <rPh sb="10" eb="12">
      <t>タイショウ</t>
    </rPh>
    <rPh sb="18" eb="20">
      <t>コジン</t>
    </rPh>
    <rPh sb="20" eb="22">
      <t>ジョウホウ</t>
    </rPh>
    <rPh sb="24" eb="27">
      <t>ヒコウカイ</t>
    </rPh>
    <rPh sb="40" eb="41">
      <t>ノゾ</t>
    </rPh>
    <phoneticPr fontId="5"/>
  </si>
  <si>
    <t>　　　　　　　　　</t>
    <phoneticPr fontId="5"/>
  </si>
  <si>
    <t>集学的治療及び標準的治療等の質の評価のため、必要な情報を、大阪府に届け出ている。</t>
    <rPh sb="29" eb="32">
      <t>オオサカフ</t>
    </rPh>
    <phoneticPr fontId="5"/>
  </si>
  <si>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5"/>
  </si>
  <si>
    <t>外来化学療法室において薬物療法を提供する当該がん患者が急変時等の緊急時に入院できる体制を確保している。</t>
    <phoneticPr fontId="5"/>
  </si>
  <si>
    <t>緩和ケアに係る診療や相談支援の件数及び内容、医療用麻薬の処方量など、院内の緩和ケアに係る情報を把握・分析し、評価を行い、緩和ケアの提供体制の改善を図っている。</t>
    <phoneticPr fontId="5"/>
  </si>
  <si>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5"/>
  </si>
  <si>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5"/>
  </si>
  <si>
    <t>国拠点病院が行う医療圏内のがん診療に関する情報集約及び情報提供等に協力している。</t>
    <phoneticPr fontId="5"/>
  </si>
  <si>
    <t>国拠点病院が運営するがん診療連携協議会やネットワーク協議会に積極的に参画し、がん医療の質の向上を図るための検討会や研修等活動への参画、診療実績等のデータ提供などに取り組んでいる。</t>
    <phoneticPr fontId="5"/>
  </si>
  <si>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5"/>
  </si>
  <si>
    <t>-</t>
    <phoneticPr fontId="5"/>
  </si>
  <si>
    <t>うち専任常勤の人数</t>
    <rPh sb="2" eb="4">
      <t>センニン</t>
    </rPh>
    <rPh sb="7" eb="9">
      <t>ニンズウ</t>
    </rPh>
    <phoneticPr fontId="5"/>
  </si>
  <si>
    <t>病棟、外来、外来化学療法室等に、集学的治療等の内容や治療前後の生活における注意点などに関して、冊子や視聴覚教材などを用いてがん患者およびその家族が自主的に確認できる環境を整備している。</t>
    <phoneticPr fontId="5"/>
  </si>
  <si>
    <t>以下の（ア）～（エ）の項目をそれぞれ満たしている。</t>
    <rPh sb="0" eb="2">
      <t>イカ</t>
    </rPh>
    <rPh sb="11" eb="13">
      <t>コウモク</t>
    </rPh>
    <rPh sb="18" eb="19">
      <t>ミ</t>
    </rPh>
    <phoneticPr fontId="5"/>
  </si>
  <si>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5"/>
  </si>
  <si>
    <t>相談支援センターの機能について、主治医等から、がん患者及びその家族に対し、周知が図られる体制を整備している。</t>
    <rPh sb="0" eb="4">
      <t>ソウダンシエン</t>
    </rPh>
    <rPh sb="9" eb="11">
      <t>キノウ</t>
    </rPh>
    <rPh sb="16" eb="20">
      <t>シュジイナド</t>
    </rPh>
    <rPh sb="25" eb="27">
      <t>カンジャ</t>
    </rPh>
    <rPh sb="27" eb="28">
      <t>オヨ</t>
    </rPh>
    <rPh sb="31" eb="33">
      <t>カゾク</t>
    </rPh>
    <rPh sb="34" eb="35">
      <t>タイ</t>
    </rPh>
    <rPh sb="37" eb="39">
      <t>シュウチ</t>
    </rPh>
    <rPh sb="40" eb="41">
      <t>ハカ</t>
    </rPh>
    <rPh sb="44" eb="46">
      <t>タイセイ</t>
    </rPh>
    <rPh sb="47" eb="49">
      <t>セイビ</t>
    </rPh>
    <phoneticPr fontId="5"/>
  </si>
  <si>
    <t>がん患者の療養生活に関する相談に対応している。</t>
    <rPh sb="7" eb="9">
      <t>セイカツ</t>
    </rPh>
    <rPh sb="10" eb="11">
      <t>カン</t>
    </rPh>
    <rPh sb="16" eb="18">
      <t>タイオウ</t>
    </rPh>
    <phoneticPr fontId="5"/>
  </si>
  <si>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5"/>
  </si>
  <si>
    <t>臨床研究を行う場合がある。
※「いいえ」の場合、以下のアからオまでの項目は、便宜上「-」を選択してください（未入力チェックのため）。</t>
    <rPh sb="7" eb="9">
      <t>バアイ</t>
    </rPh>
    <rPh sb="24" eb="26">
      <t>イカ</t>
    </rPh>
    <rPh sb="34" eb="36">
      <t>コウモク</t>
    </rPh>
    <phoneticPr fontId="5"/>
  </si>
  <si>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5"/>
  </si>
  <si>
    <t>国拠点病院が行う、患者やその家族に対し地域の緩和ケア提供体制について情報提供できる体制の整備に協力している。</t>
    <phoneticPr fontId="5"/>
  </si>
  <si>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5"/>
  </si>
  <si>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5"/>
  </si>
  <si>
    <t>A</t>
    <phoneticPr fontId="5"/>
  </si>
  <si>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5"/>
  </si>
  <si>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5"/>
  </si>
  <si>
    <t>うち常勤の人数（上記で「いいえ」とした場合、C項目）</t>
    <rPh sb="2" eb="4">
      <t>ジョウキン</t>
    </rPh>
    <rPh sb="5" eb="7">
      <t>ニンズウ</t>
    </rPh>
    <phoneticPr fontId="5"/>
  </si>
  <si>
    <t>細胞診断に係る業務に携わる者の人数</t>
    <rPh sb="15" eb="17">
      <t>ニンズウ</t>
    </rPh>
    <phoneticPr fontId="5"/>
  </si>
  <si>
    <t>リニアックなどの体外照射を行うための放射線治療に関する機器を設置している。
※59行目で「いいえ」とした場合、「-」を選択してください（未入力チェックのため）。</t>
    <rPh sb="41" eb="42">
      <t>ギョウ</t>
    </rPh>
    <rPh sb="42" eb="43">
      <t>メ</t>
    </rPh>
    <phoneticPr fontId="5"/>
  </si>
  <si>
    <t>肺がんについて、手術、放射線治療および薬物療法を効果的に組み合わせた集学的治療および緩和ケア（以下「集学的治療等」という。）を提供する体制を有する（放射線治療については、他の医療機関との連携によって対応できる体制を有することも可とする。）とともに、各学会の診療ガイドラインに準ずる標準的治療（以下「標準的治療」という。）等がん患者の状態に応じた適切な治療を提供している。</t>
    <rPh sb="0" eb="1">
      <t>ハイ</t>
    </rPh>
    <rPh sb="19" eb="21">
      <t>ヤクブツ</t>
    </rPh>
    <rPh sb="74" eb="77">
      <t>ホウシャセン</t>
    </rPh>
    <rPh sb="77" eb="79">
      <t>チリョウ</t>
    </rPh>
    <rPh sb="85" eb="86">
      <t>ホカ</t>
    </rPh>
    <rPh sb="87" eb="89">
      <t>イリョウ</t>
    </rPh>
    <rPh sb="89" eb="91">
      <t>キカン</t>
    </rPh>
    <rPh sb="93" eb="95">
      <t>レンケイ</t>
    </rPh>
    <rPh sb="99" eb="101">
      <t>タイオウ</t>
    </rPh>
    <rPh sb="104" eb="106">
      <t>タイセイ</t>
    </rPh>
    <rPh sb="107" eb="108">
      <t>ユウ</t>
    </rPh>
    <rPh sb="113" eb="114">
      <t>カ</t>
    </rPh>
    <phoneticPr fontId="5"/>
  </si>
  <si>
    <t>肺がんについて、診療状況を別紙2に記載すること。</t>
    <rPh sb="0" eb="1">
      <t>ハイ</t>
    </rPh>
    <rPh sb="8" eb="10">
      <t>シンリョウ</t>
    </rPh>
    <rPh sb="10" eb="12">
      <t>ジョウキョウ</t>
    </rPh>
    <phoneticPr fontId="5"/>
  </si>
  <si>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5"/>
  </si>
  <si>
    <t>肺がんについて、クリティカルパス（検査及び治療等を含めた詳細な診療計画表をいう。以下同じ。）を整備し、活用状況を把握している。</t>
    <rPh sb="0" eb="1">
      <t>ハイ</t>
    </rPh>
    <phoneticPr fontId="5"/>
  </si>
  <si>
    <t>肺がんの転移・再発症例の全身薬物療法のうち、８割以上を内科医が主となり担当している。</t>
    <rPh sb="0" eb="1">
      <t>ハイ</t>
    </rPh>
    <rPh sb="12" eb="14">
      <t>ゼンシン</t>
    </rPh>
    <rPh sb="14" eb="16">
      <t>ヤクブツ</t>
    </rPh>
    <phoneticPr fontId="5"/>
  </si>
  <si>
    <t>肺がんについて、手術療法、放射線治療、薬物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0" eb="1">
      <t>ハイ</t>
    </rPh>
    <rPh sb="10" eb="12">
      <t>リョウホウ</t>
    </rPh>
    <rPh sb="19" eb="21">
      <t>ヤクブツ</t>
    </rPh>
    <phoneticPr fontId="5"/>
  </si>
  <si>
    <t>肺がんに関する悪性腫瘍の手術件数</t>
    <rPh sb="0" eb="1">
      <t>ハイ</t>
    </rPh>
    <rPh sb="4" eb="5">
      <t>カン</t>
    </rPh>
    <rPh sb="14" eb="16">
      <t>ケンスウ</t>
    </rPh>
    <phoneticPr fontId="5"/>
  </si>
  <si>
    <t>（エ）</t>
    <phoneticPr fontId="5"/>
  </si>
  <si>
    <t>大阪府がん診療拠点病院（肺がん）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rPh sb="0" eb="3">
      <t>オオサカフ</t>
    </rPh>
    <rPh sb="12" eb="13">
      <t>ハイ</t>
    </rPh>
    <rPh sb="127" eb="129">
      <t>ヤクブツ</t>
    </rPh>
    <rPh sb="143" eb="145">
      <t>ヤクブツ</t>
    </rPh>
    <phoneticPr fontId="5"/>
  </si>
  <si>
    <t>大阪府がん診療拠点病院（肺がん）の指定要件等について</t>
    <rPh sb="0" eb="3">
      <t>オオサカフ</t>
    </rPh>
    <rPh sb="5" eb="7">
      <t>シンリョウ</t>
    </rPh>
    <rPh sb="7" eb="9">
      <t>キョテン</t>
    </rPh>
    <rPh sb="9" eb="11">
      <t>ビョウイン</t>
    </rPh>
    <rPh sb="12" eb="13">
      <t>ハイ</t>
    </rPh>
    <rPh sb="17" eb="19">
      <t>シテイ</t>
    </rPh>
    <rPh sb="19" eb="22">
      <t>ヨウケントウ</t>
    </rPh>
    <phoneticPr fontId="5"/>
  </si>
  <si>
    <t>がんゲノム医療やＡＹＡ世代にあるがん患者への治療・支援について自施設で提供している場合、病院ホームページ等でわかりやすく広報している。
　※上段で「いいえ」とした場合、便宜上「-」を選択してください（未入力チェックのため）。</t>
    <phoneticPr fontId="5"/>
  </si>
  <si>
    <t>【大阪府がん診療拠点病院（肺がん）　新規指定申請書・指定更新申請書・現況報告書（様式３、４）】</t>
    <rPh sb="1" eb="4">
      <t>オオサカフ</t>
    </rPh>
    <rPh sb="13" eb="14">
      <t>ハイ</t>
    </rPh>
    <rPh sb="18" eb="20">
      <t>シンキ</t>
    </rPh>
    <rPh sb="20" eb="22">
      <t>シテイ</t>
    </rPh>
    <rPh sb="22" eb="24">
      <t>シンセイ</t>
    </rPh>
    <rPh sb="24" eb="25">
      <t>ショ</t>
    </rPh>
    <rPh sb="26" eb="28">
      <t>シテイ</t>
    </rPh>
    <rPh sb="28" eb="30">
      <t>コウシン</t>
    </rPh>
    <rPh sb="30" eb="32">
      <t>シンセイ</t>
    </rPh>
    <rPh sb="32" eb="33">
      <t>ショ</t>
    </rPh>
    <rPh sb="40" eb="42">
      <t>ヨウシキ</t>
    </rPh>
    <phoneticPr fontId="5"/>
  </si>
  <si>
    <t>大阪府がん診療拠点病院（肺がん）の指定要件等について</t>
    <rPh sb="0" eb="3">
      <t>オオサカフ</t>
    </rPh>
    <rPh sb="5" eb="7">
      <t>シンリョウ</t>
    </rPh>
    <rPh sb="7" eb="9">
      <t>キョテン</t>
    </rPh>
    <rPh sb="9" eb="11">
      <t>ビョウイン</t>
    </rPh>
    <rPh sb="12" eb="13">
      <t>ハイ</t>
    </rPh>
    <rPh sb="17" eb="19">
      <t>シテイ</t>
    </rPh>
    <rPh sb="19" eb="21">
      <t>ヨウケン</t>
    </rPh>
    <rPh sb="21" eb="22">
      <t>トウ</t>
    </rPh>
    <phoneticPr fontId="5"/>
  </si>
  <si>
    <t>肺がんの診療状況</t>
    <rPh sb="0" eb="1">
      <t>ハイ</t>
    </rPh>
    <rPh sb="4" eb="6">
      <t>シンリョウ</t>
    </rPh>
    <rPh sb="6" eb="8">
      <t>ジョウキョウ</t>
    </rPh>
    <phoneticPr fontId="5"/>
  </si>
  <si>
    <t>医療に係る安全管理を行う者（以下「医療安全管理者」という。） として（１）に規定する医師に加え、薬剤師や看護師を配置している。</t>
    <phoneticPr fontId="5"/>
  </si>
  <si>
    <t xml:space="preserve">
※ホームページについてはセカンドオピニオンに関するページを記載する必要はありません。　</t>
    <rPh sb="23" eb="24">
      <t>カン</t>
    </rPh>
    <rPh sb="30" eb="32">
      <t>キサイ</t>
    </rPh>
    <rPh sb="34" eb="36">
      <t>ヒツヨウ</t>
    </rPh>
    <phoneticPr fontId="5"/>
  </si>
  <si>
    <t>緩和ケアががんと診断された時から提供されるよう、緩和ケアチームにより、以下の緩和ケアが提供される体制を整備する。</t>
    <phoneticPr fontId="5"/>
  </si>
  <si>
    <t>相談支援を行う機能を有する部門（以下「相談支援センター」という。なお、病院固有の名称との併記を認めた上で、必ず「がん相談支援センター」と表記している。）を設置し、アからクの体制を確保した上で、当該部門においてアからチまで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117" eb="118">
      <t>オコナ</t>
    </rPh>
    <phoneticPr fontId="5"/>
  </si>
  <si>
    <t>肺がんについて専門的な知識および技能を有する手術療法に携わる医師の人数</t>
    <rPh sb="0" eb="1">
      <t>ハイ</t>
    </rPh>
    <rPh sb="7" eb="10">
      <t>センモンテキ</t>
    </rPh>
    <rPh sb="11" eb="13">
      <t>チシキ</t>
    </rPh>
    <rPh sb="16" eb="18">
      <t>ギノウ</t>
    </rPh>
    <rPh sb="19" eb="20">
      <t>ユウ</t>
    </rPh>
    <rPh sb="22" eb="24">
      <t>シュジュツ</t>
    </rPh>
    <rPh sb="24" eb="26">
      <t>リョウホウ</t>
    </rPh>
    <rPh sb="27" eb="28">
      <t>タズサ</t>
    </rPh>
    <rPh sb="30" eb="32">
      <t>イシ</t>
    </rPh>
    <rPh sb="33" eb="35">
      <t>ニンズウ</t>
    </rPh>
    <phoneticPr fontId="5"/>
  </si>
  <si>
    <r>
      <t>※印刷範囲外です。メモ書きとして使えますが、提出前には</t>
    </r>
    <r>
      <rPr>
        <sz val="12"/>
        <color indexed="60"/>
        <rFont val="ＭＳ Ｐゴシック"/>
        <family val="3"/>
        <charset val="128"/>
      </rPr>
      <t>個人情報などの記載がないこと</t>
    </r>
    <r>
      <rPr>
        <sz val="12"/>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</si>
  <si>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5"/>
  </si>
  <si>
    <t>特殊疾患病棟入院料（A309）</t>
    <phoneticPr fontId="5" type="Hiragana"/>
  </si>
  <si>
    <t>がん拠点病院加算（Ａ232）</t>
    <rPh sb="2" eb="4">
      <t>キョテン</t>
    </rPh>
    <rPh sb="4" eb="6">
      <t>ビョウイン</t>
    </rPh>
    <rPh sb="6" eb="8">
      <t>カサン</t>
    </rPh>
    <phoneticPr fontId="5"/>
  </si>
  <si>
    <t>医療安全対策加算１（A234）　</t>
    <phoneticPr fontId="5"/>
  </si>
  <si>
    <t>医療安全対策地域連携加算１（A234 イ）</t>
    <rPh sb="0" eb="2">
      <t>いりょう</t>
    </rPh>
    <rPh sb="2" eb="4">
      <t>あんぜん</t>
    </rPh>
    <rPh sb="4" eb="6">
      <t>たいさく</t>
    </rPh>
    <rPh sb="6" eb="8">
      <t>ちいき</t>
    </rPh>
    <rPh sb="8" eb="10">
      <t>れんけい</t>
    </rPh>
    <rPh sb="10" eb="12">
      <t>かさん</t>
    </rPh>
    <phoneticPr fontId="5" type="Hiragana"/>
  </si>
  <si>
    <t>医療安全対策加算２（A234）　</t>
    <phoneticPr fontId="5"/>
  </si>
  <si>
    <t>医療安全対策地域連携加算２（A234 ロ）</t>
    <rPh sb="0" eb="2">
      <t>いりょう</t>
    </rPh>
    <rPh sb="2" eb="4">
      <t>あんぜん</t>
    </rPh>
    <rPh sb="4" eb="6">
      <t>たいさく</t>
    </rPh>
    <rPh sb="6" eb="8">
      <t>ちいき</t>
    </rPh>
    <rPh sb="8" eb="10">
      <t>れんけい</t>
    </rPh>
    <rPh sb="10" eb="12">
      <t>かさん</t>
    </rPh>
    <phoneticPr fontId="5" type="Hiragana"/>
  </si>
  <si>
    <t>病棟薬剤業務実施加算１</t>
    <phoneticPr fontId="5" type="Hiragana"/>
  </si>
  <si>
    <t>病棟薬剤業務実施加算２</t>
    <phoneticPr fontId="5" type="Hiragana"/>
  </si>
  <si>
    <t>ポジトロン断層・コンピューター断層複合撮影（E101-3）</t>
    <rPh sb="5" eb="7">
      <t>ダンソウ</t>
    </rPh>
    <phoneticPr fontId="5"/>
  </si>
  <si>
    <t>外来化学療法加算1（A）15歳以上</t>
    <rPh sb="15" eb="17">
      <t>イジョウ</t>
    </rPh>
    <phoneticPr fontId="5"/>
  </si>
  <si>
    <t>外来化学療法加算1（B）15歳以上</t>
    <rPh sb="15" eb="17">
      <t>いじょう</t>
    </rPh>
    <phoneticPr fontId="5" type="Hiragana"/>
  </si>
  <si>
    <t>外来化学療法加算２（A）15歳以上</t>
    <rPh sb="15" eb="17">
      <t>いじょう</t>
    </rPh>
    <phoneticPr fontId="5" type="Hiragana"/>
  </si>
  <si>
    <t>外来化学療法加算２（B）15歳以上</t>
    <rPh sb="15" eb="17">
      <t>イジョウ</t>
    </rPh>
    <phoneticPr fontId="5"/>
  </si>
  <si>
    <t>周術期口腔機能管理後手術加算（第10部　通則）</t>
    <phoneticPr fontId="5" type="Hiragana"/>
  </si>
  <si>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5"/>
  </si>
  <si>
    <t>（ウ）に規定するスクリーニングを行った上で、歯科医師や薬剤師、看護師、管理栄養士、歯科衛生士、理学療法士、作業療法士、言語聴覚士、社会福祉士等の専門的多職種の参加を必要に応じて求めている。</t>
    <phoneticPr fontId="5"/>
  </si>
  <si>
    <t>粒子線治療を自施設で実施している。</t>
    <rPh sb="6" eb="7">
      <t>ジ</t>
    </rPh>
    <rPh sb="7" eb="9">
      <t>シセツ</t>
    </rPh>
    <rPh sb="10" eb="12">
      <t>ジッシ</t>
    </rPh>
    <phoneticPr fontId="5"/>
  </si>
  <si>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5"/>
  </si>
  <si>
    <t>緩和ケアチームの、身体症状の緩和に携わる専門的な知識および技能を有する常勤の医師の人数</t>
    <rPh sb="9" eb="11">
      <t>シンタイ</t>
    </rPh>
    <rPh sb="35" eb="37">
      <t>ジョウキン</t>
    </rPh>
    <phoneticPr fontId="5"/>
  </si>
  <si>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5"/>
  </si>
  <si>
    <t>C</t>
    <phoneticPr fontId="5"/>
  </si>
  <si>
    <t>当該医師は緩和ケアに関する専門資格を有する専任常勤の医師である。</t>
    <rPh sb="0" eb="2">
      <t>トウガイ</t>
    </rPh>
    <phoneticPr fontId="5"/>
  </si>
  <si>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5"/>
  </si>
  <si>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5"/>
  </si>
  <si>
    <t>その他の専門資格の場合、専門資格と人数を記載すること</t>
    <rPh sb="4" eb="6">
      <t>センモン</t>
    </rPh>
    <rPh sb="6" eb="8">
      <t>シカク</t>
    </rPh>
    <rPh sb="12" eb="14">
      <t>センモン</t>
    </rPh>
    <rPh sb="14" eb="16">
      <t>シカク</t>
    </rPh>
    <rPh sb="17" eb="19">
      <t>ニンズウ</t>
    </rPh>
    <phoneticPr fontId="5"/>
  </si>
  <si>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5"/>
  </si>
  <si>
    <t>うち日本放射線治療専門放射線技師認定機構から認定を行う放射線治療専門放射線技師として認定を受けている者</t>
    <phoneticPr fontId="5"/>
  </si>
  <si>
    <t>その他の専門資格の場合、専門資格と人数を記載すること</t>
    <rPh sb="4" eb="6">
      <t>センモン</t>
    </rPh>
    <rPh sb="6" eb="8">
      <t>シカク</t>
    </rPh>
    <rPh sb="12" eb="14">
      <t>センモン</t>
    </rPh>
    <rPh sb="14" eb="16">
      <t>シカク</t>
    </rPh>
    <rPh sb="17" eb="19">
      <t>ニンズ</t>
    </rPh>
    <phoneticPr fontId="5"/>
  </si>
  <si>
    <t>うち一般社団法人日本医療薬学会からがん専門薬剤師として認定を受けている者</t>
    <phoneticPr fontId="5"/>
  </si>
  <si>
    <t>うち一般社団法人日本病院薬剤師会からがん薬物療法認定薬剤師として認定を受けている者</t>
    <phoneticPr fontId="5"/>
  </si>
  <si>
    <t>表紙①に戻る</t>
    <rPh sb="0" eb="2">
      <t>ヒョウシ</t>
    </rPh>
    <rPh sb="4" eb="5">
      <t>モド</t>
    </rPh>
    <phoneticPr fontId="5"/>
  </si>
  <si>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</si>
  <si>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t>様式4（機能別）に戻る</t>
    <phoneticPr fontId="5"/>
  </si>
  <si>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5"/>
  </si>
  <si>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5"/>
  </si>
  <si>
    <t>放射線治療の診療実績</t>
    <rPh sb="0" eb="3">
      <t>ホウシャセン</t>
    </rPh>
    <rPh sb="3" eb="5">
      <t>チリョウ</t>
    </rPh>
    <rPh sb="6" eb="8">
      <t>シンリョウ</t>
    </rPh>
    <rPh sb="8" eb="10">
      <t>ジッセキ</t>
    </rPh>
    <phoneticPr fontId="5"/>
  </si>
  <si>
    <t>緩和ケア研修会の開催</t>
    <rPh sb="0" eb="2">
      <t>カンワ</t>
    </rPh>
    <rPh sb="4" eb="6">
      <t>ケンシュウ</t>
    </rPh>
    <rPh sb="6" eb="7">
      <t>カイ</t>
    </rPh>
    <rPh sb="8" eb="10">
      <t>カイサイ</t>
    </rPh>
    <phoneticPr fontId="5"/>
  </si>
  <si>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5"/>
  </si>
  <si>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5"/>
  </si>
  <si>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5"/>
  </si>
  <si>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5"/>
  </si>
  <si>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</si>
  <si>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</si>
  <si>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t>様式4（機能別）のⅡ（地域がん診療連携拠点病院の指定要件について）に戻る</t>
    <phoneticPr fontId="5"/>
  </si>
  <si>
    <t>様式4（機能別）のVII（地域がん診療病院の指定要件について）に戻る</t>
    <phoneticPr fontId="5"/>
  </si>
  <si>
    <t>電話番号</t>
    <rPh sb="2" eb="4">
      <t>バンゴウ</t>
    </rPh>
    <phoneticPr fontId="5"/>
  </si>
  <si>
    <t>様式4（機能別）のⅣ（都道府県がん診療連携拠点病院の指定要件について）に戻る</t>
    <rPh sb="11" eb="15">
      <t>トドウフケン</t>
    </rPh>
    <rPh sb="19" eb="21">
      <t>レンケイ</t>
    </rPh>
    <rPh sb="21" eb="23">
      <t>キョテン</t>
    </rPh>
    <rPh sb="23" eb="25">
      <t>ビョウイン</t>
    </rPh>
    <phoneticPr fontId="5"/>
  </si>
  <si>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5"/>
  </si>
  <si>
    <t>大腸がん術後連携パス（化療なし）</t>
    <rPh sb="0" eb="2">
      <t>ダイチョウ</t>
    </rPh>
    <rPh sb="4" eb="6">
      <t>ジュツゴ</t>
    </rPh>
    <rPh sb="6" eb="8">
      <t>レンケイ</t>
    </rPh>
    <phoneticPr fontId="5"/>
  </si>
  <si>
    <t>術後フォロー（化療なし）</t>
    <phoneticPr fontId="5"/>
  </si>
  <si>
    <t>都道府県内統一</t>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</si>
  <si>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</si>
  <si>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4"/>
  </si>
  <si>
    <t>記載の有無</t>
    <phoneticPr fontId="5"/>
  </si>
  <si>
    <t>※「あり」とするとデータ抽出の対象となります。記載する内容がない場合は「なし」としてください。「なし」の場合は以下について記入の必要はありません。</t>
    <phoneticPr fontId="5"/>
  </si>
  <si>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</si>
  <si>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t>注1）様式4のIIの１の（２）診療従事者の回答と齟齬がないように記載してください。</t>
    <phoneticPr fontId="5"/>
  </si>
  <si>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5"/>
  </si>
  <si>
    <t>様式4のIIの１の（２）以外の診療従事者について</t>
    <rPh sb="12" eb="14">
      <t>イガイ</t>
    </rPh>
    <phoneticPr fontId="68"/>
  </si>
  <si>
    <t>電話番号</t>
    <rPh sb="0" eb="2">
      <t>デンワ</t>
    </rPh>
    <rPh sb="2" eb="4">
      <t>バンゴウ</t>
    </rPh>
    <phoneticPr fontId="5"/>
  </si>
  <si>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</si>
  <si>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</si>
  <si>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t>※当該２次医療圏または隣接する医療圏に居住するがん患者における診療実績について記載してください。</t>
    <rPh sb="39" eb="41">
      <t>キサイ</t>
    </rPh>
    <phoneticPr fontId="5"/>
  </si>
  <si>
    <t>延べ
外来患者数</t>
    <rPh sb="0" eb="1">
      <t>ノ</t>
    </rPh>
    <phoneticPr fontId="5"/>
  </si>
  <si>
    <t>延べ新規
入院患者数</t>
    <rPh sb="0" eb="1">
      <t>ノ</t>
    </rPh>
    <phoneticPr fontId="5"/>
  </si>
  <si>
    <t>隣接する医療圏</t>
    <phoneticPr fontId="5"/>
  </si>
  <si>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5"/>
  </si>
  <si>
    <t>FAX番号</t>
    <phoneticPr fontId="5"/>
  </si>
  <si>
    <t>電話番号</t>
    <phoneticPr fontId="5"/>
  </si>
  <si>
    <t>問い合わせ先電話番号</t>
    <phoneticPr fontId="5"/>
  </si>
  <si>
    <t>相談支援センターの問い合わせ窓口　</t>
    <rPh sb="9" eb="10">
      <t>ト</t>
    </rPh>
    <rPh sb="11" eb="12">
      <t>ア</t>
    </rPh>
    <rPh sb="14" eb="16">
      <t>マドグチ</t>
    </rPh>
    <phoneticPr fontId="5"/>
  </si>
  <si>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5"/>
  </si>
  <si>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5"/>
  </si>
  <si>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5"/>
  </si>
  <si>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5"/>
  </si>
  <si>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5"/>
  </si>
  <si>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5"/>
  </si>
  <si>
    <t>印刷範囲外</t>
    <phoneticPr fontId="5"/>
  </si>
  <si>
    <t>　③紹介先施設名</t>
    <rPh sb="2" eb="5">
      <t>ショウカイサキ</t>
    </rPh>
    <rPh sb="5" eb="8">
      <t>シセツメイ</t>
    </rPh>
    <phoneticPr fontId="5"/>
  </si>
  <si>
    <t>　②がん患者の妊よう性温存のための他施設へ紹介した患者の人数（平成31年1月1日～令和元年12月31日）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ヘイセイ</t>
    </rPh>
    <rPh sb="35" eb="36">
      <t>ネン</t>
    </rPh>
    <rPh sb="37" eb="38">
      <t>ガツ</t>
    </rPh>
    <rPh sb="38" eb="40">
      <t>ツイタチ</t>
    </rPh>
    <rPh sb="41" eb="43">
      <t>レイワ</t>
    </rPh>
    <rPh sb="43" eb="45">
      <t>ガンネン</t>
    </rPh>
    <rPh sb="47" eb="48">
      <t>ガツ</t>
    </rPh>
    <rPh sb="50" eb="51">
      <t>ニチ</t>
    </rPh>
    <phoneticPr fontId="5"/>
  </si>
  <si>
    <t>　自殺に関する諸問題に院内で対応している</t>
    <rPh sb="1" eb="3">
      <t>ジサツ</t>
    </rPh>
    <rPh sb="4" eb="5">
      <t>カン</t>
    </rPh>
    <rPh sb="7" eb="10">
      <t>ショモンダイ</t>
    </rPh>
    <rPh sb="11" eb="13">
      <t>インナイ</t>
    </rPh>
    <rPh sb="14" eb="16">
      <t>タイオウ</t>
    </rPh>
    <phoneticPr fontId="5"/>
  </si>
  <si>
    <t>　アピアランスに関する相談に院内で対応している</t>
    <rPh sb="8" eb="9">
      <t>カン</t>
    </rPh>
    <rPh sb="11" eb="13">
      <t>ソウダン</t>
    </rPh>
    <rPh sb="14" eb="16">
      <t>インナイ</t>
    </rPh>
    <rPh sb="17" eb="19">
      <t>タイオウ</t>
    </rPh>
    <phoneticPr fontId="5"/>
  </si>
  <si>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5"/>
  </si>
  <si>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5"/>
  </si>
  <si>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5"/>
  </si>
  <si>
    <t>初級認定者（みなし含む）</t>
    <phoneticPr fontId="5"/>
  </si>
  <si>
    <t>初級認定試験・受験なし</t>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</si>
  <si>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</si>
  <si>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t>記載の有無</t>
    <rPh sb="0" eb="2">
      <t>キサイ</t>
    </rPh>
    <rPh sb="3" eb="5">
      <t>ウム</t>
    </rPh>
    <phoneticPr fontId="5"/>
  </si>
  <si>
    <t>※「あり」とするとデータ抽出の対象となります。記載する内容がない場合は「なし」としてください。
「なし」の場合は以下について記入の必要はありません。</t>
    <phoneticPr fontId="5"/>
  </si>
  <si>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5"/>
  </si>
  <si>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5"/>
  </si>
  <si>
    <t>研修主催者名</t>
    <rPh sb="0" eb="2">
      <t>ケンシュウ</t>
    </rPh>
    <rPh sb="2" eb="5">
      <t>シュサイシャ</t>
    </rPh>
    <rPh sb="5" eb="6">
      <t>メイ</t>
    </rPh>
    <phoneticPr fontId="5"/>
  </si>
  <si>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5"/>
  </si>
  <si>
    <t>有効期間
（定められている場合のみ記載）</t>
    <rPh sb="0" eb="2">
      <t>ユウコウ</t>
    </rPh>
    <rPh sb="2" eb="4">
      <t>キカン</t>
    </rPh>
    <rPh sb="6" eb="7">
      <t>サダ</t>
    </rPh>
    <rPh sb="13" eb="15">
      <t>バアイ</t>
    </rPh>
    <rPh sb="17" eb="19">
      <t>キサイ</t>
    </rPh>
    <phoneticPr fontId="5"/>
  </si>
  <si>
    <t>JCI</t>
    <phoneticPr fontId="5"/>
  </si>
  <si>
    <t>平成30年○月○○日</t>
    <rPh sb="0" eb="2">
      <t>ヘイセイ</t>
    </rPh>
    <rPh sb="4" eb="5">
      <t>ネン</t>
    </rPh>
    <rPh sb="5" eb="6">
      <t>ヘイネン</t>
    </rPh>
    <rPh sb="6" eb="7">
      <t>ガツ</t>
    </rPh>
    <rPh sb="9" eb="10">
      <t>ニチ</t>
    </rPh>
    <phoneticPr fontId="5"/>
  </si>
  <si>
    <t>令和３年○月○○日</t>
    <rPh sb="0" eb="2">
      <t>レイワ</t>
    </rPh>
    <rPh sb="3" eb="4">
      <t>ネン</t>
    </rPh>
    <rPh sb="4" eb="5">
      <t>ヘイネン</t>
    </rPh>
    <rPh sb="5" eb="6">
      <t>ガツ</t>
    </rPh>
    <rPh sb="8" eb="9">
      <t>ニチ</t>
    </rPh>
    <phoneticPr fontId="5"/>
  </si>
  <si>
    <t>ISO9001</t>
    <phoneticPr fontId="5"/>
  </si>
  <si>
    <t>令和元年○月○○日</t>
    <rPh sb="0" eb="2">
      <t>レイワ</t>
    </rPh>
    <rPh sb="2" eb="4">
      <t>ガンネン</t>
    </rPh>
    <rPh sb="4" eb="5">
      <t>ヘイネン</t>
    </rPh>
    <rPh sb="5" eb="6">
      <t>ガツ</t>
    </rPh>
    <rPh sb="8" eb="9">
      <t>ニチ</t>
    </rPh>
    <phoneticPr fontId="5"/>
  </si>
  <si>
    <t>令和４年○月○○日</t>
    <rPh sb="0" eb="2">
      <t>レイワ</t>
    </rPh>
    <rPh sb="3" eb="4">
      <t>ネン</t>
    </rPh>
    <rPh sb="4" eb="5">
      <t>ヘイネン</t>
    </rPh>
    <rPh sb="5" eb="6">
      <t>ガツ</t>
    </rPh>
    <rPh sb="8" eb="9">
      <t>ニチ</t>
    </rPh>
    <phoneticPr fontId="5"/>
  </si>
  <si>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5"/>
  </si>
  <si>
    <t>平成29年○月○○日</t>
    <rPh sb="0" eb="2">
      <t>ヘイセイ</t>
    </rPh>
    <rPh sb="4" eb="5">
      <t>ネン</t>
    </rPh>
    <rPh sb="5" eb="6">
      <t>ヘイネン</t>
    </rPh>
    <rPh sb="6" eb="7">
      <t>ガツ</t>
    </rPh>
    <rPh sb="9" eb="10">
      <t>ニチ</t>
    </rPh>
    <phoneticPr fontId="5"/>
  </si>
  <si>
    <t>日本私立医科大学協会主催
私立医科大学附属病院における医療安全に関する相互ラウンド</t>
    <phoneticPr fontId="5"/>
  </si>
  <si>
    <t>管轄保健所が実施する医療監視</t>
    <rPh sb="0" eb="2">
      <t>カンカツ</t>
    </rPh>
    <rPh sb="2" eb="5">
      <t>ホケンジョ</t>
    </rPh>
    <rPh sb="6" eb="8">
      <t>ジッシ</t>
    </rPh>
    <rPh sb="10" eb="12">
      <t>イリョウ</t>
    </rPh>
    <rPh sb="12" eb="14">
      <t>カンシ</t>
    </rPh>
    <phoneticPr fontId="5"/>
  </si>
  <si>
    <t>利害関係のない第三者が参加する監査委員会</t>
    <phoneticPr fontId="5"/>
  </si>
  <si>
    <t>特定機能病院間のピアレビュー</t>
    <rPh sb="0" eb="2">
      <t>トクテイ</t>
    </rPh>
    <rPh sb="2" eb="4">
      <t>キノウ</t>
    </rPh>
    <rPh sb="4" eb="7">
      <t>ビョウインカン</t>
    </rPh>
    <phoneticPr fontId="5"/>
  </si>
  <si>
    <t>相談支援センターの問い合わせ窓口</t>
    <rPh sb="9" eb="10">
      <t>ト</t>
    </rPh>
    <rPh sb="11" eb="12">
      <t>ア</t>
    </rPh>
    <rPh sb="14" eb="16">
      <t>マドグチ</t>
    </rPh>
    <phoneticPr fontId="5"/>
  </si>
  <si>
    <t>別紙４</t>
    <rPh sb="0" eb="2">
      <t>ベッシ</t>
    </rPh>
    <phoneticPr fontId="5"/>
  </si>
  <si>
    <t>緩和ケア外来の状況について別紙4に記入すること。</t>
    <rPh sb="4" eb="6">
      <t>ガイライ</t>
    </rPh>
    <rPh sb="7" eb="9">
      <t>ジョウキョウ</t>
    </rPh>
    <rPh sb="13" eb="15">
      <t>ベッシ</t>
    </rPh>
    <rPh sb="17" eb="19">
      <t>キニュウ</t>
    </rPh>
    <phoneticPr fontId="5"/>
  </si>
  <si>
    <t>緩和ケア病棟について別紙5に記入すること。</t>
    <phoneticPr fontId="5"/>
  </si>
  <si>
    <t>別紙5</t>
    <phoneticPr fontId="5"/>
  </si>
  <si>
    <t>当該医療圏内の緩和ケアマップやリストを作成している場合は、別紙6に記載すること。</t>
    <rPh sb="25" eb="27">
      <t>バアイ</t>
    </rPh>
    <rPh sb="29" eb="31">
      <t>ベッシ</t>
    </rPh>
    <rPh sb="33" eb="35">
      <t>キサイ</t>
    </rPh>
    <phoneticPr fontId="5"/>
  </si>
  <si>
    <t>別紙6</t>
    <phoneticPr fontId="5"/>
  </si>
  <si>
    <t>地域連携クリティカルパスの整備状況について、別紙7に記載すること。</t>
    <rPh sb="26" eb="28">
      <t>キサイ</t>
    </rPh>
    <phoneticPr fontId="5"/>
  </si>
  <si>
    <t>議論する場について、別紙8で回答すること</t>
    <phoneticPr fontId="5"/>
  </si>
  <si>
    <t>緩和ケアチームのメンバーに関する専門性について、別紙9に記載すること。</t>
    <rPh sb="13" eb="14">
      <t>カン</t>
    </rPh>
    <rPh sb="28" eb="30">
      <t>キサイ</t>
    </rPh>
    <phoneticPr fontId="5"/>
  </si>
  <si>
    <t>がん患者およびその家族が心の悩みや体験等を語り合うための場の状況について別紙10に記載すること。</t>
    <rPh sb="30" eb="32">
      <t>ジョウキョウ</t>
    </rPh>
    <rPh sb="41" eb="43">
      <t>キサイ</t>
    </rPh>
    <phoneticPr fontId="5"/>
  </si>
  <si>
    <t>当該医療圏または隣接する医療圏に居住するがん患者における診療実績について、別紙11に具体的に記載すること。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5"/>
  </si>
  <si>
    <t>相談支援センターにおける相談支援の相談件数と相談支援内容について別紙12に記載すること。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5"/>
  </si>
  <si>
    <t>相談支援センターの相談対応状況について別紙13に記載すること。</t>
    <rPh sb="0" eb="2">
      <t>ソウダン</t>
    </rPh>
    <rPh sb="2" eb="4">
      <t>シエン</t>
    </rPh>
    <rPh sb="9" eb="11">
      <t>ソウダン</t>
    </rPh>
    <rPh sb="11" eb="13">
      <t>タイオウ</t>
    </rPh>
    <rPh sb="13" eb="15">
      <t>ジョウキョウ</t>
    </rPh>
    <rPh sb="24" eb="26">
      <t>キサイ</t>
    </rPh>
    <phoneticPr fontId="5"/>
  </si>
  <si>
    <t>相談支援センターの体制について、別紙14に記載すること。</t>
    <rPh sb="0" eb="4">
      <t>ソウダンシエン</t>
    </rPh>
    <rPh sb="9" eb="11">
      <t>タイセイ</t>
    </rPh>
    <rPh sb="16" eb="18">
      <t>ベッシ</t>
    </rPh>
    <rPh sb="21" eb="23">
      <t>キサイ</t>
    </rPh>
    <phoneticPr fontId="5"/>
  </si>
  <si>
    <t>院内外のがん患者等からの相談に対応するための連携協力体制について、別紙15に記載すること</t>
    <rPh sb="0" eb="1">
      <t>イン</t>
    </rPh>
    <rPh sb="1" eb="3">
      <t>ナイガイ</t>
    </rPh>
    <rPh sb="6" eb="8">
      <t>カンジャ</t>
    </rPh>
    <rPh sb="8" eb="9">
      <t>トウ</t>
    </rPh>
    <rPh sb="12" eb="14">
      <t>ソウダン</t>
    </rPh>
    <rPh sb="15" eb="17">
      <t>タイオウ</t>
    </rPh>
    <rPh sb="22" eb="24">
      <t>レンケイ</t>
    </rPh>
    <rPh sb="24" eb="26">
      <t>キョウリョク</t>
    </rPh>
    <rPh sb="26" eb="28">
      <t>タイセイ</t>
    </rPh>
    <rPh sb="33" eb="35">
      <t>ベッシ</t>
    </rPh>
    <rPh sb="38" eb="40">
      <t>キサイ</t>
    </rPh>
    <phoneticPr fontId="5"/>
  </si>
  <si>
    <t>がんの診療に関連した専門外来の患者・医療者向け問い合わせ窓口について、別紙16に記載すること。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5"/>
  </si>
  <si>
    <t>院内がん登録を担当する者の状況について、別紙18に記載すること。</t>
    <rPh sb="7" eb="9">
      <t>タントウ</t>
    </rPh>
    <rPh sb="11" eb="12">
      <t>シャ</t>
    </rPh>
    <rPh sb="13" eb="15">
      <t>ジョウキョウ</t>
    </rPh>
    <rPh sb="20" eb="22">
      <t>ベッシ</t>
    </rPh>
    <rPh sb="25" eb="27">
      <t>キサイ</t>
    </rPh>
    <phoneticPr fontId="5"/>
  </si>
  <si>
    <t>臨床試験、治験に関する相談窓口について、別紙19に記載すること。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5"/>
  </si>
  <si>
    <t>自施設の診療機能や診療実績、地域連携に関する実績や活動状況の他、患者QOLについて把握・評価し、課題認識を院内の関係者で共有した上で、組織的な改善策を講じる体制について別紙20に記載すること。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5"/>
  </si>
  <si>
    <t>医療安全に関する研修、活用している第三者による評価を別紙21に記載すること。</t>
    <rPh sb="0" eb="2">
      <t>イリョウ</t>
    </rPh>
    <rPh sb="2" eb="4">
      <t>アンゼン</t>
    </rPh>
    <rPh sb="5" eb="6">
      <t>カン</t>
    </rPh>
    <rPh sb="8" eb="10">
      <t>ケンシュウ</t>
    </rPh>
    <rPh sb="11" eb="13">
      <t>カツヨウ</t>
    </rPh>
    <rPh sb="26" eb="28">
      <t>ベッシ</t>
    </rPh>
    <rPh sb="31" eb="33">
      <t>キサイ</t>
    </rPh>
    <phoneticPr fontId="5"/>
  </si>
  <si>
    <r>
      <t>このシートに貼付することが難しい場合、</t>
    </r>
    <r>
      <rPr>
        <b/>
        <u/>
        <sz val="10"/>
        <color indexed="10"/>
        <rFont val="ＭＳ Ｐゴシック"/>
        <family val="3"/>
        <charset val="128"/>
      </rPr>
      <t>ファイル名の頭に別紙20を付けた</t>
    </r>
    <r>
      <rPr>
        <sz val="10"/>
        <rFont val="ＭＳ Ｐゴシック"/>
        <family val="3"/>
        <charset val="128"/>
      </rPr>
      <t>電子ファイル、別添資料を提出すること。</t>
    </r>
    <rPh sb="25" eb="26">
      <t>アタマ</t>
    </rPh>
    <rPh sb="32" eb="33">
      <t>ツ</t>
    </rPh>
    <phoneticPr fontId="5"/>
  </si>
  <si>
    <r>
      <t>このシートに貼付することが難しい場合、</t>
    </r>
    <r>
      <rPr>
        <b/>
        <u/>
        <sz val="10"/>
        <color indexed="10"/>
        <rFont val="ＭＳ Ｐゴシック"/>
        <family val="3"/>
        <charset val="128"/>
      </rPr>
      <t>ファイル名の頭に別紙6を付けた</t>
    </r>
    <r>
      <rPr>
        <sz val="10"/>
        <rFont val="ＭＳ Ｐゴシック"/>
        <family val="3"/>
        <charset val="128"/>
      </rPr>
      <t>電子ファイル、別添資料を提出すること。</t>
    </r>
    <rPh sb="25" eb="26">
      <t>アタマ</t>
    </rPh>
    <rPh sb="31" eb="32">
      <t>ツ</t>
    </rPh>
    <phoneticPr fontId="5"/>
  </si>
  <si>
    <r>
      <t>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t>
    </r>
    <r>
      <rPr>
        <u/>
        <sz val="7"/>
        <rFont val="ＭＳ Ｐゴシック"/>
        <family val="3"/>
        <charset val="128"/>
      </rPr>
      <t xml:space="preserve">※専任の人数には、専従も含めて記載すること。
</t>
    </r>
    <r>
      <rPr>
        <sz val="7"/>
        <rFont val="ＭＳ Ｐゴシック"/>
        <family val="3"/>
        <charset val="128"/>
      </rPr>
      <t>〇48行目で「いいえ」を選択した場合は206～210行目を便宜上0または「-」としてください。（未入力チェックのため）
〇55行目で「いいえ」を選択した場合は150～164行目を便宜上0または「-」としてください。（未入力チェックのため）</t>
    </r>
    <rPh sb="234" eb="236">
      <t>センニン</t>
    </rPh>
    <rPh sb="237" eb="239">
      <t>ニンズウ</t>
    </rPh>
    <rPh sb="242" eb="244">
      <t>センジュウ</t>
    </rPh>
    <rPh sb="245" eb="246">
      <t>フク</t>
    </rPh>
    <rPh sb="248" eb="250">
      <t>キサイ</t>
    </rPh>
    <rPh sb="285" eb="288">
      <t>ベンギジョウ</t>
    </rPh>
    <rPh sb="304" eb="307">
      <t>ミニュウリョク</t>
    </rPh>
    <rPh sb="319" eb="320">
      <t>ギョウ</t>
    </rPh>
    <rPh sb="320" eb="321">
      <t>メ</t>
    </rPh>
    <rPh sb="328" eb="330">
      <t>センタク</t>
    </rPh>
    <rPh sb="332" eb="334">
      <t>バアイ</t>
    </rPh>
    <rPh sb="342" eb="343">
      <t>ギョウ</t>
    </rPh>
    <rPh sb="343" eb="344">
      <t>メ</t>
    </rPh>
    <rPh sb="345" eb="347">
      <t>ベンギ</t>
    </rPh>
    <rPh sb="347" eb="348">
      <t>ジョウ</t>
    </rPh>
    <phoneticPr fontId="5"/>
  </si>
  <si>
    <t>令和３年９月１日時点について記載</t>
    <rPh sb="0" eb="2">
      <t>れいわ</t>
    </rPh>
    <rPh sb="3" eb="4">
      <t>ねん</t>
    </rPh>
    <phoneticPr fontId="5" type="Hiragana"/>
  </si>
  <si>
    <t>年間新入院患者数（令和２年1月1日～令和２年12月31日）※1</t>
    <rPh sb="0" eb="2">
      <t>ネンカン</t>
    </rPh>
    <rPh sb="2" eb="3">
      <t>シン</t>
    </rPh>
    <rPh sb="3" eb="5">
      <t>ニュウイン</t>
    </rPh>
    <rPh sb="5" eb="8">
      <t>カンジャスウ</t>
    </rPh>
    <rPh sb="7" eb="8">
      <t>カズ</t>
    </rPh>
    <phoneticPr fontId="5"/>
  </si>
  <si>
    <t>年間新入院がん患者数（令和２年1月1日～令和２年12月31日）※2</t>
    <rPh sb="0" eb="2">
      <t>ネンカン</t>
    </rPh>
    <rPh sb="2" eb="3">
      <t>シン</t>
    </rPh>
    <rPh sb="3" eb="5">
      <t>ニュウイン</t>
    </rPh>
    <rPh sb="7" eb="10">
      <t>カンジャスウ</t>
    </rPh>
    <rPh sb="9" eb="10">
      <t>カズ</t>
    </rPh>
    <phoneticPr fontId="5"/>
  </si>
  <si>
    <t>年間外来がん患者のべ数（令和２年1月1日～令和２年12月31日）※4</t>
    <rPh sb="0" eb="2">
      <t>ネンカン</t>
    </rPh>
    <rPh sb="2" eb="4">
      <t>ガイライ</t>
    </rPh>
    <rPh sb="6" eb="8">
      <t>カンジャ</t>
    </rPh>
    <rPh sb="10" eb="11">
      <t>カズ</t>
    </rPh>
    <phoneticPr fontId="5"/>
  </si>
  <si>
    <t>年間院内死亡がん患者数（令和２年1月1日～令和２年12月31日）</t>
    <rPh sb="0" eb="2">
      <t>ねんかん</t>
    </rPh>
    <rPh sb="2" eb="4">
      <t>いんない</t>
    </rPh>
    <rPh sb="4" eb="6">
      <t>しぼう</t>
    </rPh>
    <rPh sb="8" eb="11">
      <t>かんじゃすう</t>
    </rPh>
    <phoneticPr fontId="5" type="Hiragana"/>
  </si>
  <si>
    <t>年間がんのセカンドオピニオン外来受診件数（令和２年1月1日～令和２年12月31日）</t>
    <rPh sb="0" eb="2">
      <t>ネンカン</t>
    </rPh>
    <phoneticPr fontId="5"/>
  </si>
  <si>
    <t>病理診断（令和２年1月1日～令和２年12月31日）</t>
    <phoneticPr fontId="5"/>
  </si>
  <si>
    <t>細胞診診断（令和２年1月1日～令和２年12月31日）</t>
  </si>
  <si>
    <t>病理組織迅速組織顕微鏡検査（令和２年1月1日～令和２年12月31日）</t>
  </si>
  <si>
    <t>剖検（令和２年1月1日～令和２年12月31日）</t>
    <phoneticPr fontId="5"/>
  </si>
  <si>
    <t>剖検率（令和２年1月1日～令和２年12月31日）</t>
    <rPh sb="2" eb="3">
      <t>リツ</t>
    </rPh>
    <phoneticPr fontId="5"/>
  </si>
  <si>
    <t>がん患者に対し、がん患者リハビリテーション料以外のリハビリテーションが提供された件数（令和２年４月１日～令和２年12月31日）</t>
    <rPh sb="22" eb="24">
      <t>いがい</t>
    </rPh>
    <phoneticPr fontId="5" type="Hiragana"/>
  </si>
  <si>
    <t>令和２年1月1日～令和２年12月31日に開催したキャンサーボードの回数を記載すること</t>
  </si>
  <si>
    <t>令和２年1月1日～令和２年12月31日にキャンサーボードで検討がなされたがん患者の人数</t>
    <rPh sb="29" eb="31">
      <t>ケントウ</t>
    </rPh>
    <rPh sb="38" eb="40">
      <t>カンジャ</t>
    </rPh>
    <rPh sb="41" eb="43">
      <t>ニンズウ</t>
    </rPh>
    <phoneticPr fontId="5"/>
  </si>
  <si>
    <t>令和２年1月1日～令和２年12月31日にがんと初めて診断された患者のうち、キャンサーボードで症例検討が行われた割合</t>
  </si>
  <si>
    <t>自施設での緩和的放射線治療の実施件数を記載すること。（令和２年1月1日～令和２年12月31日）</t>
    <rPh sb="0" eb="1">
      <t>ジ</t>
    </rPh>
    <rPh sb="1" eb="3">
      <t>シセツ</t>
    </rPh>
    <rPh sb="14" eb="16">
      <t>ジッシ</t>
    </rPh>
    <rPh sb="16" eb="18">
      <t>ケンスウ</t>
    </rPh>
    <rPh sb="19" eb="21">
      <t>キサイ</t>
    </rPh>
    <phoneticPr fontId="5"/>
  </si>
  <si>
    <t>自施設におけるセカンドオピニオン対応件数（令和２年1月1日～令和２年12月31日）</t>
    <rPh sb="0" eb="3">
      <t>ジシセツ</t>
    </rPh>
    <rPh sb="18" eb="20">
      <t>ケンスウ</t>
    </rPh>
    <phoneticPr fontId="5"/>
  </si>
  <si>
    <t>がんの治療に際する妊孕性温存目的で精子保存を行った患者の人数（令和２年1月1日～令和２年12月31日）</t>
    <rPh sb="28" eb="29">
      <t>ニン</t>
    </rPh>
    <phoneticPr fontId="5"/>
  </si>
  <si>
    <t>がんの治療に際する妊孕性温存目的で未受精卵子、受精卵（胚）、あるいは、卵巣組織の凍結保存を行った患者の人数（令和２年1月1日～令和２年12月31日）</t>
  </si>
  <si>
    <t>がんの治療に際する妊孕性温存のための処置が必要な患者のために 妊孕性温存治療ができる他の施設へ紹介した患者の人数（令和２年1月1日～令和２年12月31日）</t>
    <rPh sb="54" eb="55">
      <t>ニン</t>
    </rPh>
    <phoneticPr fontId="5"/>
  </si>
  <si>
    <t>肺がんに係る院内がん登録数（入院、外来は問わない自施設初回治療分：症例区分20および30）年間１５０件以上（令和２年1月1日～令和２年12月31日）</t>
    <rPh sb="0" eb="1">
      <t>ハイ</t>
    </rPh>
    <rPh sb="4" eb="5">
      <t>カカ</t>
    </rPh>
    <phoneticPr fontId="5"/>
  </si>
  <si>
    <t>肺がんの手術件数　年間１００件以上（令和２年1月1日～令和２年12月31日）
※医科点数表第２章第 10 部に掲げる悪性腫瘍手術をいう。（病理診断により悪性腫瘍であることが確認された場合に限る。）なお、内視鏡的切除も含む。</t>
    <rPh sb="0" eb="1">
      <t>ハイ</t>
    </rPh>
    <rPh sb="101" eb="104">
      <t>ナイシキョウ</t>
    </rPh>
    <rPh sb="104" eb="105">
      <t>テキ</t>
    </rPh>
    <rPh sb="105" eb="107">
      <t>セツジョ</t>
    </rPh>
    <rPh sb="108" eb="109">
      <t>フク</t>
    </rPh>
    <phoneticPr fontId="5"/>
  </si>
  <si>
    <t>肺がんに係る薬物療法のべ患者数　年間２５０人以上（令和２年1月1日～令和２年12月31日）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0" eb="1">
      <t>ハイ</t>
    </rPh>
    <rPh sb="6" eb="8">
      <t>ヤクブツ</t>
    </rPh>
    <rPh sb="50" eb="51">
      <t>カカ</t>
    </rPh>
    <rPh sb="52" eb="54">
      <t>ヤクブツ</t>
    </rPh>
    <rPh sb="54" eb="56">
      <t>リョウホウ</t>
    </rPh>
    <rPh sb="101" eb="104">
      <t>カンジャスウ</t>
    </rPh>
    <rPh sb="119" eb="120">
      <t>ニン</t>
    </rPh>
    <rPh sb="123" eb="125">
      <t>ケイジョウ</t>
    </rPh>
    <phoneticPr fontId="5"/>
  </si>
  <si>
    <t>緩和ケアチームの肺がんに係る新規介入患者数　年間３５人以上（令和２年1月1日～令和２年12月31日）
なお、患者数については同一入院期間内であれば複数回介入しても1人として計上する。</t>
    <rPh sb="8" eb="9">
      <t>ハイ</t>
    </rPh>
    <rPh sb="12" eb="13">
      <t>カカ</t>
    </rPh>
    <rPh sb="22" eb="24">
      <t>ネンカン</t>
    </rPh>
    <rPh sb="26" eb="27">
      <t>ニン</t>
    </rPh>
    <rPh sb="27" eb="29">
      <t>イジョウ</t>
    </rPh>
    <rPh sb="54" eb="57">
      <t>カンジャスウ</t>
    </rPh>
    <rPh sb="62" eb="64">
      <t>ドウイツ</t>
    </rPh>
    <rPh sb="64" eb="66">
      <t>ニュウイン</t>
    </rPh>
    <rPh sb="66" eb="69">
      <t>キカンナイ</t>
    </rPh>
    <rPh sb="73" eb="76">
      <t>フクスウカイ</t>
    </rPh>
    <rPh sb="76" eb="78">
      <t>カイニュウ</t>
    </rPh>
    <rPh sb="82" eb="83">
      <t>ニン</t>
    </rPh>
    <rPh sb="86" eb="88">
      <t>ケイジョウ</t>
    </rPh>
    <phoneticPr fontId="5"/>
  </si>
  <si>
    <t>手術等の状況（令和２年1月1日～令和２年12月31日）</t>
    <rPh sb="0" eb="2">
      <t>シュジュツ</t>
    </rPh>
    <rPh sb="2" eb="3">
      <t>トウ</t>
    </rPh>
    <rPh sb="4" eb="6">
      <t>ジョウキョウ</t>
    </rPh>
    <phoneticPr fontId="5"/>
  </si>
  <si>
    <t>肺がんを対象としたのべ患者数　（令和２年1月1日～令和２年12月31日の間に放射線治療を開始した患者数）</t>
    <rPh sb="0" eb="1">
      <t>ハイ</t>
    </rPh>
    <phoneticPr fontId="5"/>
  </si>
  <si>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5"/>
  </si>
  <si>
    <t>学校における児童、生徒へのがん教育に、当該医療機関の医師等の医療従事者を派遣した延べ回数（令和２年4月1日～令和３年3月31日）</t>
  </si>
  <si>
    <t>令和３年9月1日現在</t>
    <phoneticPr fontId="4"/>
  </si>
  <si>
    <t>令和３年9月1日現在</t>
    <phoneticPr fontId="5"/>
  </si>
  <si>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</si>
  <si>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5"/>
  </si>
  <si>
    <t>令和3年9月1日時点では専任の医師は配置できていないが（兼任で配置している）、令和３年4月1日段階での整備を行う予定である。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5"/>
  </si>
  <si>
    <t>令和２年○月○日～令和２年○月○日までの期間、放射線治療機器の入れ替えを行ったため同期間の治療ができなかった。令和３年○月○日以降は通常通りの治療を行っている。また、直近1年間の治療実績は○件であった。</t>
    <rPh sb="3" eb="4">
      <t>ネン</t>
    </rPh>
    <rPh sb="5" eb="6">
      <t>ガツ</t>
    </rPh>
    <rPh sb="7" eb="8">
      <t>ニチ</t>
    </rPh>
    <rPh sb="9" eb="11">
      <t>レイワ</t>
    </rPh>
    <rPh sb="14" eb="15">
      <t>ガツ</t>
    </rPh>
    <rPh sb="16" eb="17">
      <t>ニチ</t>
    </rPh>
    <rPh sb="20" eb="22">
      <t>キカン</t>
    </rPh>
    <rPh sb="23" eb="26">
      <t>ホウシャセン</t>
    </rPh>
    <rPh sb="26" eb="28">
      <t>チリョウ</t>
    </rPh>
    <rPh sb="28" eb="30">
      <t>キキ</t>
    </rPh>
    <rPh sb="31" eb="32">
      <t>イ</t>
    </rPh>
    <rPh sb="33" eb="34">
      <t>カ</t>
    </rPh>
    <rPh sb="36" eb="37">
      <t>オコナ</t>
    </rPh>
    <rPh sb="41" eb="44">
      <t>ドウキカン</t>
    </rPh>
    <rPh sb="45" eb="47">
      <t>チリョウ</t>
    </rPh>
    <rPh sb="55" eb="57">
      <t>レイワ</t>
    </rPh>
    <rPh sb="60" eb="61">
      <t>ガツ</t>
    </rPh>
    <rPh sb="62" eb="63">
      <t>ニチ</t>
    </rPh>
    <rPh sb="63" eb="65">
      <t>イコウ</t>
    </rPh>
    <rPh sb="66" eb="68">
      <t>ツウジョウ</t>
    </rPh>
    <rPh sb="68" eb="69">
      <t>ドオ</t>
    </rPh>
    <rPh sb="71" eb="73">
      <t>チリョウ</t>
    </rPh>
    <rPh sb="74" eb="75">
      <t>オコナ</t>
    </rPh>
    <rPh sb="83" eb="85">
      <t>チョッキン</t>
    </rPh>
    <rPh sb="86" eb="88">
      <t>ネンカン</t>
    </rPh>
    <rPh sb="89" eb="91">
      <t>チリョウ</t>
    </rPh>
    <rPh sb="91" eb="93">
      <t>ジッセキ</t>
    </rPh>
    <rPh sb="95" eb="96">
      <t>ケン</t>
    </rPh>
    <phoneticPr fontId="5"/>
  </si>
  <si>
    <t>令和２年１月から令和２年12月について記載（延べ数ではなく実数を記載すること。）</t>
    <rPh sb="19" eb="21">
      <t>キサイ</t>
    </rPh>
    <rPh sb="22" eb="23">
      <t>ノ</t>
    </rPh>
    <rPh sb="24" eb="25">
      <t>スウ</t>
    </rPh>
    <rPh sb="29" eb="31">
      <t>ジッスウ</t>
    </rPh>
    <rPh sb="32" eb="34">
      <t>キサイ</t>
    </rPh>
    <phoneticPr fontId="5"/>
  </si>
  <si>
    <t>緩和ケア外来患者の年間受診患者のべ数（令和２年1月1日～令和２年12月31日）</t>
    <rPh sb="0" eb="2">
      <t>カンワ</t>
    </rPh>
    <rPh sb="4" eb="6">
      <t>ガイライ</t>
    </rPh>
    <phoneticPr fontId="5"/>
  </si>
  <si>
    <t>緩和ケア外来患者の年間新規診療症例数（令和２年1月1日～令和２年12月31日）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5"/>
  </si>
  <si>
    <t>地域の医療機関からの年間新規紹介患者数（令和２年1月1日～令和２年12月31日）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5"/>
  </si>
  <si>
    <t>緩和ケア病棟の平均在院日数（令和２年1月1日～令和２年12月31日）</t>
    <rPh sb="0" eb="2">
      <t>カンワ</t>
    </rPh>
    <rPh sb="4" eb="6">
      <t>ビョウトウ</t>
    </rPh>
    <rPh sb="7" eb="9">
      <t>ヘイキン</t>
    </rPh>
    <rPh sb="9" eb="11">
      <t>ザイイン</t>
    </rPh>
    <rPh sb="11" eb="13">
      <t>ニッスウ</t>
    </rPh>
    <phoneticPr fontId="5"/>
  </si>
  <si>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phoneticPr fontId="5"/>
  </si>
  <si>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phoneticPr fontId="5"/>
  </si>
  <si>
    <t>緩和ケア病棟の年間死亡患者数（令和２年1月1日～令和２年12月31日）</t>
    <rPh sb="0" eb="2">
      <t>カンワ</t>
    </rPh>
    <rPh sb="4" eb="6">
      <t>ビョウトウ</t>
    </rPh>
    <rPh sb="7" eb="9">
      <t>ネンカン</t>
    </rPh>
    <rPh sb="9" eb="11">
      <t>シボウ</t>
    </rPh>
    <rPh sb="11" eb="13">
      <t>カンジャ</t>
    </rPh>
    <rPh sb="13" eb="14">
      <t>スウ</t>
    </rPh>
    <phoneticPr fontId="5"/>
  </si>
  <si>
    <t>（令和２年1月1日～令和２年12月31日）</t>
    <phoneticPr fontId="5"/>
  </si>
  <si>
    <t>・緊急緩和ケア病床の入院患者数（令和２年1月1日～令和２年12月31日）</t>
    <rPh sb="1" eb="3">
      <t>キンキュウ</t>
    </rPh>
    <rPh sb="3" eb="5">
      <t>カンワ</t>
    </rPh>
    <rPh sb="7" eb="9">
      <t>ビョウショウ</t>
    </rPh>
    <rPh sb="10" eb="12">
      <t>ニュウイン</t>
    </rPh>
    <rPh sb="12" eb="15">
      <t>カンジャスウ</t>
    </rPh>
    <phoneticPr fontId="5"/>
  </si>
  <si>
    <t>令和２年1月1日～令和２年12月31日</t>
  </si>
  <si>
    <t>令和２年1月1日～令和２年12月31日の期間の開催件数</t>
    <phoneticPr fontId="5"/>
  </si>
  <si>
    <t>■地域連携を推進するための、地域の役割分担に関する多施設合同会議の開催状況について記載してください。
（期間：令和２年1月1日～令和２年12月31日）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</si>
  <si>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t>開催回数
（令和２年1月1日～令和２年12月31日）</t>
    <rPh sb="0" eb="2">
      <t>カイサイ</t>
    </rPh>
    <rPh sb="2" eb="4">
      <t>カイスウ</t>
    </rPh>
    <phoneticPr fontId="5"/>
  </si>
  <si>
    <t>令和２年1月1日～令和２年12月31日</t>
    <phoneticPr fontId="5"/>
  </si>
  <si>
    <t>●年間の相談総件数（令和２年1月1日～令和２年12月31日）</t>
    <rPh sb="1" eb="3">
      <t>ネンカン</t>
    </rPh>
    <rPh sb="4" eb="6">
      <t>ソウダン</t>
    </rPh>
    <rPh sb="6" eb="7">
      <t>ソウ</t>
    </rPh>
    <rPh sb="7" eb="9">
      <t>ケンスウ</t>
    </rPh>
    <phoneticPr fontId="5"/>
  </si>
  <si>
    <t>１．相談件数（令和２年1月1日～令和２年12月31日）</t>
    <phoneticPr fontId="5"/>
  </si>
  <si>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phoneticPr fontId="5"/>
  </si>
  <si>
    <t>令和３年9月1日現在</t>
    <rPh sb="0" eb="2">
      <t>レイワ</t>
    </rPh>
    <rPh sb="3" eb="4">
      <t>ネン</t>
    </rPh>
    <rPh sb="4" eb="5">
      <t>ガンネン</t>
    </rPh>
    <rPh sb="5" eb="6">
      <t>ツキ</t>
    </rPh>
    <rPh sb="7" eb="8">
      <t>ヒ</t>
    </rPh>
    <rPh sb="8" eb="10">
      <t>ゲンザイ</t>
    </rPh>
    <phoneticPr fontId="5"/>
  </si>
  <si>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17" eb="19">
      <t>レイワ</t>
    </rPh>
    <rPh sb="36" eb="38">
      <t>シュウケイ</t>
    </rPh>
    <phoneticPr fontId="5"/>
  </si>
  <si>
    <t>回開催（令和２年1月～令和２年12月）</t>
    <rPh sb="0" eb="1">
      <t>カイ</t>
    </rPh>
    <rPh sb="1" eb="3">
      <t>カイサイ</t>
    </rPh>
    <rPh sb="4" eb="6">
      <t>レイワ</t>
    </rPh>
    <phoneticPr fontId="5"/>
  </si>
  <si>
    <t>（２）のアの（エ）に規定する身体症状の緩和に携わる専門的な知識及び技能を有する医師は、がん診療に関するカンファレンス及び病棟回診に参加し、適切な助言を行うとともに、必要に応じて共同して診療計画を立案している。</t>
    <phoneticPr fontId="5"/>
  </si>
  <si>
    <t>（２）のアの（エ）に規定する精神症状の緩和に携わる専門的な知識及び技能を有する医師に関しても、がん診療に関するカンファレンス及び病棟回診に参加している。</t>
    <phoneticPr fontId="5"/>
  </si>
  <si>
    <t>新規指定申請書・指定更新申請書・現況報告書の入力について以下をご注意ください。</t>
    <rPh sb="0" eb="2">
      <t>シンキ</t>
    </rPh>
    <rPh sb="2" eb="4">
      <t>シテイ</t>
    </rPh>
    <rPh sb="4" eb="6">
      <t>シンセイ</t>
    </rPh>
    <rPh sb="6" eb="7">
      <t>ショ</t>
    </rPh>
    <rPh sb="8" eb="10">
      <t>シテイ</t>
    </rPh>
    <rPh sb="10" eb="12">
      <t>コウシン</t>
    </rPh>
    <rPh sb="12" eb="15">
      <t>シンセイショ</t>
    </rPh>
    <rPh sb="16" eb="18">
      <t>ゲンキョウ</t>
    </rPh>
    <rPh sb="18" eb="21">
      <t>ホウコクショ</t>
    </rPh>
    <rPh sb="22" eb="24">
      <t>ニュウリョク</t>
    </rPh>
    <rPh sb="28" eb="30">
      <t>イカ</t>
    </rPh>
    <rPh sb="32" eb="34">
      <t>チュウイ</t>
    </rPh>
    <phoneticPr fontId="5"/>
  </si>
  <si>
    <r>
      <rPr>
        <b/>
        <sz val="22"/>
        <color rgb="FFFF0000"/>
        <rFont val="ＭＳ Ｐゴシック"/>
        <family val="3"/>
        <charset val="128"/>
      </rPr>
      <t>大阪府</t>
    </r>
    <r>
      <rPr>
        <b/>
        <sz val="22"/>
        <rFont val="ＭＳ Ｐゴシック"/>
        <family val="3"/>
        <charset val="128"/>
      </rPr>
      <t>がん診療拠点病院</t>
    </r>
    <r>
      <rPr>
        <b/>
        <sz val="22"/>
        <color rgb="FFFF0000"/>
        <rFont val="ＭＳ Ｐゴシック"/>
        <family val="3"/>
        <charset val="128"/>
      </rPr>
      <t>（肺がん）</t>
    </r>
    <r>
      <rPr>
        <b/>
        <sz val="22"/>
        <rFont val="ＭＳ Ｐゴシック"/>
        <family val="3"/>
        <charset val="128"/>
      </rPr>
      <t>　新規指定申請書・指定更新申請書・現況報告書</t>
    </r>
    <rPh sb="0" eb="3">
      <t>オオサカフ</t>
    </rPh>
    <rPh sb="12" eb="13">
      <t>ハイ</t>
    </rPh>
    <rPh sb="17" eb="19">
      <t>シンキ</t>
    </rPh>
    <rPh sb="19" eb="21">
      <t>シテイ</t>
    </rPh>
    <rPh sb="21" eb="23">
      <t>シンセイ</t>
    </rPh>
    <rPh sb="23" eb="24">
      <t>ショ</t>
    </rPh>
    <rPh sb="25" eb="27">
      <t>シテイ</t>
    </rPh>
    <rPh sb="27" eb="29">
      <t>コウシン</t>
    </rPh>
    <rPh sb="29" eb="32">
      <t>シンセイショ</t>
    </rPh>
    <rPh sb="33" eb="35">
      <t>ゲンキョウ</t>
    </rPh>
    <rPh sb="35" eb="38">
      <t>ホウコクショ</t>
    </rPh>
    <phoneticPr fontId="5"/>
  </si>
  <si>
    <t>１．新規・更新・報告の別</t>
    <rPh sb="2" eb="4">
      <t>シンキ</t>
    </rPh>
    <rPh sb="5" eb="7">
      <t>コウシン</t>
    </rPh>
    <rPh sb="8" eb="10">
      <t>ホウコク</t>
    </rPh>
    <phoneticPr fontId="5"/>
  </si>
  <si>
    <t>（新規指定／指定更新／現況報告）</t>
    <rPh sb="1" eb="3">
      <t>シンキ</t>
    </rPh>
    <rPh sb="3" eb="5">
      <t>シテイ</t>
    </rPh>
    <rPh sb="6" eb="8">
      <t>シテイ</t>
    </rPh>
    <rPh sb="8" eb="10">
      <t>コウシン</t>
    </rPh>
    <rPh sb="11" eb="13">
      <t>ゲンキョウ</t>
    </rPh>
    <rPh sb="13" eb="15">
      <t>ホウコク</t>
    </rPh>
    <phoneticPr fontId="5"/>
  </si>
  <si>
    <t>初回指定年月日：</t>
    <rPh sb="0" eb="2">
      <t>ショカイ</t>
    </rPh>
    <rPh sb="2" eb="4">
      <t>シテイ</t>
    </rPh>
    <rPh sb="4" eb="7">
      <t>ネンガッピ</t>
    </rPh>
    <phoneticPr fontId="5"/>
  </si>
  <si>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5"/>
  </si>
  <si>
    <t>※指定更新・現況報告の場合記載</t>
    <rPh sb="1" eb="3">
      <t>シテイ</t>
    </rPh>
    <rPh sb="3" eb="5">
      <t>コウシン</t>
    </rPh>
    <rPh sb="6" eb="8">
      <t>ゲンキョウ</t>
    </rPh>
    <rPh sb="8" eb="10">
      <t>ホウコク</t>
    </rPh>
    <rPh sb="11" eb="13">
      <t>バアイ</t>
    </rPh>
    <rPh sb="13" eb="15">
      <t>キサイ</t>
    </rPh>
    <phoneticPr fontId="5"/>
  </si>
  <si>
    <t>大阪府堺市北区長曽根町１１８０番地</t>
    <rPh sb="0" eb="3">
      <t>オオサカフ</t>
    </rPh>
    <rPh sb="3" eb="5">
      <t>サカイシ</t>
    </rPh>
    <rPh sb="5" eb="7">
      <t>キタク</t>
    </rPh>
    <rPh sb="7" eb="10">
      <t>ナガソネ</t>
    </rPh>
    <rPh sb="10" eb="11">
      <t>マチ</t>
    </rPh>
    <rPh sb="15" eb="17">
      <t>バンチ</t>
    </rPh>
    <phoneticPr fontId="5"/>
  </si>
  <si>
    <t>独立行政法人国立病院機構近畿中央呼吸器センター</t>
    <rPh sb="0" eb="12">
      <t>ドクリツギョウセイホウジンコクリツビョウインキコウ</t>
    </rPh>
    <rPh sb="12" eb="19">
      <t>キンキチュウオウコキュウキ</t>
    </rPh>
    <phoneticPr fontId="5"/>
  </si>
  <si>
    <t>院長　　　尹　亨彦　　　　　　　　　　　　　　　　　　印</t>
    <rPh sb="27" eb="28">
      <t>イン</t>
    </rPh>
    <phoneticPr fontId="5"/>
  </si>
  <si>
    <t>独立行政法人国立病院機構　近畿中央呼吸器センター</t>
    <phoneticPr fontId="5"/>
  </si>
  <si>
    <t>072-252-3021</t>
  </si>
  <si>
    <t>409-iji2@mail.hosp.go.jp</t>
    <phoneticPr fontId="5"/>
  </si>
  <si>
    <t>現況報告</t>
  </si>
  <si>
    <t>どくりつぎょうせいほうじんこくりつびょういんきこう　きんきちゅうおうこきゅうきせんたー</t>
    <phoneticPr fontId="5"/>
  </si>
  <si>
    <t>591-8555</t>
    <phoneticPr fontId="5"/>
  </si>
  <si>
    <t>大阪府</t>
  </si>
  <si>
    <t>堺市北区長曽根町1180番地</t>
    <rPh sb="0" eb="2">
      <t>サカイシ</t>
    </rPh>
    <rPh sb="2" eb="4">
      <t>キタク</t>
    </rPh>
    <rPh sb="4" eb="8">
      <t>ナガソネチョウ</t>
    </rPh>
    <rPh sb="12" eb="14">
      <t>バンチ</t>
    </rPh>
    <phoneticPr fontId="5"/>
  </si>
  <si>
    <t>072-252-3021</t>
    <phoneticPr fontId="5"/>
  </si>
  <si>
    <t>072-251-1372</t>
    <phoneticPr fontId="5"/>
  </si>
  <si>
    <t>https://kcmc.hosp.go.jp</t>
    <phoneticPr fontId="5"/>
  </si>
  <si>
    <t>堺市</t>
    <rPh sb="0" eb="2">
      <t>サカイシ</t>
    </rPh>
    <phoneticPr fontId="5"/>
  </si>
  <si>
    <t>可</t>
  </si>
  <si>
    <t>　　　標記について、「大阪府がん診療拠点病院等設置要綱」に基づき、 別添関係書類を添えて、
　　　現況報告書を提出します。　　　　　</t>
    <rPh sb="3" eb="5">
      <t>ヒョウキ</t>
    </rPh>
    <rPh sb="11" eb="14">
      <t>オオサカフ</t>
    </rPh>
    <rPh sb="16" eb="18">
      <t>シンリョウ</t>
    </rPh>
    <rPh sb="18" eb="20">
      <t>キョテン</t>
    </rPh>
    <rPh sb="20" eb="22">
      <t>ビョウイン</t>
    </rPh>
    <rPh sb="22" eb="23">
      <t>ナド</t>
    </rPh>
    <rPh sb="23" eb="25">
      <t>セッチ</t>
    </rPh>
    <rPh sb="25" eb="27">
      <t>ヨウコウ</t>
    </rPh>
    <rPh sb="29" eb="30">
      <t>モト</t>
    </rPh>
    <phoneticPr fontId="5"/>
  </si>
  <si>
    <t>あり</t>
    <phoneticPr fontId="5"/>
  </si>
  <si>
    <t>一般社団法人　日本心身医学会　心身医療専門医</t>
    <rPh sb="0" eb="2">
      <t>イッパン</t>
    </rPh>
    <rPh sb="2" eb="4">
      <t>シャダン</t>
    </rPh>
    <rPh sb="4" eb="6">
      <t>ホウジン</t>
    </rPh>
    <rPh sb="7" eb="9">
      <t>ニホン</t>
    </rPh>
    <rPh sb="9" eb="11">
      <t>シンシン</t>
    </rPh>
    <rPh sb="11" eb="14">
      <t>イガクカイ</t>
    </rPh>
    <rPh sb="15" eb="17">
      <t>シンシン</t>
    </rPh>
    <rPh sb="17" eb="19">
      <t>イリョウ</t>
    </rPh>
    <rPh sb="19" eb="22">
      <t>センモンイ</t>
    </rPh>
    <phoneticPr fontId="5"/>
  </si>
  <si>
    <t>○</t>
  </si>
  <si>
    <t>診療部　肺がん</t>
    <phoneticPr fontId="5"/>
  </si>
  <si>
    <t>https://kcmc.hosp.go.jp/shinryo/haigan.html</t>
    <phoneticPr fontId="5"/>
  </si>
  <si>
    <t>掲載あり</t>
  </si>
  <si>
    <t>セカンドオピニオンのご案内</t>
    <phoneticPr fontId="5"/>
  </si>
  <si>
    <t>https://kcmc.hosp.go.jp/about/cnt0_000062.html</t>
    <phoneticPr fontId="5"/>
  </si>
  <si>
    <t>掲載なし</t>
  </si>
  <si>
    <t>はい</t>
    <phoneticPr fontId="5"/>
  </si>
  <si>
    <t>届け出て受理されている</t>
  </si>
  <si>
    <t>院内病棟型</t>
  </si>
  <si>
    <t>緩和ケア病棟について</t>
    <phoneticPr fontId="5"/>
  </si>
  <si>
    <t>https://kcmc.hosp.go.jp/about/cnt1_00017.html</t>
    <phoneticPr fontId="5"/>
  </si>
  <si>
    <t>公認心理士</t>
    <rPh sb="0" eb="5">
      <t>コウニンシンリシ</t>
    </rPh>
    <phoneticPr fontId="5"/>
  </si>
  <si>
    <t>MSW</t>
    <phoneticPr fontId="5"/>
  </si>
  <si>
    <t>セラピスト</t>
    <phoneticPr fontId="5"/>
  </si>
  <si>
    <t>がん相談支援センター</t>
    <phoneticPr fontId="5"/>
  </si>
  <si>
    <t>地域医療連携室</t>
    <phoneticPr fontId="5"/>
  </si>
  <si>
    <t>談話室、食堂、ディルーム、面会室、家族控室、患者専用台所、入浴室、シャワー室</t>
    <phoneticPr fontId="5"/>
  </si>
  <si>
    <t>連携している訪問看護ステーションは数多くあり、患者の住居から近くの訪問看護ステーションを紹介している。また、入院前に患者家族が使用している訪問看護ステーションを継続で使用している。</t>
    <phoneticPr fontId="5"/>
  </si>
  <si>
    <t>年４回</t>
    <rPh sb="0" eb="1">
      <t>ネン</t>
    </rPh>
    <rPh sb="2" eb="3">
      <t>カイ</t>
    </rPh>
    <phoneticPr fontId="6"/>
  </si>
  <si>
    <t>堺市内のがん診療連携拠点病院５つが合同で持ち回りで緩和ケア症例の合同事例検討や緩和地域連携に関する討議</t>
    <rPh sb="0" eb="1">
      <t>サカイ</t>
    </rPh>
    <rPh sb="1" eb="2">
      <t>シ</t>
    </rPh>
    <rPh sb="2" eb="3">
      <t>ナイ</t>
    </rPh>
    <rPh sb="6" eb="8">
      <t>シンリョウ</t>
    </rPh>
    <rPh sb="8" eb="10">
      <t>レンケイ</t>
    </rPh>
    <rPh sb="10" eb="12">
      <t>キョテン</t>
    </rPh>
    <rPh sb="12" eb="14">
      <t>ビョウイン</t>
    </rPh>
    <rPh sb="17" eb="19">
      <t>ゴウドウ</t>
    </rPh>
    <rPh sb="20" eb="21">
      <t>モ</t>
    </rPh>
    <rPh sb="22" eb="23">
      <t>マワ</t>
    </rPh>
    <rPh sb="25" eb="27">
      <t>カンワ</t>
    </rPh>
    <rPh sb="29" eb="31">
      <t>ショウレイ</t>
    </rPh>
    <rPh sb="32" eb="34">
      <t>ゴウドウ</t>
    </rPh>
    <rPh sb="34" eb="36">
      <t>ジレイ</t>
    </rPh>
    <rPh sb="36" eb="38">
      <t>ケントウ</t>
    </rPh>
    <rPh sb="39" eb="41">
      <t>カンワ</t>
    </rPh>
    <rPh sb="41" eb="43">
      <t>チイキ</t>
    </rPh>
    <rPh sb="43" eb="45">
      <t>レンケイ</t>
    </rPh>
    <rPh sb="46" eb="47">
      <t>カン</t>
    </rPh>
    <rPh sb="49" eb="51">
      <t>トウギ</t>
    </rPh>
    <phoneticPr fontId="6"/>
  </si>
  <si>
    <t>堺市医療圏がん診療ネットワーク協議会　緩和ケア分科会</t>
    <rPh sb="0" eb="2">
      <t>サカイシ</t>
    </rPh>
    <rPh sb="2" eb="5">
      <t>イリョウケン</t>
    </rPh>
    <rPh sb="7" eb="9">
      <t>シンリョウ</t>
    </rPh>
    <rPh sb="15" eb="18">
      <t>キョウギカイ</t>
    </rPh>
    <rPh sb="19" eb="21">
      <t>カンワ</t>
    </rPh>
    <rPh sb="23" eb="25">
      <t>ブンカ</t>
    </rPh>
    <rPh sb="25" eb="26">
      <t>カイ</t>
    </rPh>
    <phoneticPr fontId="6"/>
  </si>
  <si>
    <t>不定期
4か月に1回程度</t>
    <rPh sb="0" eb="3">
      <t>フテイキ</t>
    </rPh>
    <rPh sb="6" eb="7">
      <t>ゲツ</t>
    </rPh>
    <rPh sb="9" eb="10">
      <t>カイ</t>
    </rPh>
    <rPh sb="10" eb="12">
      <t>テイド</t>
    </rPh>
    <phoneticPr fontId="1"/>
  </si>
  <si>
    <t>がん地域連携クリニカルパス導入実績の向上について</t>
    <rPh sb="2" eb="4">
      <t>チイキ</t>
    </rPh>
    <rPh sb="4" eb="6">
      <t>レンケイ</t>
    </rPh>
    <rPh sb="13" eb="15">
      <t>ドウニュウ</t>
    </rPh>
    <rPh sb="15" eb="17">
      <t>ジッセキ</t>
    </rPh>
    <rPh sb="18" eb="20">
      <t>コウジョウ</t>
    </rPh>
    <phoneticPr fontId="6"/>
  </si>
  <si>
    <t>病院のwebサイトに掲載</t>
    <rPh sb="0" eb="2">
      <t>ビョウイン</t>
    </rPh>
    <rPh sb="10" eb="12">
      <t>ケイサイ</t>
    </rPh>
    <phoneticPr fontId="5"/>
  </si>
  <si>
    <t>外来がん治療認定薬剤師:3名</t>
    <rPh sb="0" eb="2">
      <t>ガイライ</t>
    </rPh>
    <rPh sb="4" eb="6">
      <t>チリョウ</t>
    </rPh>
    <rPh sb="6" eb="8">
      <t>ニンテイ</t>
    </rPh>
    <rPh sb="8" eb="11">
      <t>ヤクザイシ</t>
    </rPh>
    <rPh sb="13" eb="14">
      <t>メイ</t>
    </rPh>
    <phoneticPr fontId="5"/>
  </si>
  <si>
    <t>大阪市</t>
    <rPh sb="0" eb="2">
      <t>オオサカ</t>
    </rPh>
    <rPh sb="2" eb="3">
      <t>シ</t>
    </rPh>
    <phoneticPr fontId="5"/>
  </si>
  <si>
    <t>豊能</t>
    <rPh sb="0" eb="2">
      <t>トヨノ</t>
    </rPh>
    <phoneticPr fontId="5"/>
  </si>
  <si>
    <t>三島</t>
    <rPh sb="0" eb="2">
      <t>ミシマ</t>
    </rPh>
    <phoneticPr fontId="5"/>
  </si>
  <si>
    <t>北河内</t>
    <rPh sb="0" eb="3">
      <t>キタカワチ</t>
    </rPh>
    <phoneticPr fontId="5"/>
  </si>
  <si>
    <t>中川内</t>
    <rPh sb="0" eb="3">
      <t>ナカカワチ</t>
    </rPh>
    <phoneticPr fontId="5"/>
  </si>
  <si>
    <t>南河内</t>
    <rPh sb="0" eb="3">
      <t>ミナミカワチ</t>
    </rPh>
    <phoneticPr fontId="5"/>
  </si>
  <si>
    <t>泉州</t>
    <rPh sb="0" eb="2">
      <t>センシュウ</t>
    </rPh>
    <phoneticPr fontId="5"/>
  </si>
  <si>
    <t>大阪府以外</t>
    <rPh sb="0" eb="3">
      <t>オオサカフ</t>
    </rPh>
    <rPh sb="3" eb="5">
      <t>イガイ</t>
    </rPh>
    <phoneticPr fontId="5"/>
  </si>
  <si>
    <t>医療機関のwebサイトに掲載</t>
    <phoneticPr fontId="5"/>
  </si>
  <si>
    <t>チラシ・電子メール</t>
    <rPh sb="4" eb="6">
      <t>デンシ</t>
    </rPh>
    <phoneticPr fontId="5"/>
  </si>
  <si>
    <t>医療機関のwebサイトに掲載
配架リーフレット</t>
    <rPh sb="15" eb="17">
      <t>ハイカ</t>
    </rPh>
    <phoneticPr fontId="5"/>
  </si>
  <si>
    <t>医療機関のwebサイトに掲載</t>
  </si>
  <si>
    <t>医療機関のWEBサイトに掲載</t>
    <rPh sb="0" eb="4">
      <t>イリョウキカン</t>
    </rPh>
    <rPh sb="12" eb="14">
      <t>ケイサイ</t>
    </rPh>
    <phoneticPr fontId="5"/>
  </si>
  <si>
    <t>院内掲示板・チラシ・地域の広報誌</t>
    <rPh sb="0" eb="2">
      <t>インナイ</t>
    </rPh>
    <rPh sb="2" eb="5">
      <t>ケイジバン</t>
    </rPh>
    <rPh sb="10" eb="12">
      <t>チイキ</t>
    </rPh>
    <rPh sb="13" eb="16">
      <t>コウホウシ</t>
    </rPh>
    <phoneticPr fontId="5"/>
  </si>
  <si>
    <t>治験専用の窓口がある</t>
  </si>
  <si>
    <t>治験管理研究室</t>
    <phoneticPr fontId="5"/>
  </si>
  <si>
    <t>https://kcmc.hosp.go.jp/about/chiken_index.html</t>
    <phoneticPr fontId="5"/>
  </si>
  <si>
    <t>対応していない</t>
  </si>
  <si>
    <t>禁煙外来</t>
    <phoneticPr fontId="5"/>
  </si>
  <si>
    <t>医師による診察と臨床心理士、看護師によるカウンセリング
チャンピックス又はニコチネルによる治療</t>
    <phoneticPr fontId="5"/>
  </si>
  <si>
    <t>https://kcmc.hosp.go.jp/about/cnt0_000010.html</t>
    <phoneticPr fontId="5"/>
  </si>
  <si>
    <t>がん看護</t>
    <phoneticPr fontId="5"/>
  </si>
  <si>
    <t>肺がん、中皮腫</t>
    <phoneticPr fontId="5"/>
  </si>
  <si>
    <t>主治医、支持・緩和療法チーム、がん相談支援センターとも連携しながら、カウンセリングを通してがん患者及び家族の支援</t>
    <phoneticPr fontId="5"/>
  </si>
  <si>
    <t>「がん看護外来」「薬剤師外来」</t>
    <phoneticPr fontId="5"/>
  </si>
  <si>
    <t>https://kcmc.hosp.go.jp/outpatient/cnt1_000014.html</t>
    <phoneticPr fontId="5"/>
  </si>
  <si>
    <t>がん看護外来</t>
    <phoneticPr fontId="5"/>
  </si>
  <si>
    <t>がん患者指導料３の要件内容に準じる
（服薬説明・指導、副作用管理等）</t>
    <phoneticPr fontId="5"/>
  </si>
  <si>
    <t>薬剤部</t>
    <phoneticPr fontId="5"/>
  </si>
  <si>
    <t>治験（企業主導・医師主導）についてはすべて配置しており、研究者主導試験には一部配置している</t>
  </si>
  <si>
    <t>第三者評価を行っていない</t>
  </si>
  <si>
    <t>患者満足度の向上</t>
    <phoneticPr fontId="5"/>
  </si>
  <si>
    <t>入院及び外来の患者満足度を前年度よりアップさせる。</t>
    <phoneticPr fontId="5"/>
  </si>
  <si>
    <t>日を設定して、入院及び外来患者にアンケートを行う。</t>
    <phoneticPr fontId="5"/>
  </si>
  <si>
    <t>医療サービス等委員会で患者満足度向上に向けた取り組みを行う。</t>
    <phoneticPr fontId="5"/>
  </si>
  <si>
    <t>サポート外来</t>
  </si>
  <si>
    <t>緩和ケア内科</t>
  </si>
  <si>
    <t>がん疼痛、呼吸困難などの身体症状の緩和やがんの診断、治療にともなうこころのケア、意思決定支援、アドバンスケアプランニングサポート</t>
  </si>
  <si>
    <t>支持・緩和療法チーム</t>
  </si>
  <si>
    <t>https://kcmc.hosp.go.jp/about/cnt0_000081.html</t>
  </si>
  <si>
    <t>がん相談支援センター</t>
  </si>
  <si>
    <t>病院HP,緩和ケアリーフレット、外来掲示</t>
    <rPh sb="0" eb="2">
      <t>ビョウイン</t>
    </rPh>
    <rPh sb="5" eb="7">
      <t>カンワ</t>
    </rPh>
    <rPh sb="16" eb="18">
      <t>ガイライ</t>
    </rPh>
    <rPh sb="18" eb="20">
      <t>ケイジ</t>
    </rPh>
    <phoneticPr fontId="5"/>
  </si>
  <si>
    <t>その他</t>
  </si>
  <si>
    <t>webアドレス</t>
    <phoneticPr fontId="5"/>
  </si>
  <si>
    <t>【医療圏内の緩和ケア病棟や在宅緩和ケアが提供できる診療所などのマップやリスト】
http://sakaikanwa.jp/index.html
【緊急入院体制の整備にあたり、連携協力を行っている在宅療養支援診療所等のリスト】</t>
    <phoneticPr fontId="5"/>
  </si>
  <si>
    <t>呼吸器内科医２名</t>
    <rPh sb="0" eb="5">
      <t>コキュウキナイカ</t>
    </rPh>
    <rPh sb="5" eb="6">
      <t>イ</t>
    </rPh>
    <rPh sb="7" eb="8">
      <t>メイ</t>
    </rPh>
    <phoneticPr fontId="5"/>
  </si>
  <si>
    <t>心療内科医２名</t>
    <rPh sb="0" eb="4">
      <t>シンリョウナイカ</t>
    </rPh>
    <rPh sb="4" eb="5">
      <t>イ</t>
    </rPh>
    <rPh sb="6" eb="7">
      <t>メイ</t>
    </rPh>
    <phoneticPr fontId="5"/>
  </si>
  <si>
    <t>管理栄養士</t>
  </si>
  <si>
    <t>該当なし</t>
    <phoneticPr fontId="5"/>
  </si>
  <si>
    <t>放射線治療品質管理士　2名</t>
    <phoneticPr fontId="5"/>
  </si>
  <si>
    <t>堺市医師会　肺がん地域連携パス</t>
    <rPh sb="0" eb="2">
      <t>サカイシ</t>
    </rPh>
    <rPh sb="2" eb="5">
      <t>イシカイ</t>
    </rPh>
    <rPh sb="6" eb="7">
      <t>ハイ</t>
    </rPh>
    <rPh sb="9" eb="13">
      <t>チイキレンケイ</t>
    </rPh>
    <phoneticPr fontId="5"/>
  </si>
  <si>
    <t>術後フォロー（化療なし）</t>
  </si>
  <si>
    <t>地域内複数施設</t>
  </si>
  <si>
    <t>堺市医師会　在宅緩和ケア地域連携パス</t>
  </si>
  <si>
    <t>各がん共通</t>
  </si>
  <si>
    <t>緩和移行</t>
  </si>
  <si>
    <t>12件</t>
    <rPh sb="2" eb="3">
      <t>ケン</t>
    </rPh>
    <phoneticPr fontId="7"/>
  </si>
  <si>
    <t>看護師　1人</t>
    <rPh sb="0" eb="3">
      <t>カンゴシ</t>
    </rPh>
    <rPh sb="5" eb="6">
      <t>ニン</t>
    </rPh>
    <phoneticPr fontId="7"/>
  </si>
  <si>
    <t>堺市医療圏がん診療ネットワーク協議会－がん地域連携分科会－</t>
    <rPh sb="0" eb="2">
      <t>サカイシ</t>
    </rPh>
    <rPh sb="2" eb="4">
      <t>イリョウ</t>
    </rPh>
    <rPh sb="4" eb="5">
      <t>ケン</t>
    </rPh>
    <rPh sb="7" eb="9">
      <t>シンリョウ</t>
    </rPh>
    <rPh sb="15" eb="18">
      <t>キョウギカイ</t>
    </rPh>
    <rPh sb="21" eb="23">
      <t>チイキ</t>
    </rPh>
    <rPh sb="23" eb="25">
      <t>レンケイ</t>
    </rPh>
    <rPh sb="25" eb="27">
      <t>ブンカ</t>
    </rPh>
    <rPh sb="27" eb="28">
      <t>カイ</t>
    </rPh>
    <phoneticPr fontId="1"/>
  </si>
  <si>
    <t>がんサロンひだまり</t>
  </si>
  <si>
    <t>病院</t>
    <rPh sb="0" eb="2">
      <t>ビョウイン</t>
    </rPh>
    <phoneticPr fontId="5"/>
  </si>
  <si>
    <t>月</t>
  </si>
  <si>
    <t>肺がん</t>
    <rPh sb="0" eb="1">
      <t>ハイ</t>
    </rPh>
    <phoneticPr fontId="5"/>
  </si>
  <si>
    <t>相談支援センター</t>
    <rPh sb="0" eb="4">
      <t>ソウダンシエン</t>
    </rPh>
    <phoneticPr fontId="5"/>
  </si>
  <si>
    <t>永眠時対応（家族探しなど）</t>
    <rPh sb="0" eb="2">
      <t>エイミン</t>
    </rPh>
    <rPh sb="2" eb="3">
      <t>ジ</t>
    </rPh>
    <rPh sb="3" eb="5">
      <t>タイオウ</t>
    </rPh>
    <rPh sb="6" eb="9">
      <t>カゾクサガ</t>
    </rPh>
    <phoneticPr fontId="7"/>
  </si>
  <si>
    <t>身寄りなし対応</t>
    <rPh sb="0" eb="2">
      <t>ミヨ</t>
    </rPh>
    <rPh sb="5" eb="7">
      <t>タイオウ</t>
    </rPh>
    <phoneticPr fontId="7"/>
  </si>
  <si>
    <t>帰国調整</t>
    <rPh sb="0" eb="4">
      <t>キコクチョウセイ</t>
    </rPh>
    <phoneticPr fontId="7"/>
  </si>
  <si>
    <t>他院入院中の病状説明調整</t>
    <rPh sb="0" eb="2">
      <t>タイン</t>
    </rPh>
    <rPh sb="2" eb="5">
      <t>ニュウインチュウ</t>
    </rPh>
    <rPh sb="6" eb="8">
      <t>ビョウジョウ</t>
    </rPh>
    <rPh sb="8" eb="10">
      <t>セツメイ</t>
    </rPh>
    <rPh sb="10" eb="12">
      <t>チョウセイ</t>
    </rPh>
    <phoneticPr fontId="7"/>
  </si>
  <si>
    <t>退院後のかかりつけ医からの問い合わせ対応</t>
    <rPh sb="0" eb="3">
      <t>タイインゴ</t>
    </rPh>
    <rPh sb="9" eb="10">
      <t>イ</t>
    </rPh>
    <rPh sb="13" eb="14">
      <t>ト</t>
    </rPh>
    <rPh sb="15" eb="16">
      <t>ア</t>
    </rPh>
    <rPh sb="18" eb="20">
      <t>タイオウ</t>
    </rPh>
    <phoneticPr fontId="7"/>
  </si>
  <si>
    <t>がん相談支援センター</t>
    <rPh sb="2" eb="6">
      <t>ソウダンシエン</t>
    </rPh>
    <phoneticPr fontId="5"/>
  </si>
  <si>
    <t>実施</t>
  </si>
  <si>
    <t>不要</t>
  </si>
  <si>
    <t>未実施</t>
  </si>
  <si>
    <t>堺市がん患者と家族の会
よりそい</t>
    <rPh sb="0" eb="2">
      <t>サカイシ</t>
    </rPh>
    <rPh sb="4" eb="6">
      <t>カンジャ</t>
    </rPh>
    <rPh sb="7" eb="9">
      <t>カゾク</t>
    </rPh>
    <rPh sb="10" eb="11">
      <t>カイ</t>
    </rPh>
    <phoneticPr fontId="5"/>
  </si>
  <si>
    <t>隔月で実務者会議（患者会メンバーと堺市内の国・府拠点5病院が参加）を行い、定例会のために年1回職員が講演を行っている。</t>
    <phoneticPr fontId="5"/>
  </si>
  <si>
    <t>適切な機関に紹介</t>
  </si>
  <si>
    <t>自施設で対応</t>
  </si>
  <si>
    <t>診療情報管理士</t>
  </si>
  <si>
    <t>専任(5割以上8割未満)</t>
  </si>
  <si>
    <t>初級認定者（みなし含む）</t>
  </si>
  <si>
    <t>非常勤</t>
  </si>
  <si>
    <t>兼任(5割未満)</t>
  </si>
  <si>
    <t>別ファイル参照</t>
    <rPh sb="0" eb="1">
      <t>ベツ</t>
    </rPh>
    <rPh sb="5" eb="7">
      <t>サンショウ</t>
    </rPh>
    <phoneticPr fontId="5"/>
  </si>
  <si>
    <t>別ファイル参照</t>
    <phoneticPr fontId="5"/>
  </si>
  <si>
    <t>医療安全対策地域連携加算での医療機関間の実地調査
（阪南病院→当院評価）</t>
    <rPh sb="0" eb="12">
      <t>イリョウアンゼンタイサクチイキレンケイカサン</t>
    </rPh>
    <rPh sb="14" eb="16">
      <t>イリョウ</t>
    </rPh>
    <rPh sb="16" eb="18">
      <t>キカン</t>
    </rPh>
    <rPh sb="18" eb="19">
      <t>カン</t>
    </rPh>
    <rPh sb="20" eb="22">
      <t>ジッチ</t>
    </rPh>
    <rPh sb="22" eb="24">
      <t>チョウサ</t>
    </rPh>
    <rPh sb="26" eb="28">
      <t>ハンナン</t>
    </rPh>
    <rPh sb="28" eb="30">
      <t>ビョウイン</t>
    </rPh>
    <rPh sb="31" eb="33">
      <t>トウイン</t>
    </rPh>
    <rPh sb="33" eb="35">
      <t>ヒョウカ</t>
    </rPh>
    <phoneticPr fontId="7"/>
  </si>
  <si>
    <t>管轄保健所が実施する書面による検査（医療監視）</t>
    <rPh sb="10" eb="12">
      <t>ショメン</t>
    </rPh>
    <phoneticPr fontId="5"/>
  </si>
  <si>
    <t>令和2年9月実施</t>
    <rPh sb="0" eb="2">
      <t>レイワ</t>
    </rPh>
    <rPh sb="3" eb="4">
      <t>ネン</t>
    </rPh>
    <rPh sb="5" eb="6">
      <t>ガツ</t>
    </rPh>
    <rPh sb="6" eb="8">
      <t>ジッシ</t>
    </rPh>
    <phoneticPr fontId="5"/>
  </si>
  <si>
    <r>
      <t>　大阪府がん診療拠点病院（肺がん）の</t>
    </r>
    <r>
      <rPr>
        <sz val="11"/>
        <rFont val="ＭＳ Ｐゴシック"/>
        <family val="3"/>
        <charset val="128"/>
      </rPr>
      <t>指定に関する手続きについて</t>
    </r>
    <rPh sb="13" eb="14">
      <t>ハイ</t>
    </rPh>
    <rPh sb="18" eb="20">
      <t>シテイ</t>
    </rPh>
    <rPh sb="21" eb="22">
      <t>カン</t>
    </rPh>
    <rPh sb="24" eb="26">
      <t>テツヅ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</si>
</sst>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_);[Red]\(#,##0\)"/>
    <numFmt numFmtId="178" formatCode="yyyy/m/d;@"/>
    <numFmt numFmtId="179" formatCode="[&lt;=999]000;[&lt;=9999]000\-00;000\-0000"/>
    <numFmt numFmtId="180" formatCode="#,##0&quot;人&quot;"/>
    <numFmt numFmtId="181" formatCode="#,###"/>
    <numFmt numFmtId="182" formatCode=";;;"/>
    <numFmt numFmtId="183" formatCode="0_ "/>
    <numFmt numFmtId="184" formatCode="#,##0.0_);[Red]\(#,##0.0\)"/>
    <numFmt numFmtId="185" formatCode="0.0_ "/>
    <numFmt numFmtId="186" formatCode="&quot;「A」項目の充足状況・・・　&quot;General"/>
    <numFmt numFmtId="187" formatCode="0.0%"/>
    <numFmt numFmtId="188" formatCode="&quot;「B」項目の充足状況・・・　&quot;General"/>
    <numFmt numFmtId="189" formatCode="&quot;「C」項目の充足状況・・・　&quot;General"/>
    <numFmt numFmtId="190" formatCode="#,##0.0_ "/>
  </numFmts>
  <fonts count="9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u/>
      <sz val="11"/>
      <color indexed="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0"/>
      <color indexed="8"/>
      <name val="ＭＳ Ｐゴシック"/>
      <family val="3"/>
      <charset val="128"/>
    </font>
    <font>
      <sz val="11"/>
      <name val="ＭＳ Ｐゴシック"/>
      <family val="3"/>
      <charset val="128"/>
    </font>
    <font>
      <sz val="10"/>
      <name val="ＭＳ 明朝"/>
      <family val="1"/>
      <charset val="128"/>
    </font>
    <font>
      <sz val="10"/>
      <name val="Century"/>
      <family val="1"/>
    </font>
    <font>
      <sz val="12"/>
      <color indexed="8"/>
      <name val="ＭＳ Ｐゴシック"/>
      <family val="3"/>
      <charset val="128"/>
    </font>
    <font>
      <b/>
      <u/>
      <sz val="14"/>
      <color indexed="8"/>
      <name val="ＭＳ Ｐゴシック"/>
      <family val="3"/>
      <charset val="128"/>
    </font>
    <font>
      <sz val="9"/>
      <color indexed="8"/>
      <name val="ＭＳ Ｐゴシック"/>
      <family val="3"/>
      <charset val="128"/>
    </font>
    <font>
      <sz val="11"/>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11"/>
      <color indexed="10"/>
      <name val="ＭＳ Ｐゴシック"/>
      <family val="3"/>
      <charset val="128"/>
    </font>
    <font>
      <sz val="10"/>
      <color indexed="10"/>
      <name val="ＭＳ Ｐゴシック"/>
      <family val="3"/>
      <charset val="128"/>
    </font>
    <font>
      <sz val="13"/>
      <name val="ＭＳ Ｐゴシック"/>
      <family val="3"/>
      <charset val="128"/>
    </font>
    <font>
      <strike/>
      <sz val="11"/>
      <name val="ＭＳ Ｐゴシック"/>
      <family val="3"/>
      <charset val="128"/>
    </font>
    <font>
      <sz val="12"/>
      <name val="ＭＳ 明朝"/>
      <family val="1"/>
      <charset val="128"/>
    </font>
    <font>
      <sz val="11"/>
      <color indexed="14"/>
      <name val="ＭＳ Ｐゴシック"/>
      <family val="3"/>
      <charset val="128"/>
    </font>
    <font>
      <b/>
      <sz val="16"/>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8"/>
      <color rgb="FFFF0000"/>
      <name val="ＭＳ Ｐゴシック"/>
      <family val="3"/>
      <charset val="128"/>
    </font>
    <font>
      <sz val="11"/>
      <color rgb="FF9C6500"/>
      <name val="ＭＳ Ｐゴシック"/>
      <family val="2"/>
      <charset val="128"/>
      <scheme val="minor"/>
    </font>
    <font>
      <sz val="9"/>
      <color indexed="10"/>
      <name val="ＭＳ Ｐゴシック"/>
      <family val="3"/>
      <charset val="128"/>
    </font>
    <font>
      <sz val="7"/>
      <color indexed="10"/>
      <name val="ＭＳ Ｐゴシック"/>
      <family val="3"/>
      <charset val="128"/>
    </font>
    <font>
      <b/>
      <u/>
      <sz val="10"/>
      <color indexed="10"/>
      <name val="ＭＳ Ｐゴシック"/>
      <family val="3"/>
      <charset val="128"/>
    </font>
    <font>
      <sz val="11"/>
      <color theme="0"/>
      <name val="ＭＳ Ｐゴシック"/>
      <family val="2"/>
      <charset val="128"/>
      <scheme val="minor"/>
    </font>
    <font>
      <sz val="7"/>
      <color theme="1"/>
      <name val="ＭＳ Ｐゴシック"/>
      <family val="3"/>
      <charset val="128"/>
    </font>
    <font>
      <sz val="6"/>
      <color rgb="FFFF0000"/>
      <name val="ＭＳ Ｐゴシック"/>
      <family val="3"/>
      <charset val="128"/>
    </font>
    <font>
      <sz val="7"/>
      <color rgb="FFFF0000"/>
      <name val="ＭＳ Ｐゴシック"/>
      <family val="3"/>
      <charset val="128"/>
    </font>
    <font>
      <sz val="6"/>
      <color theme="1"/>
      <name val="ＭＳ Ｐゴシック"/>
      <family val="3"/>
      <charset val="128"/>
    </font>
    <font>
      <strike/>
      <sz val="6"/>
      <color rgb="FFFF0000"/>
      <name val="ＭＳ Ｐゴシック"/>
      <family val="3"/>
      <charset val="128"/>
    </font>
    <font>
      <sz val="11"/>
      <color rgb="FF9C0006"/>
      <name val="ＭＳ Ｐゴシック"/>
      <family val="3"/>
      <charset val="128"/>
      <scheme val="minor"/>
    </font>
    <font>
      <sz val="10"/>
      <color theme="1"/>
      <name val="ＭＳ Ｐゴシック"/>
      <family val="3"/>
      <charset val="128"/>
    </font>
    <font>
      <b/>
      <sz val="10"/>
      <color rgb="FFFF0000"/>
      <name val="ＭＳ Ｐゴシック"/>
      <family val="3"/>
      <charset val="128"/>
    </font>
    <font>
      <b/>
      <sz val="11"/>
      <color rgb="FFFF0000"/>
      <name val="ＭＳ Ｐゴシック"/>
      <family val="3"/>
      <charset val="128"/>
    </font>
    <font>
      <u/>
      <sz val="8"/>
      <color indexed="12"/>
      <name val="ＭＳ Ｐゴシック"/>
      <family val="3"/>
      <charset val="128"/>
    </font>
    <font>
      <u/>
      <sz val="11"/>
      <name val="ＭＳ Ｐゴシック"/>
      <family val="3"/>
      <charset val="128"/>
    </font>
    <font>
      <u/>
      <sz val="9"/>
      <name val="ＭＳ Ｐゴシック"/>
      <family val="3"/>
      <charset val="128"/>
    </font>
    <font>
      <sz val="11"/>
      <color rgb="FFFF0000"/>
      <name val="ＭＳ Ｐゴシック"/>
      <family val="3"/>
      <charset val="128"/>
    </font>
    <font>
      <sz val="14"/>
      <color rgb="FFFF0000"/>
      <name val="ＭＳ Ｐゴシック"/>
      <family val="3"/>
      <charset val="128"/>
    </font>
    <font>
      <sz val="12"/>
      <color theme="1"/>
      <name val="ＭＳ Ｐゴシック"/>
      <family val="3"/>
      <charset val="128"/>
      <scheme val="minor"/>
    </font>
    <font>
      <sz val="11"/>
      <color rgb="FF000000"/>
      <name val="游ゴシック"/>
      <family val="2"/>
      <charset val="128"/>
    </font>
    <font>
      <sz val="6"/>
      <name val="游ゴシック"/>
      <family val="2"/>
      <charset val="128"/>
    </font>
    <font>
      <sz val="9"/>
      <color rgb="FFFF0000"/>
      <name val="ＭＳ Ｐゴシック"/>
      <family val="3"/>
      <charset val="128"/>
    </font>
    <font>
      <sz val="5"/>
      <color theme="1"/>
      <name val="ＭＳ Ｐゴシック"/>
      <family val="3"/>
      <charset val="128"/>
    </font>
    <font>
      <sz val="8"/>
      <color indexed="8"/>
      <name val="ＭＳ Ｐゴシック"/>
      <family val="3"/>
      <charset val="128"/>
    </font>
    <font>
      <b/>
      <u/>
      <sz val="7"/>
      <name val="ＭＳ Ｐゴシック"/>
      <family val="3"/>
      <charset val="128"/>
    </font>
    <font>
      <b/>
      <sz val="14"/>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b/>
      <sz val="11"/>
      <color indexed="10"/>
      <name val="ＭＳ Ｐゴシック"/>
      <family val="3"/>
      <charset val="128"/>
    </font>
    <font>
      <b/>
      <sz val="11"/>
      <color rgb="FFFF0000"/>
      <name val="ＭＳ Ｐゴシック"/>
      <family val="3"/>
      <charset val="128"/>
      <scheme val="minor"/>
    </font>
    <font>
      <sz val="5"/>
      <name val="ＭＳ Ｐゴシック"/>
      <family val="3"/>
      <charset val="128"/>
    </font>
    <font>
      <u/>
      <sz val="7"/>
      <name val="ＭＳ Ｐゴシック"/>
      <family val="3"/>
      <charset val="128"/>
    </font>
    <font>
      <sz val="12"/>
      <color rgb="FFFF0000"/>
      <name val="ＭＳ Ｐゴシック"/>
      <family val="3"/>
      <charset val="128"/>
    </font>
    <font>
      <sz val="10"/>
      <color indexed="60"/>
      <name val="ＭＳ Ｐゴシック"/>
      <family val="3"/>
      <charset val="128"/>
    </font>
    <font>
      <sz val="11"/>
      <color theme="1"/>
      <name val="ＭＳ Ｐゴシック"/>
      <family val="3"/>
      <charset val="128"/>
    </font>
    <font>
      <sz val="11"/>
      <color rgb="FF000000"/>
      <name val="ＭＳ Ｐゴシック"/>
      <family val="3"/>
      <charset val="128"/>
    </font>
    <font>
      <u/>
      <sz val="6"/>
      <name val="ＭＳ Ｐゴシック"/>
      <family val="3"/>
      <charset val="128"/>
    </font>
    <font>
      <b/>
      <u/>
      <sz val="12"/>
      <color rgb="FFFF0000"/>
      <name val="ＭＳ Ｐゴシック"/>
      <family val="3"/>
      <charset val="128"/>
    </font>
    <font>
      <b/>
      <sz val="22"/>
      <color rgb="FFFF0000"/>
      <name val="ＭＳ Ｐゴシック"/>
      <family val="3"/>
      <charset val="128"/>
    </font>
    <font>
      <sz val="12"/>
      <color indexed="60"/>
      <name val="ＭＳ Ｐゴシック"/>
      <family val="3"/>
      <charset val="128"/>
    </font>
    <font>
      <i/>
      <sz val="12"/>
      <color theme="0"/>
      <name val="ＭＳ Ｐゴシック"/>
      <family val="3"/>
      <charset val="128"/>
    </font>
    <font>
      <sz val="10"/>
      <color rgb="FFFF0000"/>
      <name val="ＭＳ Ｐゴシック"/>
      <family val="3"/>
      <charset val="128"/>
    </font>
    <font>
      <sz val="10"/>
      <color rgb="FF993300"/>
      <name val="ＭＳ Ｐゴシック"/>
      <family val="3"/>
      <charset val="128"/>
    </font>
    <font>
      <sz val="6"/>
      <color indexed="10"/>
      <name val="ＭＳ Ｐゴシック"/>
      <family val="3"/>
      <charset val="128"/>
    </font>
    <font>
      <b/>
      <sz val="8"/>
      <color rgb="FFFF0000"/>
      <name val="ＭＳ Ｐゴシック"/>
      <family val="3"/>
      <charset val="128"/>
    </font>
    <font>
      <sz val="9"/>
      <color theme="1"/>
      <name val="ＭＳ Ｐゴシック"/>
      <family val="3"/>
      <charset val="128"/>
    </font>
  </fonts>
  <fills count="5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26"/>
      </patternFill>
    </fill>
    <fill>
      <patternFill patternType="solid">
        <fgColor indexed="47"/>
        <bgColor indexed="64"/>
      </patternFill>
    </fill>
    <fill>
      <patternFill patternType="solid">
        <fgColor indexed="27"/>
        <bgColor indexed="51"/>
      </patternFill>
    </fill>
    <fill>
      <patternFill patternType="solid">
        <fgColor indexed="27"/>
        <bgColor indexed="27"/>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26"/>
        <bgColor indexed="64"/>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CCFFFF"/>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ECFF"/>
        <bgColor indexed="64"/>
      </patternFill>
    </fill>
    <fill>
      <patternFill patternType="solid">
        <fgColor rgb="FFFFCC99"/>
        <bgColor indexed="42"/>
      </patternFill>
    </fill>
    <fill>
      <patternFill patternType="solid">
        <fgColor theme="0"/>
        <bgColor indexed="64"/>
      </patternFill>
    </fill>
    <fill>
      <patternFill patternType="solid">
        <fgColor indexed="65"/>
      </patternFill>
    </fill>
    <fill>
      <patternFill patternType="solid">
        <fgColor indexed="47"/>
      </patternFill>
    </fill>
    <fill>
      <patternFill patternType="solid">
        <fgColor indexed="42"/>
      </patternFill>
    </fill>
    <fill>
      <patternFill patternType="solid">
        <fgColor indexed="26"/>
      </patternFill>
    </fill>
    <fill>
      <patternFill patternType="solid">
        <fgColor indexed="9"/>
      </patternFill>
    </fill>
    <fill>
      <patternFill patternType="solid">
        <fgColor indexed="27"/>
      </patternFill>
    </fill>
    <fill>
      <patternFill patternType="solid">
        <fgColor theme="9" tint="0.39997558519241921"/>
        <bgColor indexed="64"/>
      </patternFill>
    </fill>
    <fill>
      <patternFill patternType="solid">
        <fgColor rgb="FFFFC7CE"/>
      </patternFill>
    </fill>
    <fill>
      <patternFill patternType="solid">
        <fgColor theme="9" tint="0.39997558519241921"/>
        <bgColor indexed="65"/>
      </patternFill>
    </fill>
    <fill>
      <patternFill patternType="solid">
        <fgColor rgb="FFFFFF00"/>
        <bgColor indexed="64"/>
      </patternFill>
    </fill>
    <fill>
      <patternFill patternType="solid">
        <fgColor rgb="FFFFFFFF"/>
        <bgColor indexed="64"/>
      </patternFill>
    </fill>
    <fill>
      <patternFill patternType="solid">
        <fgColor theme="0" tint="-0.499984740745262"/>
        <bgColor indexed="64"/>
      </patternFill>
    </fill>
    <fill>
      <patternFill patternType="solid">
        <fgColor rgb="FFFFFFFF"/>
        <bgColor rgb="FFFFFFFF"/>
      </patternFill>
    </fill>
    <fill>
      <patternFill patternType="solid">
        <fgColor rgb="FFFFFFCC"/>
        <bgColor rgb="FFFFFFFF"/>
      </patternFill>
    </fill>
    <fill>
      <patternFill patternType="solid">
        <fgColor rgb="FFFFCC99"/>
        <bgColor rgb="FFFFFFFF"/>
      </patternFill>
    </fill>
    <fill>
      <patternFill patternType="solid">
        <fgColor rgb="FFFFFFCC"/>
        <bgColor rgb="FF000000"/>
      </patternFill>
    </fill>
    <fill>
      <patternFill patternType="solid">
        <fgColor rgb="FFCCFFCC"/>
        <bgColor rgb="FFFFFFFF"/>
      </patternFill>
    </fill>
    <fill>
      <patternFill patternType="solid">
        <fgColor rgb="FFCCFFFF"/>
        <bgColor rgb="FFFFFFFF"/>
      </patternFill>
    </fill>
    <fill>
      <patternFill patternType="solid">
        <fgColor theme="0"/>
        <bgColor rgb="FFFFFFFF"/>
      </patternFill>
    </fill>
    <fill>
      <patternFill patternType="solid">
        <fgColor rgb="FFCCFFCC"/>
        <bgColor rgb="FF000000"/>
      </patternFill>
    </fill>
    <fill>
      <patternFill patternType="solid">
        <fgColor rgb="FFFFFFFF"/>
        <bgColor rgb="FF000000"/>
      </patternFill>
    </fill>
    <fill>
      <patternFill patternType="solid">
        <fgColor theme="0"/>
        <bgColor rgb="FF000000"/>
      </patternFill>
    </fill>
    <fill>
      <patternFill patternType="solid">
        <fgColor theme="3" tint="0.79998168889431442"/>
        <bgColor indexed="64"/>
      </patternFill>
    </fill>
    <fill>
      <patternFill patternType="solid">
        <fgColor rgb="FF99CCFF"/>
        <bgColor indexed="64"/>
      </patternFill>
    </fill>
    <fill>
      <patternFill patternType="solid">
        <fgColor rgb="FFE5F5FF"/>
        <bgColor indexed="64"/>
      </patternFill>
    </fill>
    <fill>
      <patternFill patternType="solid">
        <fgColor rgb="FFCC99FF"/>
        <bgColor indexed="64"/>
      </patternFill>
    </fill>
    <fill>
      <patternFill patternType="solid">
        <fgColor rgb="FFFFCC99"/>
        <bgColor rgb="FF000000"/>
      </patternFill>
    </fill>
    <fill>
      <patternFill patternType="solid">
        <fgColor rgb="FFFFFF00"/>
        <bgColor rgb="FF000000"/>
      </patternFill>
    </fill>
    <fill>
      <patternFill patternType="solid">
        <fgColor rgb="FFCCFFFF"/>
        <bgColor indexed="51"/>
      </patternFill>
    </fill>
  </fills>
  <borders count="24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style="thin">
        <color indexed="64"/>
      </left>
      <right/>
      <top/>
      <bottom/>
      <diagonal/>
    </border>
    <border>
      <left/>
      <right style="thin">
        <color indexed="64"/>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57"/>
      </right>
      <top style="thin">
        <color indexed="57"/>
      </top>
      <bottom/>
      <diagonal/>
    </border>
    <border>
      <left/>
      <right style="thin">
        <color indexed="57"/>
      </right>
      <top/>
      <bottom/>
      <diagonal/>
    </border>
    <border>
      <left/>
      <right style="thin">
        <color indexed="57"/>
      </right>
      <top/>
      <bottom style="thin">
        <color indexed="57"/>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right/>
      <top style="thin">
        <color indexed="64"/>
      </top>
      <bottom style="thin">
        <color indexed="64"/>
      </bottom>
      <diagonal style="hair">
        <color indexed="64"/>
      </diagonal>
    </border>
    <border>
      <left style="thick">
        <color rgb="FFFF0000"/>
      </left>
      <right style="thick">
        <color rgb="FFFF0000"/>
      </right>
      <top style="thick">
        <color rgb="FFFF0000"/>
      </top>
      <bottom style="thick">
        <color rgb="FFFF0000"/>
      </bottom>
      <diagonal/>
    </border>
    <border>
      <left/>
      <right style="thick">
        <color rgb="FFFF0000"/>
      </right>
      <top/>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thick">
        <color indexed="10"/>
      </right>
      <top/>
      <bottom/>
      <diagonal/>
    </border>
    <border>
      <left style="hair">
        <color indexed="64"/>
      </left>
      <right style="hair">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dotted">
        <color indexed="64"/>
      </right>
      <top/>
      <bottom/>
      <diagonal/>
    </border>
    <border>
      <left style="medium">
        <color indexed="64"/>
      </left>
      <right/>
      <top style="hair">
        <color indexed="64"/>
      </top>
      <bottom style="hair">
        <color indexed="64"/>
      </bottom>
      <diagonal/>
    </border>
    <border>
      <left/>
      <right style="hair">
        <color indexed="64"/>
      </right>
      <top style="hair">
        <color indexed="64"/>
      </top>
      <bottom style="medium">
        <color indexed="64"/>
      </bottom>
      <diagonal/>
    </border>
    <border>
      <left style="dotted">
        <color indexed="64"/>
      </left>
      <right/>
      <top/>
      <bottom/>
      <diagonal/>
    </border>
    <border>
      <left/>
      <right/>
      <top/>
      <bottom style="hair">
        <color theme="1"/>
      </bottom>
      <diagonal/>
    </border>
    <border>
      <left style="medium">
        <color indexed="64"/>
      </left>
      <right/>
      <top/>
      <bottom style="thin">
        <color indexed="64"/>
      </bottom>
      <diagonal/>
    </border>
    <border>
      <left/>
      <right/>
      <top/>
      <bottom style="dotted">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57"/>
      </left>
      <right style="thin">
        <color indexed="57"/>
      </right>
      <top style="thin">
        <color indexed="57"/>
      </top>
      <bottom/>
      <diagonal/>
    </border>
    <border>
      <left style="thin">
        <color indexed="57"/>
      </left>
      <right style="thin">
        <color indexed="57"/>
      </right>
      <top/>
      <bottom/>
      <diagonal/>
    </border>
    <border>
      <left style="thin">
        <color indexed="57"/>
      </left>
      <right style="thin">
        <color indexed="57"/>
      </right>
      <top/>
      <bottom style="thin">
        <color indexed="57"/>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thin">
        <color auto="1"/>
      </bottom>
      <diagonal/>
    </border>
    <border>
      <left style="medium">
        <color indexed="64"/>
      </left>
      <right style="thin">
        <color indexed="64"/>
      </right>
      <top/>
      <bottom style="hair">
        <color indexed="64"/>
      </bottom>
      <diagonal/>
    </border>
    <border>
      <left/>
      <right style="thin">
        <color indexed="64"/>
      </right>
      <top/>
      <bottom style="medium">
        <color indexed="64"/>
      </bottom>
      <diagonal/>
    </border>
    <border>
      <left/>
      <right style="dotted">
        <color indexed="64"/>
      </right>
      <top/>
      <bottom/>
      <diagonal/>
    </border>
    <border>
      <left/>
      <right/>
      <top style="dotted">
        <color indexed="64"/>
      </top>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hair">
        <color indexed="64"/>
      </top>
      <bottom style="medium">
        <color indexed="64"/>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style="dotted">
        <color indexed="64"/>
      </right>
      <top/>
      <bottom/>
      <diagonal/>
    </border>
    <border>
      <left style="hair">
        <color indexed="64"/>
      </left>
      <right style="medium">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auto="1"/>
      </right>
      <top/>
      <bottom style="thin">
        <color auto="1"/>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hair">
        <color indexed="64"/>
      </top>
      <bottom style="dotted">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diagonal/>
    </border>
    <border>
      <left style="hair">
        <color indexed="64"/>
      </left>
      <right style="medium">
        <color indexed="64"/>
      </right>
      <top/>
      <bottom style="hair">
        <color indexed="64"/>
      </bottom>
      <diagonal/>
    </border>
    <border>
      <left style="hair">
        <color indexed="64"/>
      </left>
      <right/>
      <top style="hair">
        <color theme="1"/>
      </top>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indexed="64"/>
      </left>
      <right style="hair">
        <color theme="1"/>
      </right>
      <top/>
      <bottom/>
      <diagonal/>
    </border>
    <border>
      <left style="hair">
        <color theme="1"/>
      </left>
      <right/>
      <top style="hair">
        <color theme="1"/>
      </top>
      <bottom style="hair">
        <color theme="1"/>
      </bottom>
      <diagonal/>
    </border>
    <border>
      <left style="medium">
        <color indexed="64"/>
      </left>
      <right style="thin">
        <color indexed="64"/>
      </right>
      <top style="hair">
        <color indexed="64"/>
      </top>
      <bottom style="medium">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right style="hair">
        <color theme="1"/>
      </right>
      <top/>
      <bottom style="hair">
        <color theme="1"/>
      </bottom>
      <diagonal/>
    </border>
    <border>
      <left style="hair">
        <color indexed="64"/>
      </left>
      <right style="hair">
        <color theme="1"/>
      </right>
      <top/>
      <bottom style="hair">
        <color indexed="64"/>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style="hair">
        <color indexed="64"/>
      </left>
      <right style="medium">
        <color indexed="64"/>
      </right>
      <top style="hair">
        <color theme="1"/>
      </top>
      <bottom style="hair">
        <color indexed="64"/>
      </bottom>
      <diagonal/>
    </border>
    <border>
      <left style="medium">
        <color indexed="64"/>
      </left>
      <right style="thin">
        <color indexed="64"/>
      </right>
      <top/>
      <bottom style="medium">
        <color indexed="64"/>
      </bottom>
      <diagonal/>
    </border>
    <border>
      <left style="hair">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top style="thin">
        <color auto="1"/>
      </top>
      <bottom style="medium">
        <color auto="1"/>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57"/>
      </left>
      <right style="thin">
        <color indexed="57"/>
      </right>
      <top style="thin">
        <color indexed="57"/>
      </top>
      <bottom style="thin">
        <color indexed="57"/>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medium">
        <color indexed="64"/>
      </bottom>
      <diagonal/>
    </border>
    <border>
      <left style="thin">
        <color indexed="64"/>
      </left>
      <right/>
      <top/>
      <bottom style="hair">
        <color theme="1"/>
      </bottom>
      <diagonal/>
    </border>
    <border>
      <left/>
      <right style="thin">
        <color indexed="64"/>
      </right>
      <top/>
      <bottom style="hair">
        <color theme="1"/>
      </bottom>
      <diagonal/>
    </border>
    <border>
      <left style="thick">
        <color indexed="10"/>
      </left>
      <right style="thick">
        <color indexed="10"/>
      </right>
      <top style="thick">
        <color indexed="10"/>
      </top>
      <bottom style="thick">
        <color indexed="10"/>
      </bottom>
      <diagonal/>
    </border>
    <border>
      <left style="thin">
        <color indexed="57"/>
      </left>
      <right/>
      <top style="thin">
        <color indexed="57"/>
      </top>
      <bottom/>
      <diagonal/>
    </border>
    <border>
      <left/>
      <right/>
      <top style="thin">
        <color indexed="57"/>
      </top>
      <bottom/>
      <diagonal/>
    </border>
    <border>
      <left style="thin">
        <color indexed="57"/>
      </left>
      <right/>
      <top/>
      <bottom/>
      <diagonal/>
    </border>
    <border>
      <left style="thin">
        <color indexed="57"/>
      </left>
      <right/>
      <top/>
      <bottom style="thin">
        <color indexed="57"/>
      </bottom>
      <diagonal/>
    </border>
    <border>
      <left/>
      <right/>
      <top/>
      <bottom style="thin">
        <color indexed="57"/>
      </bottom>
      <diagonal/>
    </border>
    <border diagonalUp="1">
      <left/>
      <right/>
      <top style="thin">
        <color indexed="64"/>
      </top>
      <bottom/>
      <diagonal style="hair">
        <color indexed="64"/>
      </diagonal>
    </border>
    <border>
      <left style="thin">
        <color auto="1"/>
      </left>
      <right style="medium">
        <color indexed="64"/>
      </right>
      <top style="thin">
        <color auto="1"/>
      </top>
      <bottom/>
      <diagonal/>
    </border>
    <border>
      <left style="hair">
        <color indexed="64"/>
      </left>
      <right style="thin">
        <color indexed="64"/>
      </right>
      <top style="hair">
        <color indexed="64"/>
      </top>
      <bottom style="medium">
        <color indexed="64"/>
      </bottom>
      <diagonal/>
    </border>
    <border diagonalUp="1">
      <left style="medium">
        <color indexed="64"/>
      </left>
      <right style="medium">
        <color indexed="64"/>
      </right>
      <top/>
      <bottom style="thin">
        <color indexed="64"/>
      </bottom>
      <diagonal style="medium">
        <color indexed="64"/>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6">
    <xf numFmtId="0" fontId="0" fillId="0" borderId="0">
      <alignment vertical="center"/>
    </xf>
    <xf numFmtId="0" fontId="44" fillId="15"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2" fillId="0" borderId="0">
      <alignment vertical="center"/>
    </xf>
    <xf numFmtId="0" fontId="4" fillId="0" borderId="0">
      <alignment vertical="center"/>
    </xf>
    <xf numFmtId="0" fontId="45" fillId="0" borderId="0"/>
    <xf numFmtId="0" fontId="4" fillId="0" borderId="0">
      <alignment vertical="center"/>
    </xf>
    <xf numFmtId="0" fontId="45" fillId="0" borderId="0"/>
    <xf numFmtId="0" fontId="45"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47" fillId="15" borderId="0" applyNumberFormat="0" applyBorder="0" applyAlignment="0" applyProtection="0">
      <alignment vertical="center"/>
    </xf>
    <xf numFmtId="0" fontId="2" fillId="16" borderId="90" applyNumberFormat="0" applyFont="0" applyAlignment="0" applyProtection="0">
      <alignment vertical="center"/>
    </xf>
    <xf numFmtId="0" fontId="2" fillId="0" borderId="0">
      <alignment vertical="center"/>
    </xf>
    <xf numFmtId="0" fontId="51" fillId="32" borderId="0" applyNumberFormat="0" applyBorder="0" applyAlignment="0" applyProtection="0">
      <alignment vertical="center"/>
    </xf>
    <xf numFmtId="0" fontId="57" fillId="31" borderId="0" applyNumberFormat="0" applyBorder="0" applyAlignment="0" applyProtection="0">
      <alignment vertical="center"/>
    </xf>
    <xf numFmtId="0" fontId="61" fillId="0" borderId="0" applyNumberFormat="0" applyFill="0" applyBorder="0" applyAlignment="0" applyProtection="0">
      <alignment vertical="top"/>
      <protection locked="0"/>
    </xf>
  </cellStyleXfs>
  <cellXfs count="2024">
    <xf numFmtId="0" fontId="0" fillId="0" borderId="0" xfId="0">
      <alignment vertical="center"/>
    </xf>
    <xf numFmtId="0" fontId="0" fillId="0" borderId="0" xfId="0" applyBorder="1">
      <alignment vertical="center"/>
    </xf>
    <xf numFmtId="0" fontId="12" fillId="0" borderId="0" xfId="0" applyFont="1">
      <alignment vertical="center"/>
    </xf>
    <xf numFmtId="0" fontId="12" fillId="0" borderId="0" xfId="0" applyFont="1" applyBorder="1">
      <alignmen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pplyFill="1" applyAlignment="1">
      <alignment vertical="center" wrapText="1"/>
    </xf>
    <xf numFmtId="0" fontId="12" fillId="0" borderId="0" xfId="0" applyFont="1" applyFill="1" applyBorder="1">
      <alignment vertical="center"/>
    </xf>
    <xf numFmtId="0" fontId="0" fillId="0" borderId="0" xfId="0" applyFont="1" applyFill="1">
      <alignment vertical="center"/>
    </xf>
    <xf numFmtId="0" fontId="22" fillId="0" borderId="0" xfId="0" applyFont="1" applyAlignment="1">
      <alignment horizontal="center" vertical="center"/>
    </xf>
    <xf numFmtId="0" fontId="0" fillId="0" borderId="0" xfId="0" applyFont="1" applyAlignment="1">
      <alignment horizontal="left" vertical="center"/>
    </xf>
    <xf numFmtId="0" fontId="23" fillId="0" borderId="0" xfId="0" applyFont="1" applyAlignment="1">
      <alignment vertical="center" wrapText="1"/>
    </xf>
    <xf numFmtId="0" fontId="24" fillId="0" borderId="0" xfId="0" applyFont="1" applyAlignment="1">
      <alignment vertical="center" wrapText="1"/>
    </xf>
    <xf numFmtId="0" fontId="20" fillId="0" borderId="0" xfId="0" applyFont="1" applyAlignment="1">
      <alignment vertical="center" wrapText="1"/>
    </xf>
    <xf numFmtId="0" fontId="12" fillId="0" borderId="0" xfId="0" applyFont="1" applyFill="1" applyBorder="1" applyAlignment="1">
      <alignment horizontal="left" vertical="center" wrapText="1"/>
    </xf>
    <xf numFmtId="0" fontId="12" fillId="0" borderId="0" xfId="0" applyFont="1" applyFill="1">
      <alignment vertical="center"/>
    </xf>
    <xf numFmtId="0" fontId="12" fillId="0"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3" applyFont="1" applyFill="1" applyBorder="1" applyAlignment="1">
      <alignment horizontal="left" vertical="center"/>
    </xf>
    <xf numFmtId="0" fontId="20" fillId="0" borderId="0" xfId="0" applyFont="1" applyBorder="1" applyAlignment="1">
      <alignment vertical="center" wrapText="1"/>
    </xf>
    <xf numFmtId="0" fontId="12" fillId="0" borderId="0" xfId="0" applyFont="1" applyBorder="1" applyAlignment="1">
      <alignment vertical="top"/>
    </xf>
    <xf numFmtId="0" fontId="0" fillId="0" borderId="0" xfId="0" applyFill="1" applyBorder="1" applyAlignment="1">
      <alignment vertical="top"/>
    </xf>
    <xf numFmtId="0" fontId="0" fillId="0" borderId="0" xfId="0" applyBorder="1" applyAlignment="1">
      <alignment vertical="top"/>
    </xf>
    <xf numFmtId="0" fontId="20" fillId="0" borderId="0" xfId="0" applyFont="1" applyFill="1" applyBorder="1" applyAlignment="1">
      <alignment vertical="center" wrapText="1"/>
    </xf>
    <xf numFmtId="0" fontId="7" fillId="0" borderId="0" xfId="0" applyFont="1" applyFill="1" applyAlignment="1">
      <alignment horizontal="left" vertical="center"/>
    </xf>
    <xf numFmtId="0" fontId="0" fillId="0" borderId="0" xfId="0" applyFont="1" applyFill="1" applyAlignment="1">
      <alignment vertical="center" wrapText="1"/>
    </xf>
    <xf numFmtId="0" fontId="0" fillId="0" borderId="0" xfId="0" applyProtection="1">
      <alignment vertical="center"/>
    </xf>
    <xf numFmtId="0" fontId="0" fillId="0" borderId="0" xfId="0" applyAlignment="1" applyProtection="1">
      <alignment horizontal="center" vertical="center"/>
    </xf>
    <xf numFmtId="0" fontId="6" fillId="0" borderId="0" xfId="0" applyFont="1" applyProtection="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7" fillId="4" borderId="1" xfId="0" applyFont="1" applyFill="1" applyBorder="1" applyAlignment="1" applyProtection="1">
      <alignment horizontal="center" vertical="center"/>
      <protection locked="0"/>
    </xf>
    <xf numFmtId="176" fontId="7" fillId="6" borderId="1" xfId="0" applyNumberFormat="1" applyFont="1" applyFill="1" applyBorder="1" applyAlignment="1" applyProtection="1">
      <alignment horizontal="center" vertical="center"/>
      <protection locked="0"/>
    </xf>
    <xf numFmtId="0" fontId="0" fillId="0" borderId="0" xfId="0" applyFont="1" applyFill="1" applyBorder="1">
      <alignment vertical="center"/>
    </xf>
    <xf numFmtId="0" fontId="0" fillId="0" borderId="0" xfId="0" applyFont="1" applyFill="1" applyAlignment="1">
      <alignment horizontal="left" vertical="center"/>
    </xf>
    <xf numFmtId="0" fontId="30" fillId="0" borderId="0" xfId="0" applyFont="1" applyFill="1" applyBorder="1" applyAlignment="1">
      <alignment vertical="top"/>
    </xf>
    <xf numFmtId="0" fontId="30" fillId="0" borderId="0" xfId="0" applyFont="1" applyBorder="1" applyAlignment="1">
      <alignment vertical="top"/>
    </xf>
    <xf numFmtId="0" fontId="16" fillId="0" borderId="0" xfId="0" applyFont="1" applyFill="1">
      <alignment vertical="center"/>
    </xf>
    <xf numFmtId="0" fontId="16" fillId="0" borderId="0" xfId="0" applyFont="1" applyFill="1" applyBorder="1">
      <alignment vertical="center"/>
    </xf>
    <xf numFmtId="0" fontId="19" fillId="0" borderId="0" xfId="0" applyFont="1" applyFill="1">
      <alignment vertical="center"/>
    </xf>
    <xf numFmtId="0" fontId="19" fillId="0" borderId="0" xfId="0" applyFont="1" applyFill="1" applyAlignment="1" applyProtection="1">
      <alignment horizontal="left" vertical="center"/>
    </xf>
    <xf numFmtId="0" fontId="19" fillId="0" borderId="0" xfId="0" applyFont="1" applyFill="1" applyProtection="1">
      <alignment vertical="center"/>
    </xf>
    <xf numFmtId="0" fontId="7" fillId="0" borderId="0" xfId="0" applyFont="1" applyFill="1" applyProtection="1">
      <alignment vertical="center"/>
    </xf>
    <xf numFmtId="0" fontId="9"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wrapText="1"/>
    </xf>
    <xf numFmtId="0" fontId="9" fillId="0" borderId="0" xfId="0" applyFont="1" applyFill="1" applyProtection="1">
      <alignment vertical="center"/>
    </xf>
    <xf numFmtId="0" fontId="7" fillId="0" borderId="0" xfId="0" applyFont="1" applyFill="1" applyAlignment="1" applyProtection="1">
      <alignment horizontal="left" vertical="center" wrapText="1"/>
    </xf>
    <xf numFmtId="0" fontId="7" fillId="0" borderId="11" xfId="0" applyFont="1" applyFill="1" applyBorder="1" applyProtection="1">
      <alignment vertical="center"/>
    </xf>
    <xf numFmtId="0" fontId="7" fillId="0" borderId="11" xfId="0" applyFont="1" applyFill="1" applyBorder="1" applyAlignment="1" applyProtection="1">
      <alignment horizontal="left" vertical="center"/>
    </xf>
    <xf numFmtId="0" fontId="7" fillId="0" borderId="11" xfId="0" applyFont="1" applyFill="1" applyBorder="1" applyAlignment="1" applyProtection="1">
      <alignment vertical="center" wrapText="1"/>
    </xf>
    <xf numFmtId="0" fontId="12" fillId="0" borderId="12" xfId="0" applyFont="1" applyFill="1" applyBorder="1" applyProtection="1">
      <alignment vertical="center"/>
    </xf>
    <xf numFmtId="0" fontId="34" fillId="0" borderId="12"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0" fontId="12" fillId="0" borderId="12" xfId="0" applyFont="1" applyFill="1" applyBorder="1" applyAlignment="1" applyProtection="1">
      <alignment vertical="center" wrapText="1"/>
    </xf>
    <xf numFmtId="0" fontId="16" fillId="0" borderId="12" xfId="0" applyFont="1" applyFill="1" applyBorder="1" applyProtection="1">
      <alignment vertical="center"/>
    </xf>
    <xf numFmtId="0" fontId="16" fillId="0" borderId="12" xfId="0" applyFont="1" applyFill="1" applyBorder="1" applyAlignment="1" applyProtection="1">
      <alignment horizontal="left" vertical="center"/>
    </xf>
    <xf numFmtId="0" fontId="16" fillId="0" borderId="12" xfId="0" applyFont="1" applyFill="1" applyBorder="1" applyAlignment="1" applyProtection="1">
      <alignment vertical="center" wrapText="1"/>
    </xf>
    <xf numFmtId="0" fontId="0" fillId="0" borderId="12" xfId="0" applyFont="1" applyFill="1" applyBorder="1" applyProtection="1">
      <alignment vertical="center"/>
    </xf>
    <xf numFmtId="0" fontId="0" fillId="0" borderId="12" xfId="0" applyFont="1" applyFill="1" applyBorder="1" applyAlignment="1" applyProtection="1">
      <alignment horizontal="left" vertical="center"/>
    </xf>
    <xf numFmtId="0" fontId="0" fillId="0" borderId="12" xfId="0" applyFont="1" applyFill="1" applyBorder="1" applyAlignment="1" applyProtection="1">
      <alignment vertical="center" wrapText="1"/>
    </xf>
    <xf numFmtId="0" fontId="16" fillId="0" borderId="12" xfId="0" applyFont="1" applyFill="1" applyBorder="1" applyAlignment="1" applyProtection="1">
      <alignment horizontal="left" vertical="center" wrapText="1"/>
    </xf>
    <xf numFmtId="0" fontId="16" fillId="0" borderId="13" xfId="0" applyFont="1" applyFill="1" applyBorder="1" applyAlignment="1" applyProtection="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0" fontId="12" fillId="0" borderId="0" xfId="0" applyFont="1" applyFill="1" applyProtection="1">
      <alignment vertical="center"/>
    </xf>
    <xf numFmtId="0" fontId="6" fillId="0" borderId="0" xfId="0" applyFont="1" applyFill="1" applyAlignment="1" applyProtection="1">
      <alignment horizontal="right" vertical="center"/>
    </xf>
    <xf numFmtId="0" fontId="7"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12" fillId="0" borderId="0" xfId="0" applyFont="1" applyFill="1" applyBorder="1" applyProtection="1">
      <alignment vertical="center"/>
    </xf>
    <xf numFmtId="0" fontId="7" fillId="0" borderId="0" xfId="0" applyFont="1" applyFill="1" applyBorder="1" applyAlignment="1" applyProtection="1">
      <alignment vertical="center" wrapText="1"/>
    </xf>
    <xf numFmtId="0" fontId="6" fillId="0" borderId="0" xfId="0" applyFont="1" applyFill="1" applyBorder="1" applyProtection="1">
      <alignment vertical="center"/>
    </xf>
    <xf numFmtId="0" fontId="6"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6" fillId="0" borderId="16" xfId="0" applyFont="1" applyFill="1" applyBorder="1" applyProtection="1">
      <alignment vertical="center"/>
    </xf>
    <xf numFmtId="0" fontId="7" fillId="0" borderId="12" xfId="0" applyFont="1" applyFill="1" applyBorder="1" applyProtection="1">
      <alignment vertical="center"/>
    </xf>
    <xf numFmtId="0" fontId="7" fillId="0" borderId="17" xfId="0" applyFont="1" applyFill="1" applyBorder="1" applyProtection="1">
      <alignment vertical="center"/>
    </xf>
    <xf numFmtId="0" fontId="6" fillId="0" borderId="13" xfId="0" applyFont="1" applyFill="1" applyBorder="1" applyProtection="1">
      <alignment vertical="center"/>
    </xf>
    <xf numFmtId="0" fontId="7" fillId="0" borderId="13" xfId="0" applyFont="1" applyFill="1" applyBorder="1" applyProtection="1">
      <alignment vertical="center"/>
    </xf>
    <xf numFmtId="0" fontId="12" fillId="0" borderId="17" xfId="0" applyFont="1" applyFill="1" applyBorder="1" applyProtection="1">
      <alignment vertical="center"/>
    </xf>
    <xf numFmtId="0" fontId="6" fillId="0" borderId="17" xfId="0" applyFont="1" applyFill="1" applyBorder="1" applyProtection="1">
      <alignment vertical="center"/>
    </xf>
    <xf numFmtId="0" fontId="6" fillId="0" borderId="18" xfId="0" applyFont="1" applyFill="1" applyBorder="1" applyProtection="1">
      <alignment vertical="center"/>
    </xf>
    <xf numFmtId="0" fontId="0" fillId="0" borderId="0" xfId="0" applyFont="1" applyBorder="1" applyAlignment="1" applyProtection="1">
      <alignment vertical="center"/>
    </xf>
    <xf numFmtId="0" fontId="0" fillId="0" borderId="12" xfId="0" applyFont="1" applyFill="1" applyBorder="1" applyAlignment="1" applyProtection="1">
      <alignment vertical="center"/>
    </xf>
    <xf numFmtId="0" fontId="7" fillId="0" borderId="20" xfId="0" applyFont="1" applyFill="1" applyBorder="1" applyProtection="1">
      <alignment vertical="center"/>
    </xf>
    <xf numFmtId="0" fontId="7" fillId="0" borderId="13" xfId="0" applyFont="1" applyFill="1" applyBorder="1" applyAlignment="1" applyProtection="1">
      <alignment vertical="center" wrapText="1"/>
    </xf>
    <xf numFmtId="0" fontId="7" fillId="0" borderId="13" xfId="0" applyFont="1" applyFill="1" applyBorder="1" applyAlignment="1" applyProtection="1">
      <alignment horizontal="center" vertical="center" wrapText="1"/>
    </xf>
    <xf numFmtId="0" fontId="12" fillId="0" borderId="13" xfId="0" applyFont="1" applyFill="1" applyBorder="1" applyProtection="1">
      <alignment vertical="center"/>
    </xf>
    <xf numFmtId="0" fontId="6" fillId="0" borderId="12" xfId="0" applyFont="1" applyFill="1" applyBorder="1" applyAlignment="1" applyProtection="1">
      <alignment horizontal="center" vertical="center"/>
    </xf>
    <xf numFmtId="0" fontId="7" fillId="0" borderId="12" xfId="0" applyFont="1" applyFill="1" applyBorder="1" applyAlignment="1" applyProtection="1">
      <alignment horizontal="center" vertical="center" wrapText="1"/>
    </xf>
    <xf numFmtId="0" fontId="7" fillId="0" borderId="12" xfId="0" applyFont="1" applyFill="1" applyBorder="1" applyAlignment="1" applyProtection="1">
      <alignment vertical="center"/>
    </xf>
    <xf numFmtId="0" fontId="7" fillId="0" borderId="12" xfId="0" applyFont="1" applyFill="1" applyBorder="1" applyAlignment="1" applyProtection="1">
      <alignment horizontal="center" vertical="center"/>
    </xf>
    <xf numFmtId="0" fontId="6" fillId="0" borderId="13" xfId="0" applyFont="1" applyFill="1" applyBorder="1" applyAlignment="1" applyProtection="1">
      <alignment horizontal="left" vertical="center"/>
    </xf>
    <xf numFmtId="0" fontId="7" fillId="0" borderId="13"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0" fillId="0" borderId="12" xfId="0" applyFont="1" applyFill="1" applyBorder="1" applyAlignment="1" applyProtection="1">
      <alignment horizontal="center" vertical="center" wrapText="1"/>
    </xf>
    <xf numFmtId="0" fontId="7" fillId="0" borderId="12" xfId="0" applyFont="1" applyFill="1" applyBorder="1" applyAlignment="1" applyProtection="1">
      <alignment horizontal="right" vertical="center" wrapText="1"/>
    </xf>
    <xf numFmtId="0" fontId="7" fillId="0" borderId="19" xfId="0" applyFont="1" applyFill="1" applyBorder="1" applyAlignment="1" applyProtection="1">
      <alignment horizontal="center" vertical="center"/>
    </xf>
    <xf numFmtId="0" fontId="7" fillId="0" borderId="18" xfId="0" applyFont="1" applyFill="1" applyBorder="1" applyAlignment="1" applyProtection="1">
      <alignment vertical="center"/>
    </xf>
    <xf numFmtId="0" fontId="6" fillId="0" borderId="18" xfId="0" applyFont="1" applyFill="1" applyBorder="1" applyAlignment="1" applyProtection="1">
      <alignment vertical="center"/>
    </xf>
    <xf numFmtId="0" fontId="7" fillId="0" borderId="18" xfId="0" applyFont="1" applyFill="1" applyBorder="1" applyProtection="1">
      <alignment vertical="center"/>
    </xf>
    <xf numFmtId="0" fontId="6" fillId="0" borderId="18"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7" fillId="0" borderId="18" xfId="0" applyFont="1" applyFill="1" applyBorder="1" applyAlignment="1" applyProtection="1">
      <alignment horizontal="center" vertical="center"/>
    </xf>
    <xf numFmtId="0" fontId="12" fillId="0" borderId="18" xfId="0" applyFont="1" applyFill="1" applyBorder="1" applyProtection="1">
      <alignment vertical="center"/>
    </xf>
    <xf numFmtId="0" fontId="6" fillId="0" borderId="13" xfId="0" applyFont="1" applyFill="1" applyBorder="1" applyAlignment="1" applyProtection="1">
      <alignment horizontal="center" vertical="center" wrapText="1"/>
    </xf>
    <xf numFmtId="0" fontId="6" fillId="0" borderId="24" xfId="0" applyFont="1" applyFill="1" applyBorder="1" applyProtection="1">
      <alignment vertical="center"/>
    </xf>
    <xf numFmtId="0" fontId="6" fillId="0" borderId="13" xfId="0" applyFont="1" applyFill="1" applyBorder="1" applyAlignment="1" applyProtection="1">
      <alignment vertical="center"/>
    </xf>
    <xf numFmtId="0" fontId="7" fillId="2" borderId="12" xfId="0" applyFont="1" applyFill="1" applyBorder="1" applyProtection="1">
      <alignment vertical="center"/>
    </xf>
    <xf numFmtId="0" fontId="6" fillId="0" borderId="25" xfId="0" applyFont="1" applyFill="1" applyBorder="1" applyProtection="1">
      <alignment vertical="center"/>
    </xf>
    <xf numFmtId="0" fontId="6" fillId="0" borderId="12" xfId="0" applyFont="1" applyFill="1" applyBorder="1" applyAlignment="1" applyProtection="1">
      <alignment horizontal="left" vertical="center" readingOrder="1"/>
    </xf>
    <xf numFmtId="0" fontId="6" fillId="0" borderId="12" xfId="0" applyFont="1" applyFill="1" applyBorder="1" applyAlignment="1" applyProtection="1">
      <alignment horizontal="left" vertical="center" wrapText="1" readingOrder="1"/>
    </xf>
    <xf numFmtId="0" fontId="6" fillId="0" borderId="0" xfId="0" applyFont="1" applyFill="1" applyBorder="1" applyAlignment="1" applyProtection="1">
      <alignment horizontal="left" vertical="center" readingOrder="1"/>
    </xf>
    <xf numFmtId="0" fontId="6" fillId="0" borderId="18" xfId="0" applyFont="1" applyFill="1" applyBorder="1" applyAlignment="1" applyProtection="1">
      <alignment horizontal="left" vertical="center" wrapText="1" readingOrder="1"/>
    </xf>
    <xf numFmtId="0" fontId="6" fillId="0" borderId="0" xfId="0" applyFont="1" applyFill="1" applyBorder="1" applyAlignment="1" applyProtection="1">
      <alignment horizontal="left" vertical="center" wrapText="1" readingOrder="1"/>
    </xf>
    <xf numFmtId="0" fontId="14" fillId="0" borderId="27" xfId="0" applyFont="1" applyFill="1" applyBorder="1" applyProtection="1">
      <alignment vertical="center"/>
    </xf>
    <xf numFmtId="0" fontId="14" fillId="0" borderId="21" xfId="0" applyFont="1" applyFill="1" applyBorder="1" applyProtection="1">
      <alignment vertical="center"/>
    </xf>
    <xf numFmtId="0" fontId="12" fillId="2" borderId="17" xfId="0" applyFont="1" applyFill="1" applyBorder="1" applyProtection="1">
      <alignment vertical="center"/>
    </xf>
    <xf numFmtId="0" fontId="12" fillId="0" borderId="21" xfId="0" applyFont="1" applyFill="1" applyBorder="1" applyAlignment="1" applyProtection="1">
      <alignment vertical="center" wrapText="1"/>
    </xf>
    <xf numFmtId="0" fontId="12" fillId="0" borderId="18" xfId="0" applyFont="1" applyFill="1" applyBorder="1" applyAlignment="1" applyProtection="1">
      <alignment vertical="center" wrapText="1"/>
    </xf>
    <xf numFmtId="0" fontId="7" fillId="0" borderId="22" xfId="0" applyFont="1" applyFill="1" applyBorder="1" applyAlignment="1" applyProtection="1">
      <alignment horizontal="center" vertical="center"/>
    </xf>
    <xf numFmtId="0" fontId="12" fillId="0" borderId="13" xfId="0" applyFont="1" applyFill="1" applyBorder="1" applyAlignment="1" applyProtection="1">
      <alignment vertical="center" wrapText="1"/>
    </xf>
    <xf numFmtId="0" fontId="7" fillId="0" borderId="28" xfId="0" applyFont="1" applyFill="1" applyBorder="1" applyAlignment="1" applyProtection="1">
      <alignment horizontal="center" vertical="center"/>
    </xf>
    <xf numFmtId="0" fontId="7" fillId="0" borderId="21" xfId="0" applyFont="1" applyFill="1" applyBorder="1" applyAlignment="1" applyProtection="1">
      <alignment vertical="center" wrapText="1"/>
    </xf>
    <xf numFmtId="0" fontId="7" fillId="0" borderId="0" xfId="0" applyFont="1" applyFill="1" applyBorder="1" applyAlignment="1" applyProtection="1">
      <alignment horizontal="left" vertical="center"/>
    </xf>
    <xf numFmtId="0" fontId="7" fillId="0" borderId="12" xfId="0" applyFont="1" applyFill="1" applyBorder="1" applyAlignment="1" applyProtection="1">
      <alignment horizontal="right" vertical="center"/>
    </xf>
    <xf numFmtId="0" fontId="12" fillId="0" borderId="0" xfId="0" applyFont="1" applyBorder="1" applyProtection="1">
      <alignment vertical="center"/>
    </xf>
    <xf numFmtId="0" fontId="7" fillId="0" borderId="0" xfId="0" applyFont="1" applyProtection="1">
      <alignment vertical="center"/>
    </xf>
    <xf numFmtId="0" fontId="6" fillId="0" borderId="0" xfId="0" applyFont="1" applyAlignment="1" applyProtection="1">
      <alignment vertical="center" wrapText="1"/>
    </xf>
    <xf numFmtId="0" fontId="7" fillId="0" borderId="0" xfId="0" applyFont="1" applyAlignment="1" applyProtection="1">
      <alignment vertical="center" wrapText="1"/>
    </xf>
    <xf numFmtId="0" fontId="7" fillId="0" borderId="0" xfId="0" applyFont="1" applyAlignment="1" applyProtection="1">
      <alignment horizontal="center" vertical="center"/>
    </xf>
    <xf numFmtId="0" fontId="12" fillId="0" borderId="0" xfId="0" applyFo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0" fontId="12" fillId="0" borderId="0" xfId="0" applyFont="1" applyAlignment="1" applyProtection="1">
      <alignment vertical="center"/>
    </xf>
    <xf numFmtId="0" fontId="3"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Font="1" applyBorder="1" applyAlignment="1" applyProtection="1">
      <alignment horizontal="right" vertical="center"/>
    </xf>
    <xf numFmtId="0" fontId="36"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25" xfId="0" applyFont="1" applyFill="1" applyBorder="1" applyAlignment="1" applyProtection="1">
      <alignment vertical="center"/>
    </xf>
    <xf numFmtId="0" fontId="10" fillId="0" borderId="0" xfId="0" applyFont="1" applyProtection="1">
      <alignment vertical="center"/>
    </xf>
    <xf numFmtId="0" fontId="10" fillId="0" borderId="0" xfId="0" applyFont="1" applyAlignment="1" applyProtection="1">
      <alignment vertical="center" wrapText="1"/>
    </xf>
    <xf numFmtId="0" fontId="9" fillId="0" borderId="0" xfId="0" applyFont="1" applyProtection="1">
      <alignment vertical="center"/>
    </xf>
    <xf numFmtId="0" fontId="20" fillId="0" borderId="0" xfId="0" applyFont="1" applyFill="1" applyBorder="1" applyAlignment="1" applyProtection="1">
      <alignment horizontal="left" vertical="center"/>
    </xf>
    <xf numFmtId="0" fontId="12" fillId="0" borderId="0" xfId="0" applyFont="1" applyAlignment="1" applyProtection="1">
      <alignment vertical="top"/>
    </xf>
    <xf numFmtId="0" fontId="12" fillId="0" borderId="0" xfId="0" applyFont="1" applyAlignment="1" applyProtection="1">
      <alignment horizontal="left" vertical="top"/>
    </xf>
    <xf numFmtId="0" fontId="16" fillId="0" borderId="0" xfId="0" applyFont="1" applyBorder="1" applyAlignment="1" applyProtection="1">
      <alignment horizontal="righ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indent="1"/>
    </xf>
    <xf numFmtId="0" fontId="12" fillId="0" borderId="0" xfId="0" applyFont="1" applyAlignment="1" applyProtection="1">
      <alignment horizontal="left" vertical="center" indent="2"/>
    </xf>
    <xf numFmtId="0" fontId="12" fillId="0" borderId="0" xfId="0" applyFont="1" applyAlignment="1" applyProtection="1">
      <alignment vertical="center" wrapText="1"/>
    </xf>
    <xf numFmtId="0" fontId="0" fillId="0" borderId="0" xfId="0" applyAlignment="1">
      <alignment horizontal="center" vertical="center"/>
    </xf>
    <xf numFmtId="0" fontId="0" fillId="19" borderId="88"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wrapText="1"/>
    </xf>
    <xf numFmtId="0" fontId="16" fillId="0" borderId="65" xfId="0" applyFont="1" applyFill="1" applyBorder="1" applyAlignment="1" applyProtection="1">
      <alignment horizontal="center" vertical="center" wrapText="1"/>
    </xf>
    <xf numFmtId="0" fontId="16" fillId="0" borderId="66" xfId="0" applyFont="1" applyFill="1" applyBorder="1" applyAlignment="1" applyProtection="1">
      <alignment horizontal="left" vertical="center"/>
    </xf>
    <xf numFmtId="0" fontId="16" fillId="0" borderId="65" xfId="0" applyFont="1" applyFill="1" applyBorder="1" applyAlignment="1" applyProtection="1">
      <alignment horizontal="center" vertical="center"/>
    </xf>
    <xf numFmtId="0" fontId="0" fillId="0" borderId="0" xfId="0" applyFont="1" applyFill="1" applyAlignment="1" applyProtection="1">
      <alignment horizontal="right" vertical="center"/>
    </xf>
    <xf numFmtId="0" fontId="7" fillId="6" borderId="1" xfId="0" applyNumberFormat="1" applyFont="1" applyFill="1" applyBorder="1" applyAlignment="1" applyProtection="1">
      <alignment horizontal="center" vertical="center"/>
      <protection locked="0"/>
    </xf>
    <xf numFmtId="0" fontId="41" fillId="0" borderId="0" xfId="0" applyFont="1">
      <alignment vertical="center"/>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horizontal="right" vertical="center" wrapText="1"/>
    </xf>
    <xf numFmtId="0" fontId="42" fillId="0" borderId="0" xfId="0" applyFont="1" applyAlignment="1">
      <alignment horizontal="center" vertical="center" wrapText="1"/>
    </xf>
    <xf numFmtId="0" fontId="42" fillId="0" borderId="0" xfId="0" applyFont="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0" fillId="18" borderId="67" xfId="0" applyFill="1" applyBorder="1">
      <alignment vertical="center"/>
    </xf>
    <xf numFmtId="0" fontId="0" fillId="18" borderId="68" xfId="0" applyFill="1" applyBorder="1" applyAlignment="1">
      <alignment horizontal="center" vertical="center"/>
    </xf>
    <xf numFmtId="0" fontId="0" fillId="23" borderId="69" xfId="0" applyFill="1" applyBorder="1" applyAlignment="1">
      <alignment horizontal="center" vertical="center"/>
    </xf>
    <xf numFmtId="180" fontId="0" fillId="23" borderId="70" xfId="0" applyNumberFormat="1" applyFill="1" applyBorder="1" applyAlignment="1">
      <alignment horizontal="center" vertical="center" shrinkToFit="1"/>
    </xf>
    <xf numFmtId="0" fontId="0" fillId="18" borderId="69" xfId="0" applyFill="1" applyBorder="1" applyAlignment="1">
      <alignment horizontal="center" vertical="center"/>
    </xf>
    <xf numFmtId="0" fontId="0" fillId="0" borderId="0" xfId="0" applyFont="1" applyFill="1" applyBorder="1" applyAlignment="1" applyProtection="1">
      <alignment vertical="center"/>
    </xf>
    <xf numFmtId="49" fontId="3"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Alignment="1" applyProtection="1">
      <alignment vertical="center"/>
    </xf>
    <xf numFmtId="0" fontId="0" fillId="0" borderId="0" xfId="0" applyFont="1" applyBorder="1" applyAlignment="1" applyProtection="1">
      <alignment horizontal="left" vertical="center" wrapText="1"/>
    </xf>
    <xf numFmtId="0" fontId="31" fillId="0" borderId="0" xfId="0" applyFont="1" applyAlignment="1" applyProtection="1">
      <alignment horizontal="left" vertical="center"/>
    </xf>
    <xf numFmtId="0" fontId="5" fillId="0" borderId="0" xfId="0" applyFont="1" applyBorder="1" applyAlignment="1" applyProtection="1">
      <alignment horizontal="right" vertical="center" wrapText="1"/>
    </xf>
    <xf numFmtId="0" fontId="31" fillId="0" borderId="0" xfId="0" applyFont="1" applyFill="1" applyAlignment="1" applyProtection="1">
      <alignment horizontal="left" vertical="center"/>
    </xf>
    <xf numFmtId="0" fontId="5" fillId="0" borderId="0" xfId="0" applyFont="1" applyAlignment="1" applyProtection="1">
      <alignment vertical="center"/>
    </xf>
    <xf numFmtId="0" fontId="31" fillId="0" borderId="0" xfId="0" applyFont="1" applyFill="1" applyAlignment="1" applyProtection="1">
      <alignment vertical="center"/>
    </xf>
    <xf numFmtId="0" fontId="33" fillId="0" borderId="0" xfId="0" applyFont="1" applyFill="1" applyAlignment="1" applyProtection="1">
      <alignment vertical="center"/>
    </xf>
    <xf numFmtId="49" fontId="32" fillId="0" borderId="0" xfId="0" applyNumberFormat="1" applyFont="1" applyFill="1" applyBorder="1" applyAlignment="1" applyProtection="1">
      <alignment vertical="center"/>
    </xf>
    <xf numFmtId="0" fontId="32" fillId="0" borderId="0" xfId="0" applyFont="1" applyFill="1" applyBorder="1" applyAlignment="1" applyProtection="1">
      <alignment horizontal="left" vertical="center"/>
    </xf>
    <xf numFmtId="0" fontId="31" fillId="0" borderId="0" xfId="0" applyFont="1" applyFill="1" applyAlignment="1" applyProtection="1">
      <alignment horizontal="center" vertical="center"/>
    </xf>
    <xf numFmtId="0" fontId="32" fillId="0" borderId="0" xfId="0" applyFont="1" applyFill="1" applyAlignment="1" applyProtection="1">
      <alignment vertical="center"/>
    </xf>
    <xf numFmtId="0" fontId="32"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31"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49" fontId="32" fillId="10" borderId="0" xfId="0" applyNumberFormat="1" applyFont="1" applyFill="1" applyBorder="1" applyAlignment="1" applyProtection="1">
      <alignment vertical="center"/>
    </xf>
    <xf numFmtId="0" fontId="32" fillId="10" borderId="12" xfId="0" applyFont="1" applyFill="1" applyBorder="1" applyAlignment="1" applyProtection="1">
      <alignment vertical="center" wrapText="1"/>
    </xf>
    <xf numFmtId="0" fontId="32" fillId="10" borderId="12" xfId="0" applyFont="1" applyFill="1" applyBorder="1" applyAlignment="1" applyProtection="1">
      <alignment horizontal="center" vertical="center"/>
    </xf>
    <xf numFmtId="0" fontId="32" fillId="10" borderId="17" xfId="0" applyFont="1" applyFill="1" applyBorder="1" applyAlignment="1" applyProtection="1">
      <alignment horizontal="center" vertical="center"/>
    </xf>
    <xf numFmtId="49" fontId="32" fillId="11" borderId="12" xfId="0" applyNumberFormat="1" applyFont="1" applyFill="1" applyBorder="1" applyAlignment="1" applyProtection="1">
      <alignment vertical="center"/>
    </xf>
    <xf numFmtId="49" fontId="32" fillId="11" borderId="12" xfId="0" applyNumberFormat="1" applyFont="1" applyFill="1" applyBorder="1" applyAlignment="1" applyProtection="1">
      <alignment vertical="center" wrapText="1"/>
    </xf>
    <xf numFmtId="0" fontId="32" fillId="11" borderId="12" xfId="0" applyFont="1" applyFill="1" applyBorder="1" applyAlignment="1" applyProtection="1">
      <alignment horizontal="center" vertical="center"/>
    </xf>
    <xf numFmtId="0" fontId="32" fillId="11" borderId="17"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180" fontId="0" fillId="20" borderId="70" xfId="0" applyNumberFormat="1" applyFill="1" applyBorder="1" applyAlignment="1" applyProtection="1">
      <alignment horizontal="center" vertical="center" shrinkToFit="1"/>
      <protection locked="0"/>
    </xf>
    <xf numFmtId="0" fontId="0" fillId="24" borderId="0" xfId="0" applyFill="1" applyProtection="1">
      <alignment vertical="center"/>
    </xf>
    <xf numFmtId="0" fontId="0" fillId="24" borderId="0" xfId="0" applyFill="1" applyBorder="1" applyProtection="1">
      <alignment vertical="center"/>
    </xf>
    <xf numFmtId="0" fontId="4" fillId="24" borderId="0" xfId="0" applyFont="1" applyFill="1" applyBorder="1" applyAlignment="1" applyProtection="1">
      <alignment horizontal="right" vertical="center"/>
    </xf>
    <xf numFmtId="0" fontId="36" fillId="24" borderId="0" xfId="0" applyFont="1" applyFill="1" applyBorder="1" applyAlignment="1" applyProtection="1">
      <alignment vertical="center"/>
    </xf>
    <xf numFmtId="0" fontId="0" fillId="19" borderId="1" xfId="0" applyFont="1" applyFill="1" applyBorder="1" applyAlignment="1" applyProtection="1">
      <alignment horizontal="center" vertical="center" wrapText="1"/>
      <protection locked="0"/>
    </xf>
    <xf numFmtId="0" fontId="0" fillId="24" borderId="0" xfId="0" applyFill="1" applyAlignment="1" applyProtection="1">
      <alignment vertical="center"/>
    </xf>
    <xf numFmtId="182" fontId="0" fillId="24" borderId="0" xfId="0" applyNumberFormat="1" applyFill="1" applyProtection="1">
      <alignment vertical="center"/>
      <protection hidden="1"/>
    </xf>
    <xf numFmtId="182" fontId="32" fillId="0" borderId="0" xfId="0" applyNumberFormat="1" applyFont="1" applyFill="1" applyBorder="1" applyAlignment="1" applyProtection="1">
      <alignment vertical="center"/>
      <protection hidden="1"/>
    </xf>
    <xf numFmtId="0" fontId="3" fillId="24" borderId="0" xfId="0" applyFont="1" applyFill="1" applyBorder="1" applyAlignment="1" applyProtection="1">
      <alignment vertical="center"/>
    </xf>
    <xf numFmtId="0" fontId="3" fillId="0" borderId="0" xfId="0" applyFont="1" applyFill="1" applyProtection="1">
      <alignment vertical="center"/>
    </xf>
    <xf numFmtId="0" fontId="12" fillId="24" borderId="0" xfId="0" applyFont="1" applyFill="1" applyProtection="1">
      <alignment vertical="center"/>
    </xf>
    <xf numFmtId="0" fontId="12" fillId="24" borderId="0" xfId="0" applyFont="1" applyFill="1" applyBorder="1" applyProtection="1">
      <alignment vertical="center"/>
    </xf>
    <xf numFmtId="0" fontId="12" fillId="24" borderId="0" xfId="0" applyFont="1" applyFill="1" applyAlignment="1" applyProtection="1">
      <alignment horizontal="right" vertical="center"/>
    </xf>
    <xf numFmtId="0" fontId="20" fillId="0" borderId="0" xfId="0" applyFont="1" applyFill="1" applyBorder="1" applyAlignment="1" applyProtection="1">
      <alignment vertical="center"/>
    </xf>
    <xf numFmtId="0" fontId="27" fillId="24" borderId="0" xfId="0" applyFont="1" applyFill="1" applyProtection="1">
      <alignment vertical="center"/>
    </xf>
    <xf numFmtId="0" fontId="20" fillId="24" borderId="0" xfId="0" applyFont="1" applyFill="1" applyProtection="1">
      <alignment vertical="center"/>
    </xf>
    <xf numFmtId="0" fontId="12" fillId="25" borderId="1" xfId="0" applyFont="1" applyFill="1" applyBorder="1" applyAlignment="1" applyProtection="1">
      <alignment horizontal="center" vertical="center" shrinkToFit="1"/>
      <protection locked="0"/>
    </xf>
    <xf numFmtId="0" fontId="0" fillId="28" borderId="0" xfId="0" applyFill="1" applyProtection="1">
      <alignment vertical="center"/>
    </xf>
    <xf numFmtId="0" fontId="0" fillId="0" borderId="0" xfId="0" applyFill="1" applyProtection="1">
      <alignment vertical="center"/>
      <protection hidden="1"/>
    </xf>
    <xf numFmtId="0" fontId="0" fillId="0" borderId="0" xfId="0" applyFill="1" applyProtection="1">
      <alignment vertical="center"/>
    </xf>
    <xf numFmtId="0" fontId="12" fillId="28" borderId="0" xfId="0" applyFont="1" applyFill="1" applyBorder="1" applyAlignment="1" applyProtection="1">
      <alignment vertical="center" wrapText="1"/>
    </xf>
    <xf numFmtId="0" fontId="6" fillId="0" borderId="12" xfId="0" applyFont="1" applyFill="1" applyBorder="1" applyProtection="1">
      <alignment vertical="center"/>
    </xf>
    <xf numFmtId="0" fontId="6" fillId="0" borderId="12" xfId="0" applyFont="1" applyFill="1" applyBorder="1" applyAlignment="1" applyProtection="1">
      <alignment vertical="center"/>
    </xf>
    <xf numFmtId="0" fontId="6" fillId="0" borderId="21" xfId="0" applyFont="1" applyFill="1" applyBorder="1" applyAlignment="1" applyProtection="1">
      <alignment vertical="center"/>
    </xf>
    <xf numFmtId="0" fontId="7" fillId="0" borderId="12" xfId="0" applyFont="1" applyFill="1" applyBorder="1" applyAlignment="1" applyProtection="1">
      <alignment vertical="center" wrapText="1"/>
    </xf>
    <xf numFmtId="0" fontId="12" fillId="26" borderId="3" xfId="0" applyFont="1" applyFill="1" applyBorder="1" applyAlignment="1" applyProtection="1">
      <alignment horizontal="center" vertical="center"/>
    </xf>
    <xf numFmtId="0" fontId="12" fillId="26" borderId="44" xfId="0" applyFont="1" applyFill="1" applyBorder="1" applyAlignment="1" applyProtection="1">
      <alignment horizontal="center" vertical="center" wrapText="1"/>
    </xf>
    <xf numFmtId="0" fontId="15" fillId="28" borderId="0" xfId="0" applyFont="1" applyFill="1" applyAlignment="1" applyProtection="1">
      <alignment horizontal="center" vertical="center"/>
    </xf>
    <xf numFmtId="0" fontId="6" fillId="0" borderId="21" xfId="0" applyFont="1" applyFill="1" applyBorder="1" applyAlignment="1" applyProtection="1">
      <alignment vertical="center" wrapText="1"/>
    </xf>
    <xf numFmtId="0" fontId="6" fillId="23" borderId="12" xfId="0" applyFont="1" applyFill="1" applyBorder="1" applyAlignment="1" applyProtection="1">
      <alignment horizontal="left" vertical="center"/>
    </xf>
    <xf numFmtId="0" fontId="6" fillId="23" borderId="21" xfId="0" applyFont="1" applyFill="1" applyBorder="1" applyAlignment="1" applyProtection="1">
      <alignment horizontal="left" vertical="center"/>
    </xf>
    <xf numFmtId="0" fontId="6" fillId="23" borderId="0" xfId="0" applyFont="1" applyFill="1" applyBorder="1" applyAlignment="1" applyProtection="1">
      <alignment horizontal="left" vertical="center"/>
    </xf>
    <xf numFmtId="0" fontId="6" fillId="23" borderId="12" xfId="0" applyFont="1" applyFill="1" applyBorder="1" applyAlignment="1" applyProtection="1">
      <alignment vertical="center"/>
    </xf>
    <xf numFmtId="0" fontId="6" fillId="23" borderId="12" xfId="0" applyFont="1" applyFill="1" applyBorder="1" applyProtection="1">
      <alignment vertical="center"/>
    </xf>
    <xf numFmtId="0" fontId="7" fillId="23" borderId="12" xfId="0" applyFont="1" applyFill="1" applyBorder="1" applyProtection="1">
      <alignment vertical="center"/>
    </xf>
    <xf numFmtId="0" fontId="7" fillId="23" borderId="13" xfId="0" applyFont="1" applyFill="1" applyBorder="1" applyProtection="1">
      <alignment vertical="center"/>
    </xf>
    <xf numFmtId="0" fontId="7" fillId="23" borderId="12" xfId="0" applyFont="1" applyFill="1" applyBorder="1" applyAlignment="1" applyProtection="1">
      <alignment vertical="center"/>
    </xf>
    <xf numFmtId="0" fontId="18" fillId="23" borderId="12" xfId="19" applyFont="1" applyFill="1" applyBorder="1" applyAlignment="1" applyProtection="1">
      <alignment vertical="center" wrapText="1"/>
    </xf>
    <xf numFmtId="0" fontId="39" fillId="23" borderId="17" xfId="0" applyFont="1" applyFill="1" applyBorder="1" applyAlignment="1" applyProtection="1">
      <alignment vertical="center"/>
    </xf>
    <xf numFmtId="0" fontId="0" fillId="23" borderId="12" xfId="19" applyFont="1" applyFill="1" applyBorder="1" applyAlignment="1" applyProtection="1">
      <alignment vertical="center"/>
    </xf>
    <xf numFmtId="0" fontId="0" fillId="23" borderId="17" xfId="0" applyFont="1" applyFill="1" applyBorder="1" applyAlignment="1" applyProtection="1">
      <alignment vertical="center"/>
    </xf>
    <xf numFmtId="0" fontId="12" fillId="23" borderId="12" xfId="19" applyFont="1" applyFill="1" applyBorder="1" applyAlignment="1" applyProtection="1">
      <alignment horizontal="left" vertical="center"/>
    </xf>
    <xf numFmtId="0" fontId="0" fillId="23" borderId="17" xfId="0" applyFont="1" applyFill="1" applyBorder="1" applyAlignment="1" applyProtection="1">
      <alignment horizontal="left" vertical="center"/>
    </xf>
    <xf numFmtId="0" fontId="12" fillId="0" borderId="12" xfId="19" applyFont="1" applyFill="1" applyBorder="1" applyAlignment="1" applyProtection="1">
      <alignment horizontal="left" vertical="center"/>
    </xf>
    <xf numFmtId="0" fontId="0" fillId="0" borderId="17" xfId="0" applyFont="1" applyFill="1" applyBorder="1" applyAlignment="1" applyProtection="1">
      <alignment horizontal="left" vertical="center"/>
    </xf>
    <xf numFmtId="0" fontId="0" fillId="23" borderId="12" xfId="19" applyFont="1" applyFill="1" applyBorder="1" applyAlignment="1" applyProtection="1">
      <alignment horizontal="left" vertical="center"/>
    </xf>
    <xf numFmtId="0" fontId="12" fillId="23" borderId="17" xfId="19" applyFont="1" applyFill="1" applyBorder="1" applyAlignment="1" applyProtection="1">
      <alignment horizontal="left" vertical="center"/>
    </xf>
    <xf numFmtId="38" fontId="7" fillId="17" borderId="1" xfId="0" applyNumberFormat="1" applyFont="1" applyFill="1" applyBorder="1" applyAlignment="1" applyProtection="1">
      <alignment horizontal="center" vertical="center"/>
      <protection locked="0"/>
    </xf>
    <xf numFmtId="0" fontId="0" fillId="23" borderId="0" xfId="0" applyFill="1" applyProtection="1">
      <alignment vertical="center"/>
    </xf>
    <xf numFmtId="176" fontId="7" fillId="7" borderId="1" xfId="0" applyNumberFormat="1" applyFont="1" applyFill="1" applyBorder="1" applyAlignment="1" applyProtection="1">
      <alignment horizontal="center" vertical="center"/>
      <protection locked="0"/>
    </xf>
    <xf numFmtId="0" fontId="38" fillId="0" borderId="12" xfId="0" applyFont="1" applyFill="1" applyBorder="1" applyAlignment="1" applyProtection="1">
      <alignment vertical="center"/>
    </xf>
    <xf numFmtId="0" fontId="38" fillId="0" borderId="21" xfId="0" applyFont="1" applyFill="1" applyBorder="1" applyAlignment="1" applyProtection="1">
      <alignment vertical="center"/>
    </xf>
    <xf numFmtId="0" fontId="6" fillId="0" borderId="64" xfId="0" applyFont="1" applyFill="1" applyBorder="1" applyAlignment="1" applyProtection="1">
      <alignment vertical="center"/>
    </xf>
    <xf numFmtId="0" fontId="6" fillId="0" borderId="100" xfId="0" applyFont="1" applyFill="1" applyBorder="1" applyAlignment="1" applyProtection="1">
      <alignment vertical="center"/>
    </xf>
    <xf numFmtId="0" fontId="6" fillId="0" borderId="28" xfId="0" applyFont="1" applyFill="1" applyBorder="1" applyProtection="1">
      <alignment vertical="center"/>
    </xf>
    <xf numFmtId="0" fontId="7" fillId="0" borderId="28" xfId="0" applyFont="1" applyFill="1" applyBorder="1" applyProtection="1">
      <alignment vertical="center"/>
    </xf>
    <xf numFmtId="0" fontId="6" fillId="0" borderId="28" xfId="0" applyFont="1" applyFill="1" applyBorder="1" applyAlignment="1" applyProtection="1">
      <alignment vertical="center" wrapText="1"/>
    </xf>
    <xf numFmtId="0" fontId="7" fillId="0" borderId="28" xfId="0" applyFont="1" applyFill="1" applyBorder="1" applyAlignment="1" applyProtection="1">
      <alignment vertical="center" wrapText="1"/>
    </xf>
    <xf numFmtId="0" fontId="38" fillId="0" borderId="12" xfId="0" applyFont="1" applyFill="1" applyBorder="1" applyProtection="1">
      <alignment vertical="center"/>
    </xf>
    <xf numFmtId="176" fontId="7" fillId="0" borderId="22" xfId="0" applyNumberFormat="1" applyFont="1" applyFill="1" applyBorder="1" applyAlignment="1" applyProtection="1">
      <alignment horizontal="center" vertical="center"/>
    </xf>
    <xf numFmtId="0" fontId="52" fillId="0" borderId="0" xfId="0" applyFont="1" applyFill="1" applyBorder="1" applyAlignment="1" applyProtection="1">
      <alignment vertical="center"/>
    </xf>
    <xf numFmtId="0" fontId="53" fillId="0" borderId="0" xfId="0" applyFont="1" applyFill="1" applyBorder="1" applyProtection="1">
      <alignment vertical="center"/>
    </xf>
    <xf numFmtId="0" fontId="53" fillId="0" borderId="0" xfId="0" applyFont="1" applyFill="1" applyBorder="1" applyAlignment="1" applyProtection="1">
      <alignment horizontal="left" vertical="center"/>
    </xf>
    <xf numFmtId="0" fontId="53" fillId="0" borderId="0" xfId="0" applyFont="1" applyFill="1" applyBorder="1" applyAlignment="1" applyProtection="1">
      <alignment vertical="center" wrapText="1"/>
    </xf>
    <xf numFmtId="0" fontId="56" fillId="0" borderId="0" xfId="0" applyFont="1" applyFill="1" applyBorder="1" applyProtection="1">
      <alignment vertical="center"/>
    </xf>
    <xf numFmtId="0" fontId="53" fillId="0" borderId="0" xfId="0" applyFont="1" applyFill="1" applyBorder="1" applyAlignment="1" applyProtection="1">
      <alignment horizontal="center" vertical="center"/>
      <protection hidden="1"/>
    </xf>
    <xf numFmtId="0" fontId="53" fillId="0" borderId="0" xfId="0" applyFont="1" applyFill="1" applyBorder="1" applyAlignment="1" applyProtection="1">
      <alignment vertical="center"/>
    </xf>
    <xf numFmtId="0" fontId="52" fillId="0" borderId="0" xfId="0" applyFont="1" applyFill="1" applyBorder="1" applyProtection="1">
      <alignment vertical="center"/>
    </xf>
    <xf numFmtId="176" fontId="52" fillId="0" borderId="0" xfId="0" applyNumberFormat="1" applyFont="1" applyFill="1" applyBorder="1" applyAlignment="1" applyProtection="1">
      <alignment horizontal="center" vertical="center"/>
    </xf>
    <xf numFmtId="181" fontId="0" fillId="0" borderId="0" xfId="0" applyNumberFormat="1" applyFont="1" applyProtection="1">
      <alignment vertical="center"/>
      <protection hidden="1"/>
    </xf>
    <xf numFmtId="0" fontId="0" fillId="28" borderId="0" xfId="0" applyFont="1" applyFill="1" applyBorder="1" applyAlignment="1" applyProtection="1">
      <alignment horizontal="right" vertical="center"/>
    </xf>
    <xf numFmtId="0" fontId="0" fillId="28" borderId="0" xfId="0" applyFill="1" applyAlignment="1" applyProtection="1">
      <alignment horizontal="right" vertical="center"/>
    </xf>
    <xf numFmtId="0" fontId="0" fillId="28" borderId="0" xfId="0" applyFont="1" applyFill="1" applyAlignment="1" applyProtection="1">
      <alignment horizontal="right" vertical="center"/>
    </xf>
    <xf numFmtId="0" fontId="0" fillId="0" borderId="54" xfId="0" applyFont="1" applyFill="1" applyBorder="1" applyAlignment="1" applyProtection="1">
      <alignment vertical="center"/>
    </xf>
    <xf numFmtId="0" fontId="12" fillId="24" borderId="3" xfId="0" applyFont="1" applyFill="1" applyBorder="1" applyAlignment="1" applyProtection="1">
      <alignment vertical="center" wrapText="1"/>
    </xf>
    <xf numFmtId="0" fontId="12" fillId="25" borderId="73" xfId="0" applyFont="1" applyFill="1" applyBorder="1" applyAlignment="1" applyProtection="1">
      <alignment horizontal="center" vertical="center" wrapText="1"/>
      <protection locked="0"/>
    </xf>
    <xf numFmtId="0" fontId="12" fillId="25" borderId="105" xfId="0" applyFont="1" applyFill="1" applyBorder="1" applyAlignment="1" applyProtection="1">
      <alignment horizontal="center" vertical="center" wrapText="1"/>
      <protection locked="0"/>
    </xf>
    <xf numFmtId="0" fontId="12" fillId="25" borderId="72" xfId="0" applyFont="1" applyFill="1" applyBorder="1" applyAlignment="1" applyProtection="1">
      <alignment horizontal="center" vertical="center" wrapText="1"/>
      <protection locked="0"/>
    </xf>
    <xf numFmtId="0" fontId="12" fillId="25" borderId="71" xfId="0" applyFont="1" applyFill="1" applyBorder="1" applyAlignment="1" applyProtection="1">
      <alignment horizontal="center" vertical="center" wrapText="1"/>
      <protection locked="0"/>
    </xf>
    <xf numFmtId="0" fontId="12" fillId="25" borderId="59" xfId="0" applyFont="1" applyFill="1" applyBorder="1" applyAlignment="1" applyProtection="1">
      <alignment horizontal="center" vertical="center" wrapText="1"/>
      <protection locked="0"/>
    </xf>
    <xf numFmtId="0" fontId="20" fillId="28" borderId="0" xfId="0" applyFont="1" applyFill="1" applyProtection="1">
      <alignment vertical="center"/>
    </xf>
    <xf numFmtId="0" fontId="20" fillId="28" borderId="0" xfId="0" applyFont="1" applyFill="1" applyAlignment="1" applyProtection="1">
      <alignment horizontal="center" vertical="center"/>
    </xf>
    <xf numFmtId="0" fontId="3" fillId="28" borderId="36" xfId="0" applyFont="1" applyFill="1" applyBorder="1" applyAlignment="1" applyProtection="1">
      <alignment horizontal="right" vertical="center"/>
    </xf>
    <xf numFmtId="0" fontId="3" fillId="24" borderId="0" xfId="0" applyFont="1" applyFill="1" applyAlignment="1" applyProtection="1">
      <alignment vertical="center" wrapText="1"/>
    </xf>
    <xf numFmtId="176" fontId="0" fillId="29" borderId="1" xfId="0" applyNumberFormat="1" applyFont="1" applyFill="1" applyBorder="1" applyAlignment="1" applyProtection="1">
      <alignment horizontal="center" vertical="center"/>
      <protection locked="0"/>
    </xf>
    <xf numFmtId="0" fontId="0" fillId="28" borderId="0" xfId="0" applyFont="1" applyFill="1" applyAlignment="1" applyProtection="1">
      <alignment horizontal="left" vertical="center" wrapText="1"/>
    </xf>
    <xf numFmtId="0" fontId="0" fillId="28" borderId="0" xfId="0" applyFont="1" applyFill="1" applyAlignment="1" applyProtection="1">
      <alignment horizontal="left" vertical="center"/>
    </xf>
    <xf numFmtId="0" fontId="12" fillId="28" borderId="0" xfId="0" applyFont="1" applyFill="1" applyAlignment="1" applyProtection="1">
      <alignment horizontal="left" vertical="center"/>
    </xf>
    <xf numFmtId="0" fontId="3" fillId="24" borderId="0" xfId="0" applyFont="1" applyFill="1" applyProtection="1">
      <alignment vertical="center"/>
    </xf>
    <xf numFmtId="0" fontId="27" fillId="0" borderId="0" xfId="0" applyFont="1" applyFill="1" applyBorder="1" applyAlignment="1" applyProtection="1">
      <alignment vertical="center"/>
    </xf>
    <xf numFmtId="0" fontId="27" fillId="24" borderId="0" xfId="0" applyFont="1" applyFill="1" applyBorder="1" applyAlignment="1" applyProtection="1">
      <alignment vertical="center"/>
    </xf>
    <xf numFmtId="176" fontId="20" fillId="29" borderId="1" xfId="0" applyNumberFormat="1" applyFont="1" applyFill="1" applyBorder="1" applyAlignment="1" applyProtection="1">
      <alignment horizontal="center" vertical="center" shrinkToFit="1"/>
      <protection locked="0"/>
    </xf>
    <xf numFmtId="176" fontId="20" fillId="29" borderId="59" xfId="0" applyNumberFormat="1" applyFont="1" applyFill="1" applyBorder="1" applyAlignment="1" applyProtection="1">
      <alignment horizontal="center" vertical="center" shrinkToFit="1"/>
      <protection locked="0"/>
    </xf>
    <xf numFmtId="182" fontId="20" fillId="24" borderId="0" xfId="0" applyNumberFormat="1" applyFont="1" applyFill="1" applyProtection="1">
      <alignment vertical="center"/>
      <protection hidden="1"/>
    </xf>
    <xf numFmtId="176" fontId="20" fillId="24" borderId="68" xfId="0" applyNumberFormat="1" applyFont="1" applyFill="1" applyBorder="1" applyAlignment="1" applyProtection="1">
      <alignment horizontal="center" vertical="center" shrinkToFit="1"/>
      <protection hidden="1"/>
    </xf>
    <xf numFmtId="176" fontId="20" fillId="24" borderId="92" xfId="0" applyNumberFormat="1" applyFont="1" applyFill="1" applyBorder="1" applyAlignment="1" applyProtection="1">
      <alignment horizontal="center" vertical="center" shrinkToFit="1"/>
      <protection hidden="1"/>
    </xf>
    <xf numFmtId="176" fontId="20" fillId="24" borderId="107" xfId="0" applyNumberFormat="1" applyFont="1" applyFill="1" applyBorder="1" applyAlignment="1" applyProtection="1">
      <alignment horizontal="center" vertical="center" shrinkToFit="1"/>
      <protection hidden="1"/>
    </xf>
    <xf numFmtId="176" fontId="20" fillId="24" borderId="42" xfId="0" applyNumberFormat="1" applyFont="1" applyFill="1" applyBorder="1" applyAlignment="1" applyProtection="1">
      <alignment horizontal="center" vertical="center" shrinkToFit="1"/>
      <protection hidden="1"/>
    </xf>
    <xf numFmtId="0" fontId="20" fillId="28" borderId="0" xfId="0" applyFont="1" applyFill="1" applyBorder="1" applyAlignment="1" applyProtection="1">
      <alignment vertical="center"/>
    </xf>
    <xf numFmtId="0" fontId="12" fillId="0" borderId="70" xfId="0" applyFont="1" applyFill="1" applyBorder="1" applyAlignment="1" applyProtection="1">
      <alignment horizontal="center" vertical="center"/>
    </xf>
    <xf numFmtId="176" fontId="20" fillId="17" borderId="1" xfId="0" applyNumberFormat="1" applyFont="1" applyFill="1" applyBorder="1" applyAlignment="1" applyProtection="1">
      <alignment horizontal="center" vertical="center"/>
      <protection locked="0"/>
    </xf>
    <xf numFmtId="182" fontId="3" fillId="24" borderId="0" xfId="0" applyNumberFormat="1" applyFont="1" applyFill="1" applyProtection="1">
      <alignment vertical="center"/>
      <protection hidden="1"/>
    </xf>
    <xf numFmtId="0" fontId="3" fillId="24" borderId="0" xfId="0" applyNumberFormat="1" applyFont="1" applyFill="1" applyProtection="1">
      <alignment vertical="center"/>
    </xf>
    <xf numFmtId="0" fontId="6" fillId="24" borderId="0" xfId="0" applyFont="1" applyFill="1" applyProtection="1">
      <alignment vertical="center"/>
    </xf>
    <xf numFmtId="0" fontId="6" fillId="24" borderId="0" xfId="0" applyFont="1" applyFill="1" applyAlignment="1" applyProtection="1">
      <alignment horizontal="center" vertical="center"/>
    </xf>
    <xf numFmtId="0" fontId="4" fillId="24" borderId="0" xfId="0" applyFont="1" applyFill="1" applyAlignment="1" applyProtection="1">
      <alignment horizontal="right" vertical="center"/>
    </xf>
    <xf numFmtId="0" fontId="4" fillId="24" borderId="0" xfId="0" applyFont="1" applyFill="1" applyProtection="1">
      <alignment vertical="center"/>
    </xf>
    <xf numFmtId="0" fontId="13" fillId="24" borderId="0" xfId="0" applyFont="1" applyFill="1" applyProtection="1">
      <alignment vertical="center"/>
    </xf>
    <xf numFmtId="0" fontId="13" fillId="25" borderId="1" xfId="0" applyFont="1" applyFill="1" applyBorder="1" applyAlignment="1" applyProtection="1">
      <alignment horizontal="left" vertical="center" wrapText="1"/>
      <protection locked="0"/>
    </xf>
    <xf numFmtId="0" fontId="13" fillId="25" borderId="1" xfId="0" applyFont="1" applyFill="1" applyBorder="1" applyAlignment="1" applyProtection="1">
      <alignment horizontal="center" vertical="center"/>
      <protection locked="0"/>
    </xf>
    <xf numFmtId="0" fontId="0" fillId="24" borderId="84" xfId="0" applyFill="1" applyBorder="1" applyProtection="1">
      <alignment vertical="center"/>
    </xf>
    <xf numFmtId="0" fontId="4" fillId="24" borderId="0" xfId="0" applyFont="1" applyFill="1" applyBorder="1" applyProtection="1">
      <alignment vertical="center"/>
    </xf>
    <xf numFmtId="0" fontId="12" fillId="24" borderId="0" xfId="0" applyFont="1" applyFill="1" applyBorder="1" applyAlignment="1" applyProtection="1">
      <alignment vertical="center" wrapText="1"/>
    </xf>
    <xf numFmtId="0" fontId="58" fillId="24" borderId="0" xfId="0" applyFont="1" applyFill="1" applyBorder="1" applyAlignment="1" applyProtection="1">
      <alignment vertical="center" wrapText="1"/>
    </xf>
    <xf numFmtId="0" fontId="58" fillId="23" borderId="0" xfId="0" applyFont="1" applyFill="1" applyBorder="1" applyAlignment="1" applyProtection="1">
      <alignment horizontal="center" vertical="center" wrapText="1"/>
    </xf>
    <xf numFmtId="0" fontId="12" fillId="26" borderId="44" xfId="0" applyFont="1" applyFill="1" applyBorder="1" applyAlignment="1" applyProtection="1">
      <alignment horizontal="center" vertical="center"/>
    </xf>
    <xf numFmtId="0" fontId="12" fillId="26" borderId="6" xfId="0" applyFont="1" applyFill="1" applyBorder="1" applyAlignment="1" applyProtection="1">
      <alignment horizontal="center" vertical="center" wrapText="1"/>
    </xf>
    <xf numFmtId="0" fontId="12" fillId="24" borderId="0" xfId="0" applyFont="1" applyFill="1" applyAlignment="1" applyProtection="1">
      <alignment vertical="center"/>
    </xf>
    <xf numFmtId="0" fontId="12" fillId="28" borderId="0" xfId="0" applyFont="1" applyFill="1" applyProtection="1">
      <alignment vertical="center"/>
    </xf>
    <xf numFmtId="0" fontId="12" fillId="28" borderId="0" xfId="0" applyFont="1" applyFill="1" applyAlignment="1" applyProtection="1">
      <alignment horizontal="center" vertical="center"/>
    </xf>
    <xf numFmtId="0" fontId="4" fillId="28" borderId="0" xfId="0" applyFont="1" applyFill="1" applyAlignment="1" applyProtection="1">
      <alignment horizontal="right" vertical="center"/>
    </xf>
    <xf numFmtId="0" fontId="4" fillId="28" borderId="0" xfId="0" applyFont="1" applyFill="1" applyBorder="1" applyProtection="1">
      <alignment vertical="center"/>
    </xf>
    <xf numFmtId="0" fontId="4" fillId="24" borderId="0" xfId="0" applyFont="1" applyFill="1" applyBorder="1" applyAlignment="1" applyProtection="1">
      <alignment vertical="center"/>
    </xf>
    <xf numFmtId="0" fontId="4" fillId="28" borderId="0" xfId="0" applyFont="1" applyFill="1" applyBorder="1" applyAlignment="1" applyProtection="1">
      <alignment vertical="center"/>
    </xf>
    <xf numFmtId="0" fontId="4" fillId="24" borderId="0" xfId="0" applyFont="1" applyFill="1" applyBorder="1" applyAlignment="1" applyProtection="1">
      <alignment vertical="center" wrapText="1"/>
    </xf>
    <xf numFmtId="0" fontId="4" fillId="24" borderId="0" xfId="0" applyFont="1" applyFill="1" applyBorder="1" applyAlignment="1" applyProtection="1">
      <alignment horizontal="left" vertical="center"/>
    </xf>
    <xf numFmtId="0" fontId="12" fillId="28" borderId="0" xfId="0" applyFont="1" applyFill="1" applyBorder="1" applyProtection="1">
      <alignment vertical="center"/>
    </xf>
    <xf numFmtId="49" fontId="7" fillId="28" borderId="0" xfId="0" applyNumberFormat="1" applyFont="1" applyFill="1" applyBorder="1" applyAlignment="1" applyProtection="1">
      <alignment horizontal="right" vertical="center"/>
    </xf>
    <xf numFmtId="0" fontId="13" fillId="26" borderId="50" xfId="0" applyFont="1" applyFill="1" applyBorder="1" applyAlignment="1" applyProtection="1">
      <alignment horizontal="center" vertical="center" wrapText="1"/>
    </xf>
    <xf numFmtId="0" fontId="12" fillId="27" borderId="1" xfId="0" applyFont="1" applyFill="1" applyBorder="1" applyAlignment="1" applyProtection="1">
      <alignment horizontal="center" vertical="center" shrinkToFit="1"/>
      <protection locked="0"/>
    </xf>
    <xf numFmtId="49" fontId="7" fillId="28" borderId="0" xfId="0" applyNumberFormat="1" applyFont="1" applyFill="1" applyBorder="1" applyAlignment="1" applyProtection="1">
      <alignment horizontal="center" vertical="center"/>
    </xf>
    <xf numFmtId="0" fontId="12" fillId="25" borderId="9" xfId="0" applyFont="1" applyFill="1" applyBorder="1" applyAlignment="1" applyProtection="1">
      <alignment horizontal="center" vertical="center"/>
      <protection locked="0"/>
    </xf>
    <xf numFmtId="0" fontId="0" fillId="24" borderId="0" xfId="0" applyFont="1" applyFill="1" applyBorder="1" applyAlignment="1" applyProtection="1">
      <alignment horizontal="left" vertical="center"/>
    </xf>
    <xf numFmtId="0" fontId="16" fillId="24" borderId="23" xfId="0" applyFont="1" applyFill="1" applyBorder="1" applyAlignment="1" applyProtection="1">
      <alignment vertical="center"/>
    </xf>
    <xf numFmtId="0" fontId="0" fillId="24" borderId="0" xfId="0" applyFont="1" applyFill="1" applyBorder="1" applyAlignment="1" applyProtection="1">
      <alignment vertical="center"/>
    </xf>
    <xf numFmtId="0" fontId="0" fillId="24" borderId="36" xfId="0" applyFont="1" applyFill="1" applyBorder="1" applyAlignment="1" applyProtection="1">
      <alignment vertical="center"/>
    </xf>
    <xf numFmtId="0" fontId="7" fillId="28" borderId="0" xfId="0" applyFont="1" applyFill="1" applyBorder="1" applyAlignment="1" applyProtection="1">
      <alignment vertical="center"/>
    </xf>
    <xf numFmtId="0" fontId="12" fillId="25" borderId="0" xfId="0" applyFont="1" applyFill="1" applyProtection="1">
      <alignment vertical="center"/>
    </xf>
    <xf numFmtId="0" fontId="12" fillId="28" borderId="0" xfId="0" applyFont="1" applyFill="1" applyBorder="1" applyAlignment="1" applyProtection="1">
      <alignment horizontal="center" vertical="center" wrapText="1"/>
    </xf>
    <xf numFmtId="0" fontId="12" fillId="28" borderId="0" xfId="0" applyFont="1" applyFill="1" applyBorder="1" applyAlignment="1" applyProtection="1">
      <alignment horizontal="right" vertical="center" wrapText="1"/>
    </xf>
    <xf numFmtId="0" fontId="12" fillId="28" borderId="0" xfId="0" applyFont="1" applyFill="1" applyBorder="1" applyAlignment="1" applyProtection="1">
      <alignment horizontal="right" vertical="center"/>
    </xf>
    <xf numFmtId="0" fontId="4" fillId="28" borderId="0" xfId="0" applyFont="1" applyFill="1" applyProtection="1">
      <alignment vertical="center"/>
    </xf>
    <xf numFmtId="0" fontId="0" fillId="0" borderId="104" xfId="0" applyBorder="1" applyProtection="1">
      <alignment vertical="center"/>
    </xf>
    <xf numFmtId="0" fontId="0" fillId="0" borderId="0" xfId="0" applyFont="1" applyFill="1" applyProtection="1">
      <alignment vertical="center"/>
    </xf>
    <xf numFmtId="0" fontId="12" fillId="5" borderId="1" xfId="0" applyFont="1" applyFill="1" applyBorder="1" applyAlignment="1" applyProtection="1">
      <alignment horizontal="center" vertical="center"/>
      <protection locked="0"/>
    </xf>
    <xf numFmtId="0" fontId="13" fillId="0" borderId="0" xfId="0" applyFont="1" applyAlignment="1" applyProtection="1">
      <alignment horizontal="left" vertical="center"/>
    </xf>
    <xf numFmtId="182" fontId="0" fillId="0" borderId="0" xfId="0" applyNumberFormat="1" applyFont="1" applyProtection="1">
      <alignment vertical="center"/>
      <protection hidden="1"/>
    </xf>
    <xf numFmtId="0" fontId="12" fillId="24" borderId="104" xfId="0" applyFont="1" applyFill="1" applyBorder="1" applyProtection="1">
      <alignment vertical="center"/>
    </xf>
    <xf numFmtId="0" fontId="12" fillId="28" borderId="0" xfId="0" applyFont="1" applyFill="1" applyAlignment="1" applyProtection="1">
      <alignment horizontal="right" vertical="center"/>
    </xf>
    <xf numFmtId="49" fontId="12" fillId="0" borderId="0" xfId="0"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20" fillId="24" borderId="0" xfId="0" applyFont="1" applyFill="1" applyAlignment="1" applyProtection="1">
      <alignment vertical="center"/>
    </xf>
    <xf numFmtId="49" fontId="12" fillId="28" borderId="0" xfId="0" applyNumberFormat="1" applyFont="1" applyFill="1" applyBorder="1" applyAlignment="1" applyProtection="1">
      <alignment horizontal="right" vertical="center"/>
    </xf>
    <xf numFmtId="0" fontId="12" fillId="24" borderId="117" xfId="0" applyFont="1" applyFill="1" applyBorder="1" applyAlignment="1" applyProtection="1">
      <alignment horizontal="left" vertical="center"/>
    </xf>
    <xf numFmtId="0" fontId="12" fillId="24" borderId="36" xfId="0" applyFont="1" applyFill="1" applyBorder="1" applyAlignment="1" applyProtection="1">
      <alignment horizontal="left" vertical="center"/>
    </xf>
    <xf numFmtId="0" fontId="12" fillId="18" borderId="122" xfId="0" applyFont="1" applyFill="1" applyBorder="1" applyAlignment="1" applyProtection="1">
      <alignment horizontal="left" vertical="center"/>
    </xf>
    <xf numFmtId="0" fontId="12" fillId="19" borderId="1" xfId="0" applyFont="1" applyFill="1" applyBorder="1" applyAlignment="1" applyProtection="1">
      <alignment horizontal="center" vertical="center"/>
      <protection locked="0"/>
    </xf>
    <xf numFmtId="0" fontId="12" fillId="26" borderId="55" xfId="0" applyFont="1" applyFill="1" applyBorder="1" applyAlignment="1" applyProtection="1">
      <alignment horizontal="center" vertical="center" shrinkToFit="1"/>
    </xf>
    <xf numFmtId="0" fontId="12" fillId="24" borderId="0" xfId="0" applyFont="1" applyFill="1" applyBorder="1" applyAlignment="1" applyProtection="1"/>
    <xf numFmtId="0" fontId="12" fillId="24" borderId="0" xfId="0" applyFont="1" applyFill="1" applyBorder="1" applyAlignment="1" applyProtection="1">
      <alignment wrapText="1"/>
    </xf>
    <xf numFmtId="0" fontId="12" fillId="24" borderId="43" xfId="0" applyFont="1" applyFill="1" applyBorder="1" applyAlignment="1" applyProtection="1">
      <alignment horizontal="left" vertical="center"/>
    </xf>
    <xf numFmtId="0" fontId="32" fillId="33" borderId="0" xfId="0" applyFont="1" applyFill="1" applyBorder="1" applyAlignment="1" applyProtection="1">
      <alignment vertical="center"/>
    </xf>
    <xf numFmtId="0" fontId="16" fillId="20" borderId="0" xfId="0" applyFont="1" applyFill="1" applyBorder="1">
      <alignment vertical="center"/>
    </xf>
    <xf numFmtId="0" fontId="16" fillId="20" borderId="0" xfId="0" applyFont="1" applyFill="1">
      <alignment vertical="center"/>
    </xf>
    <xf numFmtId="0" fontId="7" fillId="28" borderId="0" xfId="0" applyFont="1" applyFill="1" applyBorder="1" applyAlignment="1" applyProtection="1">
      <alignment horizontal="right" vertical="center"/>
    </xf>
    <xf numFmtId="0" fontId="7" fillId="28" borderId="0" xfId="0" applyFont="1" applyFill="1" applyAlignment="1" applyProtection="1">
      <alignment horizontal="right" vertical="center"/>
    </xf>
    <xf numFmtId="0" fontId="12" fillId="28" borderId="0" xfId="0" applyFont="1" applyFill="1" applyBorder="1" applyAlignment="1" applyProtection="1">
      <alignment horizontal="center" vertical="center"/>
    </xf>
    <xf numFmtId="0" fontId="12" fillId="28" borderId="42" xfId="0" applyFont="1" applyFill="1" applyBorder="1" applyAlignment="1" applyProtection="1">
      <alignment vertical="center" wrapText="1"/>
    </xf>
    <xf numFmtId="0" fontId="13" fillId="26" borderId="44" xfId="0" applyFont="1" applyFill="1" applyBorder="1" applyAlignment="1" applyProtection="1">
      <alignment horizontal="center" vertical="center" wrapText="1"/>
    </xf>
    <xf numFmtId="0" fontId="12" fillId="26" borderId="50" xfId="0" applyFont="1" applyFill="1" applyBorder="1" applyAlignment="1" applyProtection="1">
      <alignment horizontal="center" vertical="center" wrapText="1"/>
    </xf>
    <xf numFmtId="0" fontId="16" fillId="24" borderId="57" xfId="0" applyFont="1" applyFill="1" applyBorder="1" applyAlignment="1" applyProtection="1">
      <alignment horizontal="center" vertical="center" wrapText="1"/>
    </xf>
    <xf numFmtId="0" fontId="16" fillId="24" borderId="5" xfId="0" applyFont="1" applyFill="1" applyBorder="1" applyAlignment="1" applyProtection="1">
      <alignment horizontal="center" vertical="center" wrapText="1"/>
    </xf>
    <xf numFmtId="0" fontId="16" fillId="26" borderId="0" xfId="0" applyFont="1" applyFill="1" applyBorder="1" applyAlignment="1" applyProtection="1">
      <alignment horizontal="center" vertical="center" wrapText="1"/>
    </xf>
    <xf numFmtId="0" fontId="16" fillId="26" borderId="75" xfId="0" applyFont="1" applyFill="1" applyBorder="1" applyAlignment="1" applyProtection="1">
      <alignment horizontal="center" vertical="center" wrapText="1"/>
    </xf>
    <xf numFmtId="182" fontId="4" fillId="24" borderId="0" xfId="0" applyNumberFormat="1" applyFont="1" applyFill="1" applyProtection="1">
      <alignment vertical="center"/>
      <protection hidden="1"/>
    </xf>
    <xf numFmtId="0" fontId="0" fillId="24" borderId="0" xfId="0" applyFont="1" applyFill="1" applyProtection="1">
      <alignment vertical="center"/>
    </xf>
    <xf numFmtId="0" fontId="12" fillId="24" borderId="0" xfId="0" applyFont="1" applyFill="1" applyAlignment="1" applyProtection="1">
      <alignment horizontal="left" vertical="top"/>
    </xf>
    <xf numFmtId="0" fontId="12" fillId="24" borderId="0" xfId="0" applyFont="1" applyFill="1" applyAlignment="1" applyProtection="1">
      <alignment horizontal="left" vertical="top" wrapText="1"/>
    </xf>
    <xf numFmtId="0" fontId="12" fillId="24" borderId="0" xfId="0" applyFont="1" applyFill="1" applyAlignment="1" applyProtection="1">
      <alignment horizontal="left" vertical="center"/>
    </xf>
    <xf numFmtId="0" fontId="12" fillId="24" borderId="0" xfId="0" applyFont="1" applyFill="1" applyAlignment="1" applyProtection="1">
      <alignment horizontal="left" vertical="center" wrapText="1"/>
    </xf>
    <xf numFmtId="0" fontId="12" fillId="24" borderId="0" xfId="0" applyFont="1" applyFill="1" applyAlignment="1" applyProtection="1">
      <alignment horizontal="left" vertical="center" indent="1"/>
    </xf>
    <xf numFmtId="0" fontId="12" fillId="24" borderId="0" xfId="0" applyFont="1" applyFill="1" applyBorder="1" applyAlignment="1" applyProtection="1">
      <alignment vertical="center"/>
    </xf>
    <xf numFmtId="0" fontId="12" fillId="24" borderId="0" xfId="0" applyFont="1" applyFill="1" applyAlignment="1" applyProtection="1">
      <alignment horizontal="left" vertical="center" indent="2"/>
    </xf>
    <xf numFmtId="0" fontId="54" fillId="0" borderId="0" xfId="0" applyFont="1" applyFill="1" applyBorder="1" applyAlignment="1" applyProtection="1">
      <alignment vertical="center"/>
    </xf>
    <xf numFmtId="0" fontId="54" fillId="0" borderId="0"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0" fillId="0" borderId="12" xfId="0" applyFont="1" applyFill="1" applyBorder="1" applyAlignment="1" applyProtection="1">
      <alignment vertical="center" wrapText="1"/>
    </xf>
    <xf numFmtId="0" fontId="6" fillId="0" borderId="18" xfId="0" applyFont="1" applyFill="1" applyBorder="1" applyAlignment="1" applyProtection="1">
      <alignment horizontal="left" vertical="center"/>
    </xf>
    <xf numFmtId="0" fontId="6" fillId="0" borderId="12" xfId="0" applyFont="1" applyFill="1" applyBorder="1" applyAlignment="1" applyProtection="1">
      <alignment horizontal="right" vertical="center" wrapText="1"/>
    </xf>
    <xf numFmtId="0" fontId="6" fillId="23" borderId="21" xfId="0" applyFont="1" applyFill="1" applyBorder="1" applyAlignment="1" applyProtection="1">
      <alignment vertical="center" wrapText="1"/>
    </xf>
    <xf numFmtId="0" fontId="13" fillId="25" borderId="1" xfId="0" applyFont="1" applyFill="1" applyBorder="1" applyAlignment="1" applyProtection="1">
      <alignment horizontal="center" vertical="center" shrinkToFit="1"/>
      <protection locked="0"/>
    </xf>
    <xf numFmtId="0" fontId="65" fillId="0" borderId="16" xfId="0" applyFont="1" applyFill="1" applyBorder="1" applyProtection="1">
      <alignment vertical="center"/>
    </xf>
    <xf numFmtId="0" fontId="0" fillId="0" borderId="17" xfId="0" applyFont="1" applyFill="1" applyBorder="1" applyAlignment="1" applyProtection="1">
      <alignment vertical="center" wrapText="1"/>
    </xf>
    <xf numFmtId="0" fontId="7" fillId="34" borderId="19" xfId="0" applyFont="1" applyFill="1" applyBorder="1" applyAlignment="1" applyProtection="1">
      <alignment horizontal="left" vertical="center"/>
    </xf>
    <xf numFmtId="0" fontId="7" fillId="0" borderId="28" xfId="0" applyFont="1" applyFill="1" applyBorder="1" applyAlignment="1" applyProtection="1">
      <alignment vertical="center"/>
    </xf>
    <xf numFmtId="179" fontId="7" fillId="14" borderId="1" xfId="0" applyNumberFormat="1" applyFont="1" applyFill="1" applyBorder="1" applyAlignment="1" applyProtection="1">
      <alignment horizontal="center" vertical="center"/>
      <protection locked="0"/>
    </xf>
    <xf numFmtId="0" fontId="0" fillId="0" borderId="28" xfId="0" applyBorder="1" applyProtection="1">
      <alignment vertical="center"/>
    </xf>
    <xf numFmtId="0" fontId="4" fillId="0" borderId="12" xfId="1" applyFont="1" applyFill="1" applyBorder="1" applyAlignment="1" applyProtection="1">
      <alignment vertical="center" wrapText="1"/>
    </xf>
    <xf numFmtId="179" fontId="7" fillId="22" borderId="1" xfId="0" applyNumberFormat="1" applyFont="1" applyFill="1" applyBorder="1" applyAlignment="1" applyProtection="1">
      <alignment horizontal="center" vertical="center"/>
      <protection locked="0"/>
    </xf>
    <xf numFmtId="0" fontId="4" fillId="0" borderId="13" xfId="1" applyFont="1" applyFill="1" applyBorder="1" applyAlignment="1" applyProtection="1">
      <alignment vertical="center" wrapText="1"/>
    </xf>
    <xf numFmtId="0" fontId="6" fillId="23" borderId="16" xfId="0" applyFont="1" applyFill="1" applyBorder="1" applyProtection="1">
      <alignment vertical="center"/>
    </xf>
    <xf numFmtId="0" fontId="6" fillId="23" borderId="12" xfId="0" applyFont="1" applyFill="1" applyBorder="1" applyAlignment="1" applyProtection="1">
      <alignment horizontal="right" vertical="center"/>
    </xf>
    <xf numFmtId="0" fontId="7" fillId="23" borderId="12" xfId="0" applyFont="1" applyFill="1" applyBorder="1" applyAlignment="1" applyProtection="1">
      <alignment horizontal="center" vertical="center"/>
    </xf>
    <xf numFmtId="0" fontId="7" fillId="19" borderId="1" xfId="0" applyFont="1" applyFill="1" applyBorder="1" applyAlignment="1" applyProtection="1">
      <alignment horizontal="center" vertical="center"/>
      <protection locked="0"/>
    </xf>
    <xf numFmtId="0" fontId="12" fillId="23" borderId="17" xfId="0" applyFont="1" applyFill="1" applyBorder="1" applyProtection="1">
      <alignment vertical="center"/>
    </xf>
    <xf numFmtId="0" fontId="6" fillId="23" borderId="13" xfId="0" applyFont="1" applyFill="1" applyBorder="1" applyAlignment="1" applyProtection="1">
      <alignment horizontal="left" vertical="center"/>
    </xf>
    <xf numFmtId="0" fontId="6" fillId="23" borderId="24" xfId="0" applyFont="1" applyFill="1" applyBorder="1" applyProtection="1">
      <alignment vertical="center"/>
    </xf>
    <xf numFmtId="0" fontId="6" fillId="23" borderId="13" xfId="0" applyFont="1" applyFill="1" applyBorder="1" applyAlignment="1" applyProtection="1">
      <alignment vertical="center"/>
    </xf>
    <xf numFmtId="0" fontId="12" fillId="23" borderId="12" xfId="0" applyFont="1" applyFill="1" applyBorder="1" applyProtection="1">
      <alignment vertical="center"/>
    </xf>
    <xf numFmtId="0" fontId="6" fillId="23" borderId="99" xfId="0" applyFont="1" applyFill="1" applyBorder="1" applyAlignment="1" applyProtection="1">
      <alignment horizontal="left" vertical="center"/>
    </xf>
    <xf numFmtId="0" fontId="7" fillId="35" borderId="0" xfId="0" applyFont="1" applyFill="1" applyBorder="1" applyProtection="1">
      <alignment vertical="center"/>
    </xf>
    <xf numFmtId="0" fontId="6" fillId="35" borderId="0" xfId="0" applyFont="1" applyFill="1" applyBorder="1" applyProtection="1">
      <alignment vertical="center"/>
    </xf>
    <xf numFmtId="0" fontId="13" fillId="23" borderId="12" xfId="0" applyFont="1" applyFill="1" applyBorder="1" applyProtection="1">
      <alignment vertical="center"/>
    </xf>
    <xf numFmtId="0" fontId="6" fillId="0" borderId="21" xfId="0" applyFont="1" applyFill="1" applyBorder="1" applyAlignment="1" applyProtection="1">
      <alignment horizontal="right" vertical="center"/>
    </xf>
    <xf numFmtId="0" fontId="0" fillId="0" borderId="18" xfId="0" applyFont="1" applyFill="1" applyBorder="1" applyAlignment="1" applyProtection="1">
      <alignment horizontal="center" vertical="center" wrapText="1"/>
    </xf>
    <xf numFmtId="176" fontId="7" fillId="17" borderId="1" xfId="0" applyNumberFormat="1" applyFont="1" applyFill="1" applyBorder="1" applyAlignment="1" applyProtection="1">
      <alignment horizontal="center" vertical="center"/>
      <protection locked="0"/>
    </xf>
    <xf numFmtId="184" fontId="7" fillId="0" borderId="1" xfId="0" applyNumberFormat="1" applyFont="1" applyFill="1" applyBorder="1" applyAlignment="1" applyProtection="1">
      <alignment horizontal="center" vertical="center"/>
    </xf>
    <xf numFmtId="0" fontId="12" fillId="0" borderId="21" xfId="0" applyFont="1" applyFill="1" applyBorder="1" applyProtection="1">
      <alignment vertical="center"/>
    </xf>
    <xf numFmtId="0" fontId="6" fillId="0" borderId="133" xfId="0" applyFont="1" applyFill="1" applyBorder="1" applyAlignment="1" applyProtection="1">
      <alignment vertical="center"/>
    </xf>
    <xf numFmtId="0" fontId="7" fillId="0" borderId="133" xfId="0" applyFont="1" applyFill="1" applyBorder="1" applyProtection="1">
      <alignment vertical="center"/>
    </xf>
    <xf numFmtId="0" fontId="6" fillId="0" borderId="133" xfId="0" applyFont="1" applyFill="1" applyBorder="1" applyAlignment="1" applyProtection="1">
      <alignment vertical="center" wrapText="1"/>
    </xf>
    <xf numFmtId="0" fontId="7" fillId="0" borderId="133" xfId="0" applyFont="1" applyFill="1" applyBorder="1" applyAlignment="1" applyProtection="1">
      <alignment vertical="center" wrapText="1"/>
    </xf>
    <xf numFmtId="0" fontId="7" fillId="0" borderId="133" xfId="0" applyFont="1" applyFill="1" applyBorder="1" applyAlignment="1" applyProtection="1">
      <alignment horizontal="center" vertical="center"/>
    </xf>
    <xf numFmtId="0" fontId="12" fillId="0" borderId="133" xfId="0" applyFont="1" applyFill="1" applyBorder="1" applyProtection="1">
      <alignment vertical="center"/>
    </xf>
    <xf numFmtId="0" fontId="21" fillId="0" borderId="0" xfId="0" applyFont="1" applyFill="1" applyBorder="1" applyAlignment="1" applyProtection="1">
      <alignment horizontal="center" vertical="top"/>
    </xf>
    <xf numFmtId="176" fontId="7" fillId="0" borderId="13" xfId="0" applyNumberFormat="1" applyFont="1" applyFill="1" applyBorder="1" applyAlignment="1" applyProtection="1">
      <alignment horizontal="center" vertical="center"/>
    </xf>
    <xf numFmtId="0" fontId="21" fillId="0" borderId="17" xfId="0" applyFont="1" applyFill="1" applyBorder="1" applyProtection="1">
      <alignment vertical="center"/>
    </xf>
    <xf numFmtId="0" fontId="18" fillId="0" borderId="17" xfId="0" applyFont="1" applyFill="1" applyBorder="1" applyProtection="1">
      <alignment vertical="center"/>
    </xf>
    <xf numFmtId="38" fontId="7" fillId="0" borderId="12" xfId="0" applyNumberFormat="1" applyFont="1" applyFill="1" applyBorder="1" applyAlignment="1" applyProtection="1">
      <alignment horizontal="center" vertical="center"/>
    </xf>
    <xf numFmtId="185" fontId="7" fillId="6" borderId="1" xfId="0" applyNumberFormat="1" applyFont="1" applyFill="1" applyBorder="1" applyAlignment="1" applyProtection="1">
      <alignment horizontal="center" vertical="center"/>
      <protection locked="0"/>
    </xf>
    <xf numFmtId="0" fontId="0" fillId="24" borderId="0" xfId="0" applyFont="1" applyFill="1" applyAlignment="1" applyProtection="1">
      <alignment horizontal="center" vertical="center"/>
    </xf>
    <xf numFmtId="0" fontId="12" fillId="0" borderId="95" xfId="0" applyFont="1" applyFill="1" applyBorder="1" applyAlignment="1" applyProtection="1">
      <alignment horizontal="right" vertical="center"/>
    </xf>
    <xf numFmtId="38" fontId="12" fillId="29" borderId="1" xfId="0" applyNumberFormat="1" applyFont="1" applyFill="1" applyBorder="1" applyAlignment="1" applyProtection="1">
      <alignment horizontal="center" vertical="center"/>
      <protection locked="0"/>
    </xf>
    <xf numFmtId="0" fontId="13" fillId="26" borderId="137" xfId="0" applyFont="1" applyFill="1" applyBorder="1" applyAlignment="1" applyProtection="1">
      <alignment horizontal="center" vertical="center" wrapText="1"/>
    </xf>
    <xf numFmtId="0" fontId="13" fillId="26" borderId="134" xfId="0" applyFont="1" applyFill="1" applyBorder="1" applyAlignment="1" applyProtection="1">
      <alignment horizontal="center" vertical="center" wrapText="1"/>
    </xf>
    <xf numFmtId="0" fontId="13" fillId="26" borderId="138" xfId="0" applyFont="1" applyFill="1" applyBorder="1" applyAlignment="1" applyProtection="1">
      <alignment horizontal="center" vertical="center" wrapText="1"/>
    </xf>
    <xf numFmtId="0" fontId="13" fillId="24" borderId="94" xfId="0" applyFont="1" applyFill="1" applyBorder="1" applyAlignment="1" applyProtection="1">
      <alignment horizontal="left" vertical="center" wrapText="1"/>
    </xf>
    <xf numFmtId="0" fontId="13" fillId="24" borderId="139" xfId="0" applyFont="1" applyFill="1" applyBorder="1" applyAlignment="1" applyProtection="1">
      <alignment horizontal="center" vertical="center" wrapText="1"/>
    </xf>
    <xf numFmtId="177" fontId="13" fillId="29" borderId="1" xfId="0" applyNumberFormat="1" applyFont="1" applyFill="1" applyBorder="1" applyAlignment="1" applyProtection="1">
      <alignment horizontal="center" vertical="center"/>
      <protection locked="0"/>
    </xf>
    <xf numFmtId="0" fontId="16" fillId="27" borderId="1" xfId="0" applyFont="1" applyFill="1" applyBorder="1" applyAlignment="1" applyProtection="1">
      <alignment horizontal="center" vertical="center" wrapText="1"/>
      <protection locked="0"/>
    </xf>
    <xf numFmtId="0" fontId="13" fillId="27" borderId="1" xfId="0" applyFont="1" applyFill="1" applyBorder="1" applyAlignment="1" applyProtection="1">
      <alignment horizontal="left" vertical="center" wrapText="1"/>
      <protection locked="0"/>
    </xf>
    <xf numFmtId="0" fontId="67" fillId="0" borderId="0" xfId="0" applyFont="1" applyFill="1" applyBorder="1">
      <alignment vertical="center"/>
    </xf>
    <xf numFmtId="0" fontId="67" fillId="0" borderId="0" xfId="0" applyFont="1" applyFill="1" applyBorder="1" applyAlignment="1">
      <alignment horizontal="center" vertical="center"/>
    </xf>
    <xf numFmtId="182" fontId="67" fillId="36" borderId="0" xfId="0" applyNumberFormat="1" applyFont="1" applyFill="1" applyBorder="1" applyProtection="1">
      <alignment vertical="center"/>
      <protection hidden="1"/>
    </xf>
    <xf numFmtId="0" fontId="67" fillId="36" borderId="0" xfId="0" applyFont="1" applyFill="1" applyBorder="1" applyProtection="1">
      <alignment vertical="center"/>
    </xf>
    <xf numFmtId="0" fontId="67" fillId="36" borderId="0" xfId="0" applyFont="1" applyFill="1" applyBorder="1" applyAlignment="1" applyProtection="1">
      <alignment horizontal="center" vertical="center"/>
    </xf>
    <xf numFmtId="0" fontId="12" fillId="38" borderId="1" xfId="0" applyFont="1" applyFill="1" applyBorder="1" applyAlignment="1" applyProtection="1">
      <alignment horizontal="center" vertical="center" wrapText="1"/>
      <protection locked="0"/>
    </xf>
    <xf numFmtId="0" fontId="12" fillId="39" borderId="1" xfId="0" applyFont="1" applyFill="1" applyBorder="1" applyAlignment="1" applyProtection="1">
      <alignment horizontal="left" vertical="center" wrapText="1"/>
      <protection locked="0"/>
    </xf>
    <xf numFmtId="0" fontId="67" fillId="40" borderId="1" xfId="0" applyFont="1" applyFill="1" applyBorder="1" applyAlignment="1" applyProtection="1">
      <alignment horizontal="center" vertical="center"/>
    </xf>
    <xf numFmtId="0" fontId="12" fillId="36" borderId="1" xfId="0" applyFont="1" applyFill="1" applyBorder="1" applyAlignment="1" applyProtection="1">
      <alignment horizontal="center" vertical="center"/>
    </xf>
    <xf numFmtId="0" fontId="12" fillId="36" borderId="1" xfId="0" applyFont="1" applyFill="1" applyBorder="1" applyAlignment="1" applyProtection="1">
      <alignment vertical="center" wrapText="1"/>
    </xf>
    <xf numFmtId="0" fontId="22" fillId="40" borderId="1" xfId="0" applyFont="1" applyFill="1" applyBorder="1" applyProtection="1">
      <alignment vertical="center"/>
    </xf>
    <xf numFmtId="0" fontId="12" fillId="36" borderId="0" xfId="0" applyFont="1" applyFill="1" applyBorder="1" applyAlignment="1" applyProtection="1">
      <alignment horizontal="left" vertical="center" wrapText="1"/>
    </xf>
    <xf numFmtId="0" fontId="12" fillId="36" borderId="0" xfId="0" applyFont="1" applyFill="1" applyBorder="1" applyProtection="1">
      <alignment vertical="center"/>
    </xf>
    <xf numFmtId="0" fontId="67" fillId="0" borderId="0" xfId="0" applyFont="1" applyFill="1" applyBorder="1" applyAlignment="1" applyProtection="1">
      <alignment vertical="center"/>
    </xf>
    <xf numFmtId="0" fontId="67" fillId="36" borderId="0" xfId="0" applyFont="1" applyFill="1" applyBorder="1" applyAlignment="1" applyProtection="1">
      <alignment horizontal="right" vertical="center"/>
    </xf>
    <xf numFmtId="0" fontId="0" fillId="24" borderId="0" xfId="0" applyFont="1" applyFill="1" applyBorder="1" applyAlignment="1" applyProtection="1">
      <alignment horizontal="right" vertical="center"/>
    </xf>
    <xf numFmtId="0" fontId="0" fillId="24" borderId="0" xfId="0" applyFont="1" applyFill="1" applyAlignment="1" applyProtection="1">
      <alignment horizontal="right" vertical="center"/>
    </xf>
    <xf numFmtId="0" fontId="52" fillId="0" borderId="29" xfId="0" applyFont="1" applyFill="1" applyBorder="1" applyAlignment="1" applyProtection="1">
      <alignment horizontal="center" vertical="center"/>
    </xf>
    <xf numFmtId="49" fontId="52" fillId="0" borderId="18" xfId="0" applyNumberFormat="1" applyFont="1" applyFill="1" applyBorder="1" applyAlignment="1" applyProtection="1">
      <alignment vertical="center"/>
    </xf>
    <xf numFmtId="0" fontId="52" fillId="0" borderId="18" xfId="0" applyFont="1" applyFill="1" applyBorder="1" applyAlignment="1" applyProtection="1">
      <alignment vertical="center" wrapText="1"/>
    </xf>
    <xf numFmtId="49" fontId="52" fillId="10" borderId="12" xfId="0" applyNumberFormat="1" applyFont="1" applyFill="1" applyBorder="1" applyAlignment="1" applyProtection="1">
      <alignment vertical="center"/>
    </xf>
    <xf numFmtId="0" fontId="52" fillId="10" borderId="12" xfId="0" applyFont="1" applyFill="1" applyBorder="1" applyAlignment="1" applyProtection="1">
      <alignment vertical="center" wrapText="1"/>
    </xf>
    <xf numFmtId="0" fontId="70" fillId="0" borderId="17" xfId="0" applyFont="1" applyBorder="1" applyAlignment="1" applyProtection="1">
      <alignment horizontal="left" vertical="center" wrapText="1"/>
    </xf>
    <xf numFmtId="0" fontId="0" fillId="23" borderId="0" xfId="0" applyFont="1" applyFill="1" applyBorder="1" applyProtection="1">
      <alignment vertical="center"/>
    </xf>
    <xf numFmtId="0" fontId="0" fillId="0" borderId="0" xfId="0" applyFont="1" applyFill="1" applyBorder="1" applyProtection="1">
      <alignment vertical="center"/>
    </xf>
    <xf numFmtId="0" fontId="0" fillId="45" borderId="0" xfId="0" applyFont="1" applyFill="1" applyBorder="1" applyProtection="1">
      <alignment vertical="center"/>
    </xf>
    <xf numFmtId="0" fontId="5" fillId="45" borderId="0" xfId="0" applyFont="1" applyFill="1" applyBorder="1" applyAlignment="1" applyProtection="1">
      <alignment horizontal="center" vertical="center"/>
    </xf>
    <xf numFmtId="0" fontId="4" fillId="45" borderId="0" xfId="0" applyFont="1" applyFill="1" applyBorder="1" applyProtection="1">
      <alignment vertical="center"/>
    </xf>
    <xf numFmtId="0" fontId="0" fillId="45" borderId="0" xfId="0" applyFont="1" applyFill="1" applyBorder="1" applyAlignment="1" applyProtection="1">
      <alignment horizontal="right" vertical="center"/>
    </xf>
    <xf numFmtId="0" fontId="4" fillId="23" borderId="0" xfId="0" applyFont="1" applyFill="1" applyBorder="1" applyProtection="1">
      <alignment vertical="center"/>
    </xf>
    <xf numFmtId="0" fontId="4" fillId="0" borderId="0" xfId="0" applyFont="1" applyFill="1" applyBorder="1" applyProtection="1">
      <alignment vertical="center"/>
    </xf>
    <xf numFmtId="0" fontId="0" fillId="23" borderId="0" xfId="0" applyFont="1" applyFill="1" applyBorder="1" applyAlignment="1" applyProtection="1">
      <alignment vertical="center"/>
    </xf>
    <xf numFmtId="0" fontId="4" fillId="23" borderId="0" xfId="0" applyFont="1" applyFill="1" applyBorder="1" applyAlignment="1" applyProtection="1">
      <alignment vertical="center"/>
    </xf>
    <xf numFmtId="0" fontId="12" fillId="18" borderId="1" xfId="0" applyFont="1" applyFill="1" applyBorder="1" applyAlignment="1" applyProtection="1">
      <alignment horizontal="center" vertical="center"/>
    </xf>
    <xf numFmtId="0" fontId="13" fillId="27" borderId="1" xfId="0" applyFont="1" applyFill="1" applyBorder="1" applyAlignment="1" applyProtection="1">
      <alignment horizontal="center" vertical="center" wrapText="1"/>
      <protection locked="0"/>
    </xf>
    <xf numFmtId="182" fontId="0" fillId="23" borderId="0" xfId="0" applyNumberFormat="1" applyFont="1" applyFill="1" applyBorder="1" applyProtection="1">
      <alignment vertical="center"/>
      <protection hidden="1"/>
    </xf>
    <xf numFmtId="0" fontId="0" fillId="18" borderId="41" xfId="0" applyFill="1" applyBorder="1" applyAlignment="1" applyProtection="1">
      <alignment horizontal="center" vertical="center"/>
    </xf>
    <xf numFmtId="0" fontId="12" fillId="23" borderId="0" xfId="0" applyFont="1" applyFill="1" applyBorder="1" applyProtection="1">
      <alignment vertical="center"/>
    </xf>
    <xf numFmtId="49" fontId="32" fillId="0" borderId="12" xfId="0" applyNumberFormat="1" applyFont="1" applyFill="1" applyBorder="1" applyAlignment="1" applyProtection="1">
      <alignment vertical="center"/>
    </xf>
    <xf numFmtId="0" fontId="32" fillId="0" borderId="17" xfId="0" applyFont="1" applyBorder="1" applyAlignment="1" applyProtection="1">
      <alignment horizontal="left" vertical="center" shrinkToFit="1"/>
    </xf>
    <xf numFmtId="0" fontId="32" fillId="0" borderId="12" xfId="0" applyFont="1" applyFill="1" applyBorder="1" applyAlignment="1" applyProtection="1">
      <alignment horizontal="center" vertical="center"/>
    </xf>
    <xf numFmtId="0" fontId="32" fillId="0" borderId="26" xfId="0" applyFont="1" applyBorder="1" applyAlignment="1" applyProtection="1">
      <alignment horizontal="left" vertical="center" shrinkToFit="1"/>
    </xf>
    <xf numFmtId="49" fontId="32" fillId="0" borderId="18" xfId="0" applyNumberFormat="1" applyFont="1" applyFill="1" applyBorder="1" applyAlignment="1" applyProtection="1">
      <alignment vertical="center"/>
    </xf>
    <xf numFmtId="0" fontId="32" fillId="0" borderId="144" xfId="0" applyFont="1" applyFill="1" applyBorder="1" applyAlignment="1" applyProtection="1">
      <alignment horizontal="center" vertical="center"/>
    </xf>
    <xf numFmtId="177" fontId="32" fillId="8" borderId="1" xfId="0" applyNumberFormat="1" applyFont="1" applyFill="1" applyBorder="1" applyAlignment="1" applyProtection="1">
      <alignment horizontal="center" vertical="center"/>
      <protection locked="0"/>
    </xf>
    <xf numFmtId="0" fontId="32" fillId="0" borderId="118" xfId="0" applyFont="1" applyBorder="1" applyAlignment="1" applyProtection="1">
      <alignment horizontal="left" vertical="center" shrinkToFit="1"/>
    </xf>
    <xf numFmtId="0" fontId="16" fillId="46" borderId="12" xfId="0" applyFont="1" applyFill="1" applyBorder="1" applyAlignment="1" applyProtection="1">
      <alignment horizontal="center" vertical="center"/>
    </xf>
    <xf numFmtId="0" fontId="52" fillId="0" borderId="18"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2" fillId="0" borderId="0" xfId="0" applyFont="1" applyFill="1" applyBorder="1" applyAlignment="1" applyProtection="1">
      <alignment vertical="center" wrapText="1"/>
    </xf>
    <xf numFmtId="0" fontId="32" fillId="0" borderId="12" xfId="0" applyFont="1" applyFill="1" applyBorder="1" applyAlignment="1" applyProtection="1">
      <alignment horizontal="left" vertical="center" wrapText="1"/>
    </xf>
    <xf numFmtId="0" fontId="32" fillId="0" borderId="18" xfId="0" applyFont="1" applyFill="1" applyBorder="1" applyAlignment="1" applyProtection="1">
      <alignment horizontal="left" vertical="center" wrapText="1"/>
    </xf>
    <xf numFmtId="49" fontId="52" fillId="0" borderId="0" xfId="0" applyNumberFormat="1" applyFont="1" applyFill="1" applyBorder="1" applyAlignment="1" applyProtection="1">
      <alignment vertical="center"/>
    </xf>
    <xf numFmtId="49" fontId="52" fillId="0" borderId="13" xfId="0" applyNumberFormat="1" applyFont="1" applyFill="1" applyBorder="1" applyAlignment="1" applyProtection="1">
      <alignment vertical="center"/>
    </xf>
    <xf numFmtId="0" fontId="52" fillId="0" borderId="64" xfId="0" applyFont="1" applyFill="1" applyBorder="1" applyAlignment="1" applyProtection="1">
      <alignment horizontal="right" vertical="center"/>
    </xf>
    <xf numFmtId="0" fontId="43" fillId="0" borderId="0" xfId="9" applyFont="1" applyAlignment="1" applyProtection="1">
      <alignment horizontal="left" vertical="center"/>
    </xf>
    <xf numFmtId="0" fontId="66" fillId="21" borderId="145" xfId="9" applyFont="1" applyFill="1" applyBorder="1" applyAlignment="1" applyProtection="1">
      <alignment horizontal="center" vertical="center"/>
    </xf>
    <xf numFmtId="0" fontId="74" fillId="21" borderId="146" xfId="9" applyFont="1" applyFill="1" applyBorder="1" applyAlignment="1" applyProtection="1">
      <alignment horizontal="left" vertical="center"/>
    </xf>
    <xf numFmtId="0" fontId="43" fillId="21" borderId="146" xfId="9" applyFont="1" applyFill="1" applyBorder="1" applyAlignment="1" applyProtection="1">
      <alignment horizontal="left" vertical="center" wrapText="1"/>
    </xf>
    <xf numFmtId="0" fontId="43" fillId="21" borderId="147" xfId="9" applyFont="1" applyFill="1" applyBorder="1" applyAlignment="1" applyProtection="1">
      <alignment horizontal="left" vertical="center"/>
    </xf>
    <xf numFmtId="0" fontId="43" fillId="0" borderId="25" xfId="9" applyFont="1" applyBorder="1" applyAlignment="1" applyProtection="1">
      <alignment horizontal="left" vertical="center"/>
    </xf>
    <xf numFmtId="0" fontId="43" fillId="0" borderId="0" xfId="9" applyFont="1" applyBorder="1" applyAlignment="1" applyProtection="1">
      <alignment horizontal="center" vertical="center"/>
    </xf>
    <xf numFmtId="0" fontId="43" fillId="0" borderId="0" xfId="9" applyFont="1" applyBorder="1" applyAlignment="1" applyProtection="1">
      <alignment horizontal="left" vertical="center"/>
    </xf>
    <xf numFmtId="0" fontId="43" fillId="0" borderId="0" xfId="9" applyFont="1" applyBorder="1" applyAlignment="1" applyProtection="1">
      <alignment horizontal="left" vertical="center" wrapText="1"/>
    </xf>
    <xf numFmtId="0" fontId="43" fillId="0" borderId="36" xfId="9" applyFont="1" applyBorder="1" applyAlignment="1" applyProtection="1">
      <alignment horizontal="left" vertical="center"/>
    </xf>
    <xf numFmtId="0" fontId="75" fillId="0" borderId="0" xfId="9" applyFont="1" applyFill="1" applyBorder="1" applyAlignment="1" applyProtection="1">
      <alignment horizontal="left" vertical="center"/>
    </xf>
    <xf numFmtId="0" fontId="75" fillId="0" borderId="0" xfId="9" applyFont="1" applyFill="1" applyBorder="1" applyAlignment="1" applyProtection="1">
      <alignment horizontal="left" vertical="center" wrapText="1"/>
    </xf>
    <xf numFmtId="0" fontId="75" fillId="0" borderId="25" xfId="9" applyFont="1" applyFill="1" applyBorder="1" applyAlignment="1" applyProtection="1">
      <alignment horizontal="left" vertical="center"/>
    </xf>
    <xf numFmtId="0" fontId="75" fillId="0" borderId="0" xfId="9" applyFont="1" applyFill="1" applyBorder="1" applyAlignment="1" applyProtection="1">
      <alignment horizontal="center" vertical="center" wrapText="1"/>
    </xf>
    <xf numFmtId="0" fontId="75" fillId="0" borderId="36" xfId="9" applyFont="1" applyFill="1" applyBorder="1" applyAlignment="1" applyProtection="1">
      <alignment horizontal="left" vertical="center"/>
    </xf>
    <xf numFmtId="0" fontId="75" fillId="0" borderId="0" xfId="9" applyFont="1" applyFill="1" applyAlignment="1" applyProtection="1">
      <alignment horizontal="left" vertical="center"/>
    </xf>
    <xf numFmtId="0" fontId="43" fillId="0" borderId="25" xfId="9" applyFont="1" applyFill="1" applyBorder="1" applyAlignment="1" applyProtection="1">
      <alignment horizontal="left" vertical="center"/>
    </xf>
    <xf numFmtId="0" fontId="43" fillId="0" borderId="0" xfId="9" applyFont="1" applyFill="1" applyBorder="1" applyAlignment="1" applyProtection="1">
      <alignment horizontal="center" vertical="center" wrapText="1"/>
    </xf>
    <xf numFmtId="0" fontId="43" fillId="0" borderId="36" xfId="9" applyFont="1" applyFill="1" applyBorder="1" applyAlignment="1" applyProtection="1">
      <alignment horizontal="left" vertical="center"/>
    </xf>
    <xf numFmtId="0" fontId="43" fillId="0" borderId="0" xfId="9" applyFont="1" applyFill="1" applyAlignment="1" applyProtection="1">
      <alignment horizontal="left" vertical="center"/>
    </xf>
    <xf numFmtId="0" fontId="60" fillId="0" borderId="0" xfId="9" applyFont="1" applyFill="1" applyBorder="1" applyAlignment="1" applyProtection="1">
      <alignment horizontal="left" vertical="center" wrapText="1"/>
    </xf>
    <xf numFmtId="0" fontId="43" fillId="0" borderId="0" xfId="9" applyFont="1" applyFill="1" applyBorder="1" applyAlignment="1" applyProtection="1">
      <alignment horizontal="left" vertical="center"/>
    </xf>
    <xf numFmtId="0" fontId="66" fillId="21" borderId="25" xfId="9" applyFont="1" applyFill="1" applyBorder="1" applyAlignment="1" applyProtection="1">
      <alignment horizontal="center" vertical="center"/>
    </xf>
    <xf numFmtId="0" fontId="74" fillId="21" borderId="0" xfId="9" applyFont="1" applyFill="1" applyBorder="1" applyAlignment="1" applyProtection="1">
      <alignment horizontal="left" vertical="center"/>
    </xf>
    <xf numFmtId="0" fontId="43" fillId="21" borderId="0" xfId="9" applyFont="1" applyFill="1" applyBorder="1" applyAlignment="1" applyProtection="1">
      <alignment horizontal="left" vertical="center" wrapText="1"/>
    </xf>
    <xf numFmtId="0" fontId="43" fillId="21" borderId="36" xfId="9" applyFont="1" applyFill="1" applyBorder="1" applyAlignment="1" applyProtection="1">
      <alignment horizontal="left" vertical="center"/>
    </xf>
    <xf numFmtId="0" fontId="66" fillId="0" borderId="25" xfId="9" applyFont="1" applyFill="1" applyBorder="1" applyAlignment="1" applyProtection="1">
      <alignment horizontal="left" vertical="center"/>
    </xf>
    <xf numFmtId="0" fontId="43" fillId="0" borderId="0" xfId="9" applyFont="1" applyFill="1" applyBorder="1" applyAlignment="1" applyProtection="1">
      <alignment vertical="center"/>
    </xf>
    <xf numFmtId="0" fontId="43" fillId="0" borderId="0" xfId="9" applyFont="1" applyFill="1" applyBorder="1" applyAlignment="1" applyProtection="1">
      <alignment horizontal="left" vertical="center" wrapText="1"/>
    </xf>
    <xf numFmtId="0" fontId="43" fillId="48" borderId="25" xfId="9" applyFont="1" applyFill="1" applyBorder="1" applyAlignment="1" applyProtection="1">
      <alignment horizontal="left" vertical="center"/>
    </xf>
    <xf numFmtId="0" fontId="43" fillId="48" borderId="0" xfId="9" applyFont="1" applyFill="1" applyBorder="1" applyAlignment="1" applyProtection="1">
      <alignment horizontal="center" vertical="center"/>
    </xf>
    <xf numFmtId="0" fontId="43" fillId="48" borderId="0" xfId="9" applyFont="1" applyFill="1" applyBorder="1" applyAlignment="1" applyProtection="1">
      <alignment horizontal="left" vertical="center" wrapText="1"/>
    </xf>
    <xf numFmtId="0" fontId="43" fillId="48" borderId="36" xfId="9" applyFont="1" applyFill="1" applyBorder="1" applyAlignment="1" applyProtection="1">
      <alignment horizontal="left" vertical="center"/>
    </xf>
    <xf numFmtId="0" fontId="43" fillId="48" borderId="0" xfId="9" applyFont="1" applyFill="1" applyBorder="1" applyAlignment="1" applyProtection="1">
      <alignment horizontal="left" vertical="center"/>
    </xf>
    <xf numFmtId="0" fontId="79" fillId="0" borderId="0" xfId="9" applyFont="1" applyBorder="1" applyAlignment="1" applyProtection="1">
      <alignment horizontal="left" vertical="center" wrapText="1"/>
    </xf>
    <xf numFmtId="0" fontId="43" fillId="20" borderId="1" xfId="9" applyFont="1" applyFill="1" applyBorder="1" applyAlignment="1" applyProtection="1">
      <alignment horizontal="center" vertical="center" shrinkToFit="1"/>
    </xf>
    <xf numFmtId="176" fontId="43" fillId="17" borderId="1" xfId="9" applyNumberFormat="1" applyFont="1" applyFill="1" applyBorder="1" applyAlignment="1" applyProtection="1">
      <alignment horizontal="center" vertical="center"/>
    </xf>
    <xf numFmtId="0" fontId="43" fillId="19" borderId="1" xfId="9" applyFont="1" applyFill="1" applyBorder="1" applyAlignment="1" applyProtection="1">
      <alignment horizontal="center" vertical="center"/>
    </xf>
    <xf numFmtId="0" fontId="43" fillId="0" borderId="0" xfId="9" applyFont="1" applyBorder="1" applyAlignment="1" applyProtection="1">
      <alignment horizontal="center" vertical="center" wrapText="1"/>
    </xf>
    <xf numFmtId="0" fontId="43" fillId="48" borderId="0" xfId="9" applyFont="1" applyFill="1" applyBorder="1" applyAlignment="1" applyProtection="1">
      <alignment horizontal="center" vertical="center" wrapText="1"/>
    </xf>
    <xf numFmtId="0" fontId="43" fillId="48" borderId="0" xfId="9" applyFont="1" applyFill="1" applyBorder="1" applyAlignment="1" applyProtection="1">
      <alignment vertical="center"/>
    </xf>
    <xf numFmtId="0" fontId="43" fillId="48" borderId="0" xfId="9" applyFont="1" applyFill="1" applyBorder="1" applyAlignment="1" applyProtection="1">
      <alignment vertical="center" wrapText="1"/>
    </xf>
    <xf numFmtId="0" fontId="43" fillId="0" borderId="0" xfId="9" applyFont="1" applyFill="1" applyBorder="1" applyAlignment="1" applyProtection="1">
      <alignment vertical="center" wrapText="1"/>
    </xf>
    <xf numFmtId="0" fontId="43" fillId="0" borderId="41" xfId="9" applyFont="1" applyFill="1" applyBorder="1" applyAlignment="1" applyProtection="1">
      <alignment horizontal="left" vertical="center"/>
    </xf>
    <xf numFmtId="0" fontId="43" fillId="0" borderId="117" xfId="9" applyFont="1" applyFill="1" applyBorder="1" applyAlignment="1" applyProtection="1">
      <alignment horizontal="center" vertical="center" wrapText="1"/>
    </xf>
    <xf numFmtId="0" fontId="43" fillId="0" borderId="151" xfId="9" applyFont="1" applyFill="1" applyBorder="1" applyAlignment="1" applyProtection="1">
      <alignment horizontal="left" vertical="center"/>
    </xf>
    <xf numFmtId="0" fontId="43" fillId="0" borderId="0" xfId="9" applyFont="1" applyAlignment="1" applyProtection="1">
      <alignment horizontal="left" vertical="center" wrapText="1"/>
    </xf>
    <xf numFmtId="0" fontId="12" fillId="0" borderId="152" xfId="0" applyFont="1" applyFill="1" applyBorder="1" applyAlignment="1" applyProtection="1">
      <alignment horizontal="left" vertical="center"/>
      <protection locked="0" hidden="1"/>
    </xf>
    <xf numFmtId="0" fontId="12" fillId="0" borderId="143" xfId="0" applyFont="1" applyBorder="1" applyProtection="1">
      <alignment vertical="center"/>
      <protection locked="0"/>
    </xf>
    <xf numFmtId="0" fontId="12" fillId="0" borderId="153" xfId="0" applyFont="1" applyBorder="1" applyProtection="1">
      <alignment vertical="center"/>
      <protection locked="0"/>
    </xf>
    <xf numFmtId="0" fontId="7" fillId="0" borderId="143" xfId="0" applyFont="1" applyFill="1" applyBorder="1" applyAlignment="1" applyProtection="1">
      <alignment vertical="center" wrapText="1"/>
      <protection locked="0"/>
    </xf>
    <xf numFmtId="0" fontId="7" fillId="35" borderId="143" xfId="0" applyFont="1" applyFill="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6" fillId="0" borderId="158" xfId="0" applyFont="1" applyFill="1" applyBorder="1" applyProtection="1">
      <alignment vertical="center"/>
    </xf>
    <xf numFmtId="0" fontId="7" fillId="0" borderId="133" xfId="0" applyFont="1" applyFill="1" applyBorder="1" applyAlignment="1" applyProtection="1">
      <alignment vertical="center"/>
    </xf>
    <xf numFmtId="49" fontId="32" fillId="0" borderId="25" xfId="0" applyNumberFormat="1" applyFont="1" applyBorder="1" applyAlignment="1" applyProtection="1">
      <alignment vertical="center"/>
    </xf>
    <xf numFmtId="49" fontId="32" fillId="9" borderId="33" xfId="0" applyNumberFormat="1" applyFont="1" applyFill="1" applyBorder="1" applyAlignment="1" applyProtection="1">
      <alignment vertical="center"/>
    </xf>
    <xf numFmtId="49" fontId="32" fillId="9" borderId="12" xfId="0" applyNumberFormat="1" applyFont="1" applyFill="1" applyBorder="1" applyAlignment="1" applyProtection="1">
      <alignment vertical="center"/>
    </xf>
    <xf numFmtId="0" fontId="32" fillId="9" borderId="12" xfId="0" applyFont="1" applyFill="1" applyBorder="1" applyAlignment="1" applyProtection="1">
      <alignment vertical="center" wrapText="1"/>
    </xf>
    <xf numFmtId="0" fontId="32" fillId="9" borderId="12" xfId="0" applyFont="1" applyFill="1" applyBorder="1" applyAlignment="1" applyProtection="1">
      <alignment horizontal="center" vertical="center"/>
    </xf>
    <xf numFmtId="0" fontId="32" fillId="9" borderId="17" xfId="0" applyFont="1" applyFill="1" applyBorder="1" applyAlignment="1" applyProtection="1">
      <alignment horizontal="center" vertical="center"/>
    </xf>
    <xf numFmtId="0" fontId="32" fillId="0" borderId="0" xfId="0" applyFont="1" applyFill="1" applyBorder="1" applyAlignment="1" applyProtection="1">
      <alignment horizontal="left" vertical="center"/>
      <protection hidden="1"/>
    </xf>
    <xf numFmtId="49" fontId="32" fillId="0" borderId="34" xfId="0" applyNumberFormat="1" applyFont="1" applyBorder="1" applyAlignment="1" applyProtection="1">
      <alignment vertical="center"/>
    </xf>
    <xf numFmtId="49" fontId="32" fillId="10" borderId="33" xfId="0" applyNumberFormat="1" applyFont="1" applyFill="1" applyBorder="1" applyAlignment="1" applyProtection="1">
      <alignment vertical="center"/>
    </xf>
    <xf numFmtId="49" fontId="32" fillId="10" borderId="12" xfId="0" applyNumberFormat="1" applyFont="1" applyFill="1" applyBorder="1" applyAlignment="1" applyProtection="1">
      <alignment vertical="center"/>
    </xf>
    <xf numFmtId="0" fontId="32" fillId="0" borderId="12" xfId="0" applyFont="1" applyFill="1" applyBorder="1" applyAlignment="1" applyProtection="1">
      <alignment vertical="center" wrapText="1"/>
    </xf>
    <xf numFmtId="0" fontId="32" fillId="0" borderId="29" xfId="0" applyFont="1" applyBorder="1" applyAlignment="1" applyProtection="1">
      <alignment horizontal="center" vertical="center"/>
    </xf>
    <xf numFmtId="0" fontId="32" fillId="5" borderId="1" xfId="0" applyFont="1" applyFill="1" applyBorder="1" applyAlignment="1" applyProtection="1">
      <alignment horizontal="center" vertical="center"/>
      <protection locked="0"/>
    </xf>
    <xf numFmtId="49" fontId="32" fillId="0" borderId="25" xfId="0" applyNumberFormat="1" applyFont="1" applyFill="1" applyBorder="1" applyAlignment="1" applyProtection="1">
      <alignment vertical="center"/>
    </xf>
    <xf numFmtId="49" fontId="32" fillId="0" borderId="35" xfId="0" applyNumberFormat="1" applyFont="1" applyFill="1" applyBorder="1" applyAlignment="1" applyProtection="1">
      <alignment vertical="center"/>
    </xf>
    <xf numFmtId="49" fontId="32" fillId="0" borderId="58" xfId="0" applyNumberFormat="1" applyFont="1" applyFill="1" applyBorder="1" applyAlignment="1" applyProtection="1">
      <alignment vertical="center"/>
    </xf>
    <xf numFmtId="49" fontId="32" fillId="11" borderId="55" xfId="0" applyNumberFormat="1" applyFont="1" applyFill="1" applyBorder="1" applyAlignment="1" applyProtection="1">
      <alignment vertical="center"/>
    </xf>
    <xf numFmtId="49" fontId="32" fillId="49" borderId="0" xfId="0" applyNumberFormat="1" applyFont="1" applyFill="1" applyBorder="1" applyAlignment="1" applyProtection="1">
      <alignment vertical="center"/>
    </xf>
    <xf numFmtId="0" fontId="32" fillId="11" borderId="12" xfId="0" applyFont="1" applyFill="1" applyBorder="1" applyAlignment="1" applyProtection="1">
      <alignment vertical="center"/>
    </xf>
    <xf numFmtId="0" fontId="32" fillId="11" borderId="12" xfId="0" applyFont="1" applyFill="1" applyBorder="1" applyAlignment="1" applyProtection="1">
      <alignment horizontal="center" vertical="center" wrapText="1"/>
    </xf>
    <xf numFmtId="49" fontId="32" fillId="0" borderId="55" xfId="0" applyNumberFormat="1" applyFont="1" applyFill="1" applyBorder="1" applyAlignment="1" applyProtection="1">
      <alignment vertical="center" wrapText="1"/>
    </xf>
    <xf numFmtId="49" fontId="32" fillId="0" borderId="30" xfId="0" applyNumberFormat="1" applyFont="1" applyFill="1" applyBorder="1" applyAlignment="1" applyProtection="1">
      <alignment vertical="center"/>
    </xf>
    <xf numFmtId="49" fontId="32" fillId="0" borderId="13" xfId="0" applyNumberFormat="1" applyFont="1" applyBorder="1" applyAlignment="1" applyProtection="1">
      <alignment vertical="center"/>
    </xf>
    <xf numFmtId="0" fontId="32" fillId="0" borderId="29" xfId="0" applyFont="1" applyFill="1" applyBorder="1" applyAlignment="1" applyProtection="1">
      <alignment horizontal="center" vertical="center"/>
    </xf>
    <xf numFmtId="0" fontId="61" fillId="0" borderId="1" xfId="25" applyFill="1" applyBorder="1" applyAlignment="1" applyProtection="1">
      <alignment horizontal="center" vertical="center" wrapText="1"/>
    </xf>
    <xf numFmtId="49" fontId="32" fillId="0" borderId="58" xfId="0" applyNumberFormat="1" applyFont="1" applyFill="1" applyBorder="1" applyAlignment="1" applyProtection="1">
      <alignment vertical="center" wrapText="1"/>
    </xf>
    <xf numFmtId="49" fontId="32" fillId="0" borderId="33" xfId="0" applyNumberFormat="1" applyFont="1" applyFill="1" applyBorder="1" applyAlignment="1" applyProtection="1">
      <alignment horizontal="center" vertical="center" wrapText="1"/>
    </xf>
    <xf numFmtId="0" fontId="32" fillId="0" borderId="22" xfId="0" applyFont="1" applyFill="1" applyBorder="1" applyAlignment="1" applyProtection="1">
      <alignment horizontal="center" vertical="center" wrapText="1"/>
    </xf>
    <xf numFmtId="49" fontId="32" fillId="0" borderId="30" xfId="0" applyNumberFormat="1" applyFont="1" applyFill="1" applyBorder="1" applyAlignment="1" applyProtection="1">
      <alignment horizontal="center" vertical="center" wrapText="1"/>
    </xf>
    <xf numFmtId="49" fontId="32" fillId="0" borderId="30" xfId="0" applyNumberFormat="1" applyFont="1" applyFill="1" applyBorder="1" applyAlignment="1" applyProtection="1">
      <alignment vertical="center" wrapText="1"/>
    </xf>
    <xf numFmtId="49" fontId="32" fillId="0" borderId="62" xfId="0" applyNumberFormat="1" applyFont="1" applyBorder="1" applyAlignment="1" applyProtection="1">
      <alignment vertical="center"/>
    </xf>
    <xf numFmtId="49" fontId="32" fillId="0" borderId="58" xfId="0" applyNumberFormat="1" applyFont="1" applyFill="1" applyBorder="1" applyAlignment="1" applyProtection="1">
      <alignment horizontal="center" vertical="center" wrapText="1"/>
    </xf>
    <xf numFmtId="49" fontId="32" fillId="0" borderId="63" xfId="0" applyNumberFormat="1" applyFont="1" applyFill="1" applyBorder="1" applyAlignment="1" applyProtection="1">
      <alignment vertical="center"/>
    </xf>
    <xf numFmtId="176" fontId="32" fillId="13" borderId="1" xfId="0" applyNumberFormat="1" applyFont="1" applyFill="1" applyBorder="1" applyAlignment="1" applyProtection="1">
      <alignment horizontal="center" vertical="center" wrapText="1"/>
      <protection locked="0"/>
    </xf>
    <xf numFmtId="0" fontId="32" fillId="0" borderId="159" xfId="0" applyFont="1" applyBorder="1" applyAlignment="1" applyProtection="1">
      <alignment vertical="center" shrinkToFit="1"/>
    </xf>
    <xf numFmtId="0" fontId="32" fillId="0" borderId="17" xfId="0" applyFont="1" applyBorder="1" applyAlignment="1" applyProtection="1">
      <alignment vertical="center" shrinkToFit="1"/>
    </xf>
    <xf numFmtId="49" fontId="32" fillId="0" borderId="62" xfId="0" applyNumberFormat="1" applyFont="1" applyFill="1" applyBorder="1" applyAlignment="1" applyProtection="1">
      <alignment vertical="center"/>
    </xf>
    <xf numFmtId="0" fontId="32" fillId="0" borderId="55" xfId="0" applyFont="1" applyFill="1" applyBorder="1" applyAlignment="1" applyProtection="1">
      <alignment vertical="center"/>
    </xf>
    <xf numFmtId="0" fontId="32" fillId="0" borderId="18" xfId="0" applyFont="1" applyFill="1" applyBorder="1" applyAlignment="1" applyProtection="1">
      <alignment vertical="center"/>
    </xf>
    <xf numFmtId="0" fontId="32" fillId="0" borderId="56" xfId="0" applyFont="1" applyFill="1" applyBorder="1" applyAlignment="1" applyProtection="1">
      <alignment vertical="center"/>
    </xf>
    <xf numFmtId="190" fontId="32" fillId="13" borderId="1" xfId="0" applyNumberFormat="1" applyFont="1" applyFill="1" applyBorder="1" applyAlignment="1" applyProtection="1">
      <alignment horizontal="center" vertical="center" wrapText="1"/>
      <protection locked="0"/>
    </xf>
    <xf numFmtId="0" fontId="32" fillId="0" borderId="17" xfId="0" applyFont="1" applyFill="1" applyBorder="1" applyAlignment="1" applyProtection="1">
      <alignment horizontal="left" vertical="center" shrinkToFit="1"/>
    </xf>
    <xf numFmtId="49" fontId="32" fillId="0" borderId="55" xfId="0" applyNumberFormat="1" applyFont="1" applyFill="1" applyBorder="1" applyAlignment="1" applyProtection="1">
      <alignment horizontal="center" vertical="center" wrapText="1"/>
    </xf>
    <xf numFmtId="49" fontId="32" fillId="0" borderId="31" xfId="0" applyNumberFormat="1" applyFont="1" applyFill="1" applyBorder="1" applyAlignment="1" applyProtection="1">
      <alignment vertical="center"/>
    </xf>
    <xf numFmtId="0" fontId="32" fillId="5" borderId="9" xfId="0" applyFont="1" applyFill="1" applyBorder="1" applyAlignment="1" applyProtection="1">
      <alignment horizontal="center" vertical="center"/>
      <protection locked="0"/>
    </xf>
    <xf numFmtId="0" fontId="32" fillId="0" borderId="159" xfId="0" applyFont="1" applyBorder="1" applyAlignment="1" applyProtection="1">
      <alignment horizontal="left" vertical="center" shrinkToFit="1"/>
    </xf>
    <xf numFmtId="49" fontId="32" fillId="0" borderId="63" xfId="0" applyNumberFormat="1" applyFont="1" applyBorder="1" applyAlignment="1" applyProtection="1">
      <alignment vertical="center"/>
    </xf>
    <xf numFmtId="49" fontId="32" fillId="0" borderId="33" xfId="0" applyNumberFormat="1" applyFont="1" applyFill="1" applyBorder="1" applyAlignment="1" applyProtection="1">
      <alignment vertical="center" wrapText="1"/>
    </xf>
    <xf numFmtId="0" fontId="32" fillId="0" borderId="160" xfId="0" applyFont="1" applyFill="1" applyBorder="1" applyAlignment="1" applyProtection="1">
      <alignment horizontal="center" vertical="center"/>
    </xf>
    <xf numFmtId="49" fontId="32" fillId="0" borderId="55" xfId="0" applyNumberFormat="1" applyFont="1" applyFill="1" applyBorder="1" applyAlignment="1" applyProtection="1">
      <alignment horizontal="left" vertical="center" wrapText="1"/>
    </xf>
    <xf numFmtId="0" fontId="52" fillId="0" borderId="160" xfId="0" applyFont="1" applyFill="1" applyBorder="1" applyAlignment="1" applyProtection="1">
      <alignment horizontal="center" vertical="center"/>
      <protection hidden="1"/>
    </xf>
    <xf numFmtId="0" fontId="32" fillId="5" borderId="105" xfId="0" applyFont="1" applyFill="1" applyBorder="1" applyAlignment="1" applyProtection="1">
      <alignment horizontal="center" vertical="center"/>
      <protection locked="0"/>
    </xf>
    <xf numFmtId="49" fontId="32" fillId="49" borderId="18" xfId="0" applyNumberFormat="1" applyFont="1" applyFill="1" applyBorder="1" applyAlignment="1" applyProtection="1">
      <alignment vertical="center"/>
    </xf>
    <xf numFmtId="49" fontId="32" fillId="49" borderId="12" xfId="0" applyNumberFormat="1" applyFont="1" applyFill="1" applyBorder="1" applyAlignment="1" applyProtection="1">
      <alignment vertical="center" wrapText="1"/>
    </xf>
    <xf numFmtId="0" fontId="32" fillId="49" borderId="12" xfId="0" applyFont="1" applyFill="1" applyBorder="1" applyAlignment="1" applyProtection="1">
      <alignment vertical="center"/>
    </xf>
    <xf numFmtId="0" fontId="32" fillId="49" borderId="12" xfId="0" applyFont="1" applyFill="1" applyBorder="1" applyAlignment="1" applyProtection="1">
      <alignment horizontal="center" vertical="center"/>
    </xf>
    <xf numFmtId="0" fontId="32" fillId="49" borderId="12" xfId="0" applyFont="1" applyFill="1" applyBorder="1" applyAlignment="1" applyProtection="1">
      <alignment horizontal="center" vertical="center" wrapText="1"/>
    </xf>
    <xf numFmtId="0" fontId="32" fillId="49" borderId="17" xfId="0" applyFont="1" applyFill="1" applyBorder="1" applyAlignment="1" applyProtection="1">
      <alignment horizontal="center" vertical="center" wrapText="1"/>
    </xf>
    <xf numFmtId="49" fontId="32" fillId="0" borderId="0" xfId="0" applyNumberFormat="1" applyFont="1" applyBorder="1" applyAlignment="1" applyProtection="1">
      <alignment vertical="center"/>
    </xf>
    <xf numFmtId="49" fontId="32" fillId="49" borderId="55" xfId="0" applyNumberFormat="1" applyFont="1" applyFill="1" applyBorder="1" applyAlignment="1" applyProtection="1">
      <alignment vertical="center"/>
    </xf>
    <xf numFmtId="0" fontId="32" fillId="11" borderId="23" xfId="0" applyFont="1" applyFill="1" applyBorder="1" applyAlignment="1" applyProtection="1">
      <alignment horizontal="center" vertical="center" wrapText="1"/>
    </xf>
    <xf numFmtId="49" fontId="52" fillId="0" borderId="55" xfId="0" applyNumberFormat="1" applyFont="1" applyFill="1" applyBorder="1" applyAlignment="1" applyProtection="1">
      <alignment vertical="center" wrapText="1"/>
    </xf>
    <xf numFmtId="49" fontId="32" fillId="0" borderId="58" xfId="0" applyNumberFormat="1" applyFont="1" applyFill="1" applyBorder="1" applyAlignment="1" applyProtection="1">
      <alignment horizontal="right" vertical="center" wrapText="1"/>
    </xf>
    <xf numFmtId="0" fontId="5" fillId="5" borderId="1" xfId="0" applyFont="1" applyFill="1" applyBorder="1" applyAlignment="1" applyProtection="1">
      <alignment horizontal="center" vertical="center" wrapText="1"/>
      <protection locked="0"/>
    </xf>
    <xf numFmtId="0" fontId="80" fillId="0" borderId="17" xfId="0" applyFont="1" applyBorder="1" applyAlignment="1" applyProtection="1">
      <alignment horizontal="left" vertical="center" wrapText="1"/>
    </xf>
    <xf numFmtId="49" fontId="32" fillId="0" borderId="30" xfId="0" applyNumberFormat="1" applyFont="1" applyFill="1" applyBorder="1" applyAlignment="1" applyProtection="1">
      <alignment horizontal="right" vertical="center" wrapText="1"/>
    </xf>
    <xf numFmtId="0" fontId="32" fillId="0" borderId="161" xfId="0" applyFont="1" applyBorder="1" applyAlignment="1" applyProtection="1">
      <alignment horizontal="left" vertical="center" shrinkToFit="1"/>
    </xf>
    <xf numFmtId="0" fontId="32" fillId="0" borderId="162" xfId="0" applyFont="1" applyBorder="1" applyAlignment="1" applyProtection="1">
      <alignment horizontal="left" vertical="center" shrinkToFit="1"/>
    </xf>
    <xf numFmtId="0" fontId="32" fillId="0" borderId="32" xfId="0" applyFont="1" applyBorder="1" applyAlignment="1" applyProtection="1">
      <alignment horizontal="left" vertical="center" shrinkToFit="1"/>
    </xf>
    <xf numFmtId="0" fontId="32" fillId="11" borderId="13" xfId="0" applyFont="1" applyFill="1" applyBorder="1" applyAlignment="1" applyProtection="1">
      <alignment horizontal="center" vertical="center" wrapText="1"/>
    </xf>
    <xf numFmtId="0" fontId="32" fillId="0" borderId="159" xfId="0" applyFont="1" applyFill="1" applyBorder="1" applyAlignment="1" applyProtection="1">
      <alignment horizontal="center" vertical="center" shrinkToFit="1"/>
    </xf>
    <xf numFmtId="49" fontId="32" fillId="0" borderId="58" xfId="0" applyNumberFormat="1" applyFont="1" applyFill="1" applyBorder="1" applyAlignment="1" applyProtection="1">
      <alignment horizontal="left" vertical="center" wrapText="1"/>
    </xf>
    <xf numFmtId="0" fontId="32" fillId="0" borderId="33" xfId="0" applyFont="1" applyFill="1" applyBorder="1" applyAlignment="1" applyProtection="1">
      <alignment horizontal="center" vertical="center"/>
    </xf>
    <xf numFmtId="0" fontId="32" fillId="0" borderId="33" xfId="0" applyFont="1" applyFill="1" applyBorder="1" applyAlignment="1" applyProtection="1">
      <alignment vertical="center"/>
    </xf>
    <xf numFmtId="0" fontId="32" fillId="0" borderId="12" xfId="0" applyFont="1" applyBorder="1" applyAlignment="1" applyProtection="1">
      <alignment vertical="center" wrapText="1"/>
    </xf>
    <xf numFmtId="0" fontId="32" fillId="0" borderId="12" xfId="0" applyFont="1" applyFill="1" applyBorder="1" applyAlignment="1" applyProtection="1">
      <alignment vertical="center"/>
    </xf>
    <xf numFmtId="0" fontId="32" fillId="0" borderId="64" xfId="0" applyFont="1" applyFill="1" applyBorder="1" applyAlignment="1" applyProtection="1">
      <alignment vertical="center"/>
    </xf>
    <xf numFmtId="49" fontId="32" fillId="0" borderId="30" xfId="0" applyNumberFormat="1" applyFont="1" applyFill="1" applyBorder="1" applyAlignment="1" applyProtection="1">
      <alignment horizontal="left" vertical="center" wrapText="1"/>
    </xf>
    <xf numFmtId="0" fontId="32" fillId="0" borderId="33" xfId="0" applyFont="1" applyFill="1" applyBorder="1" applyAlignment="1" applyProtection="1">
      <alignment horizontal="left" vertical="center"/>
    </xf>
    <xf numFmtId="0" fontId="32" fillId="0" borderId="64" xfId="0" applyFont="1" applyFill="1" applyBorder="1" applyAlignment="1" applyProtection="1">
      <alignment horizontal="right" vertical="center"/>
    </xf>
    <xf numFmtId="0" fontId="32" fillId="0" borderId="0" xfId="0" applyFont="1" applyFill="1" applyBorder="1" applyAlignment="1" applyProtection="1">
      <alignment horizontal="center" vertical="center" wrapText="1"/>
    </xf>
    <xf numFmtId="0" fontId="32" fillId="0" borderId="20" xfId="0" applyFont="1" applyFill="1" applyBorder="1" applyAlignment="1" applyProtection="1">
      <alignment horizontal="center" vertical="center" shrinkToFit="1"/>
    </xf>
    <xf numFmtId="49" fontId="32" fillId="0" borderId="62" xfId="0" applyNumberFormat="1" applyFont="1" applyFill="1" applyBorder="1" applyAlignment="1" applyProtection="1">
      <alignment horizontal="center" vertical="center" wrapText="1"/>
    </xf>
    <xf numFmtId="0" fontId="32" fillId="0" borderId="13" xfId="0" applyFont="1" applyFill="1" applyBorder="1" applyAlignment="1" applyProtection="1">
      <alignment horizontal="center" vertical="center" wrapText="1"/>
    </xf>
    <xf numFmtId="49" fontId="32" fillId="0" borderId="12" xfId="0" applyNumberFormat="1" applyFont="1" applyFill="1" applyBorder="1" applyAlignment="1" applyProtection="1">
      <alignment horizontal="center" vertical="center" wrapText="1"/>
    </xf>
    <xf numFmtId="49" fontId="32" fillId="0" borderId="18" xfId="0" applyNumberFormat="1" applyFont="1" applyFill="1" applyBorder="1" applyAlignment="1" applyProtection="1">
      <alignment horizontal="center" vertical="center" wrapText="1"/>
    </xf>
    <xf numFmtId="0" fontId="32" fillId="0" borderId="29" xfId="0" applyFont="1" applyFill="1" applyBorder="1" applyAlignment="1" applyProtection="1">
      <alignment horizontal="center" vertical="center" wrapText="1"/>
    </xf>
    <xf numFmtId="49" fontId="32" fillId="0" borderId="33" xfId="0" applyNumberFormat="1" applyFont="1" applyFill="1" applyBorder="1" applyAlignment="1" applyProtection="1">
      <alignment horizontal="left" vertical="center" wrapText="1"/>
    </xf>
    <xf numFmtId="0" fontId="32" fillId="0" borderId="160" xfId="0" applyFont="1" applyBorder="1" applyAlignment="1" applyProtection="1">
      <alignment horizontal="center" vertical="center"/>
    </xf>
    <xf numFmtId="0" fontId="32" fillId="0" borderId="17" xfId="0" applyFont="1" applyFill="1" applyBorder="1" applyAlignment="1" applyProtection="1">
      <alignment horizontal="center" vertical="center" shrinkToFit="1"/>
    </xf>
    <xf numFmtId="49" fontId="32" fillId="11" borderId="18" xfId="0" applyNumberFormat="1" applyFont="1" applyFill="1" applyBorder="1" applyAlignment="1" applyProtection="1">
      <alignment vertical="center"/>
    </xf>
    <xf numFmtId="0" fontId="0" fillId="0" borderId="0" xfId="0" applyFill="1" applyBorder="1" applyProtection="1">
      <alignment vertical="center"/>
    </xf>
    <xf numFmtId="0" fontId="32" fillId="0" borderId="159" xfId="0" applyFont="1" applyFill="1" applyBorder="1" applyAlignment="1" applyProtection="1">
      <alignment vertical="center" shrinkToFit="1"/>
    </xf>
    <xf numFmtId="0" fontId="32" fillId="0" borderId="0" xfId="0" applyFont="1" applyFill="1" applyBorder="1" applyAlignment="1" applyProtection="1">
      <alignment horizontal="left" vertical="center" wrapText="1"/>
    </xf>
    <xf numFmtId="0" fontId="32" fillId="0" borderId="20" xfId="0" applyFont="1" applyBorder="1" applyAlignment="1" applyProtection="1">
      <alignment horizontal="left" vertical="center" shrinkToFit="1"/>
    </xf>
    <xf numFmtId="0" fontId="32" fillId="0" borderId="17" xfId="0" applyFont="1" applyFill="1" applyBorder="1" applyAlignment="1" applyProtection="1">
      <alignment horizontal="center" vertical="center"/>
    </xf>
    <xf numFmtId="0" fontId="52" fillId="0" borderId="159" xfId="0" applyFont="1" applyBorder="1" applyAlignment="1" applyProtection="1">
      <alignment horizontal="left" vertical="center" shrinkToFit="1"/>
    </xf>
    <xf numFmtId="49" fontId="32" fillId="0" borderId="55" xfId="0" applyNumberFormat="1" applyFont="1" applyFill="1" applyBorder="1" applyAlignment="1" applyProtection="1">
      <alignment vertical="center"/>
    </xf>
    <xf numFmtId="0" fontId="32" fillId="0" borderId="163" xfId="0" applyFont="1" applyFill="1" applyBorder="1" applyAlignment="1" applyProtection="1">
      <alignment horizontal="center" vertical="center"/>
    </xf>
    <xf numFmtId="0" fontId="54" fillId="0" borderId="159" xfId="0" applyFont="1" applyBorder="1" applyAlignment="1" applyProtection="1">
      <alignment horizontal="left" vertical="center" shrinkToFit="1"/>
    </xf>
    <xf numFmtId="49" fontId="32" fillId="0" borderId="63" xfId="0" applyNumberFormat="1" applyFont="1" applyFill="1" applyBorder="1" applyAlignment="1" applyProtection="1">
      <alignment horizontal="center" vertical="center" wrapText="1"/>
    </xf>
    <xf numFmtId="49" fontId="32" fillId="0" borderId="35" xfId="0" applyNumberFormat="1" applyFont="1" applyFill="1" applyBorder="1" applyAlignment="1" applyProtection="1">
      <alignment horizontal="center" vertical="center" wrapText="1"/>
    </xf>
    <xf numFmtId="0" fontId="32" fillId="0" borderId="36" xfId="0" applyFont="1" applyBorder="1" applyAlignment="1" applyProtection="1">
      <alignment horizontal="left" vertical="center" shrinkToFit="1"/>
    </xf>
    <xf numFmtId="49" fontId="32" fillId="0" borderId="31" xfId="0" applyNumberFormat="1" applyFont="1" applyFill="1" applyBorder="1" applyAlignment="1" applyProtection="1">
      <alignment horizontal="center" vertical="center" wrapText="1"/>
    </xf>
    <xf numFmtId="0" fontId="32" fillId="0" borderId="31" xfId="0" applyFont="1" applyFill="1" applyBorder="1" applyAlignment="1" applyProtection="1">
      <alignment vertical="center"/>
    </xf>
    <xf numFmtId="0" fontId="32" fillId="49" borderId="0" xfId="0" applyFont="1" applyFill="1" applyBorder="1" applyAlignment="1" applyProtection="1">
      <alignment vertical="center"/>
    </xf>
    <xf numFmtId="49" fontId="32" fillId="49" borderId="18" xfId="0" applyNumberFormat="1" applyFont="1" applyFill="1" applyBorder="1" applyAlignment="1" applyProtection="1">
      <alignment vertical="center" wrapText="1"/>
    </xf>
    <xf numFmtId="0" fontId="32" fillId="49" borderId="18" xfId="0" applyFont="1" applyFill="1" applyBorder="1" applyAlignment="1" applyProtection="1">
      <alignment vertical="center"/>
    </xf>
    <xf numFmtId="0" fontId="32" fillId="0" borderId="167" xfId="0" applyFont="1" applyFill="1" applyBorder="1" applyAlignment="1" applyProtection="1">
      <alignment horizontal="center" vertical="center"/>
    </xf>
    <xf numFmtId="49" fontId="32" fillId="0" borderId="168" xfId="0" applyNumberFormat="1" applyFont="1" applyFill="1" applyBorder="1" applyAlignment="1" applyProtection="1">
      <alignment horizontal="center" vertical="center" wrapText="1"/>
    </xf>
    <xf numFmtId="0" fontId="32" fillId="0" borderId="169" xfId="0" applyFont="1" applyFill="1" applyBorder="1" applyAlignment="1" applyProtection="1">
      <alignment horizontal="left" vertical="center" wrapText="1"/>
    </xf>
    <xf numFmtId="0" fontId="32" fillId="0" borderId="165" xfId="0" applyFont="1" applyFill="1" applyBorder="1" applyAlignment="1" applyProtection="1">
      <alignment horizontal="left" vertical="center" wrapText="1"/>
    </xf>
    <xf numFmtId="0" fontId="32" fillId="0" borderId="166" xfId="0" applyFont="1" applyFill="1" applyBorder="1" applyAlignment="1" applyProtection="1">
      <alignment horizontal="right" vertical="center"/>
    </xf>
    <xf numFmtId="0" fontId="32" fillId="5" borderId="71" xfId="0"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wrapText="1"/>
    </xf>
    <xf numFmtId="0" fontId="32" fillId="0" borderId="170" xfId="0" applyFont="1" applyBorder="1" applyAlignment="1" applyProtection="1">
      <alignment horizontal="left" vertical="center" shrinkToFit="1"/>
    </xf>
    <xf numFmtId="0" fontId="32" fillId="0" borderId="171" xfId="0" applyFont="1" applyFill="1" applyBorder="1" applyAlignment="1" applyProtection="1">
      <alignment vertical="center"/>
    </xf>
    <xf numFmtId="49" fontId="32" fillId="0" borderId="174" xfId="0" applyNumberFormat="1" applyFont="1" applyFill="1" applyBorder="1" applyAlignment="1" applyProtection="1">
      <alignment horizontal="center" vertical="center" wrapText="1"/>
    </xf>
    <xf numFmtId="49" fontId="32" fillId="0" borderId="176" xfId="0" applyNumberFormat="1" applyFont="1" applyFill="1" applyBorder="1" applyAlignment="1" applyProtection="1">
      <alignment horizontal="center" vertical="center" wrapText="1"/>
    </xf>
    <xf numFmtId="0" fontId="32" fillId="0" borderId="165" xfId="0" applyFont="1" applyFill="1" applyBorder="1" applyAlignment="1" applyProtection="1">
      <alignment vertical="center" wrapText="1"/>
    </xf>
    <xf numFmtId="49" fontId="32" fillId="0" borderId="13" xfId="0" applyNumberFormat="1" applyFont="1" applyFill="1" applyBorder="1" applyAlignment="1" applyProtection="1">
      <alignment horizontal="center" vertical="center" wrapText="1"/>
    </xf>
    <xf numFmtId="0" fontId="32" fillId="0" borderId="180" xfId="0" applyFont="1" applyFill="1" applyBorder="1" applyAlignment="1" applyProtection="1">
      <alignment horizontal="center" vertical="center"/>
    </xf>
    <xf numFmtId="0" fontId="32" fillId="0" borderId="33" xfId="0" applyFont="1" applyFill="1" applyBorder="1" applyAlignment="1" applyProtection="1">
      <alignment vertical="center" wrapText="1"/>
    </xf>
    <xf numFmtId="0" fontId="32" fillId="0" borderId="33" xfId="0" applyFont="1" applyFill="1" applyBorder="1" applyAlignment="1" applyProtection="1">
      <alignment horizontal="left" vertical="center" wrapText="1"/>
    </xf>
    <xf numFmtId="0" fontId="32" fillId="0" borderId="181" xfId="0" applyFont="1" applyBorder="1" applyAlignment="1" applyProtection="1">
      <alignment horizontal="left" vertical="center" shrinkToFit="1"/>
    </xf>
    <xf numFmtId="0" fontId="32" fillId="0" borderId="12" xfId="0" applyFont="1" applyFill="1" applyBorder="1" applyAlignment="1" applyProtection="1">
      <alignment horizontal="right" vertical="center"/>
    </xf>
    <xf numFmtId="0" fontId="32" fillId="49" borderId="18" xfId="0" applyFont="1" applyFill="1" applyBorder="1" applyAlignment="1" applyProtection="1">
      <alignment horizontal="center" vertical="center"/>
    </xf>
    <xf numFmtId="49" fontId="32" fillId="0" borderId="13" xfId="0" applyNumberFormat="1" applyFont="1" applyFill="1" applyBorder="1" applyAlignment="1" applyProtection="1">
      <alignment vertical="center"/>
    </xf>
    <xf numFmtId="0" fontId="32" fillId="0" borderId="25" xfId="0" applyFont="1" applyFill="1" applyBorder="1" applyAlignment="1" applyProtection="1">
      <alignment vertical="center"/>
    </xf>
    <xf numFmtId="49" fontId="32" fillId="10" borderId="18" xfId="0" applyNumberFormat="1" applyFont="1" applyFill="1" applyBorder="1" applyAlignment="1" applyProtection="1">
      <alignment vertical="center"/>
    </xf>
    <xf numFmtId="0" fontId="32" fillId="10" borderId="13" xfId="0" applyFont="1" applyFill="1" applyBorder="1" applyAlignment="1" applyProtection="1">
      <alignment horizontal="center" vertical="center"/>
    </xf>
    <xf numFmtId="0" fontId="32" fillId="0" borderId="34" xfId="0" applyFont="1" applyFill="1" applyBorder="1" applyAlignment="1" applyProtection="1">
      <alignment horizontal="center" vertical="center"/>
    </xf>
    <xf numFmtId="0" fontId="32" fillId="0" borderId="35" xfId="0" applyFont="1" applyFill="1" applyBorder="1" applyAlignment="1" applyProtection="1">
      <alignment vertical="center"/>
    </xf>
    <xf numFmtId="49" fontId="32" fillId="11" borderId="18" xfId="0" applyNumberFormat="1" applyFont="1" applyFill="1" applyBorder="1" applyAlignment="1" applyProtection="1">
      <alignment vertical="center" wrapText="1"/>
    </xf>
    <xf numFmtId="0" fontId="32" fillId="11" borderId="18" xfId="0" applyFont="1" applyFill="1" applyBorder="1" applyAlignment="1" applyProtection="1">
      <alignment vertical="center"/>
    </xf>
    <xf numFmtId="0" fontId="32" fillId="11" borderId="28" xfId="0" applyFont="1" applyFill="1" applyBorder="1" applyAlignment="1" applyProtection="1">
      <alignment horizontal="center" vertical="center" wrapText="1"/>
    </xf>
    <xf numFmtId="49" fontId="32" fillId="9" borderId="13" xfId="0" applyNumberFormat="1" applyFont="1" applyFill="1" applyBorder="1" applyAlignment="1" applyProtection="1">
      <alignment vertical="center"/>
    </xf>
    <xf numFmtId="0" fontId="32" fillId="9" borderId="0" xfId="0" applyFont="1" applyFill="1" applyBorder="1" applyAlignment="1" applyProtection="1">
      <alignment horizontal="center" vertical="center"/>
    </xf>
    <xf numFmtId="0" fontId="32" fillId="9" borderId="36" xfId="0" applyFont="1" applyFill="1" applyBorder="1" applyAlignment="1" applyProtection="1">
      <alignment horizontal="center" vertical="center"/>
    </xf>
    <xf numFmtId="0" fontId="32" fillId="0" borderId="18" xfId="0" applyFont="1" applyFill="1" applyBorder="1" applyAlignment="1" applyProtection="1">
      <alignment vertical="center" wrapText="1"/>
    </xf>
    <xf numFmtId="0" fontId="54" fillId="0" borderId="160" xfId="0" applyFont="1" applyFill="1" applyBorder="1" applyAlignment="1" applyProtection="1">
      <alignment horizontal="center" vertical="center"/>
    </xf>
    <xf numFmtId="0" fontId="32" fillId="0" borderId="162" xfId="0" applyFont="1" applyBorder="1" applyAlignment="1" applyProtection="1">
      <alignment horizontal="center" vertical="center" shrinkToFit="1"/>
    </xf>
    <xf numFmtId="49" fontId="32" fillId="0" borderId="33" xfId="0" applyNumberFormat="1" applyFont="1" applyFill="1" applyBorder="1" applyAlignment="1" applyProtection="1">
      <alignment vertical="center"/>
    </xf>
    <xf numFmtId="49" fontId="32" fillId="0" borderId="12" xfId="0" applyNumberFormat="1" applyFont="1" applyFill="1" applyBorder="1" applyAlignment="1" applyProtection="1">
      <alignment vertical="center" wrapText="1"/>
    </xf>
    <xf numFmtId="0" fontId="32" fillId="0" borderId="118" xfId="0" applyFont="1" applyFill="1" applyBorder="1" applyAlignment="1" applyProtection="1">
      <alignment horizontal="left" vertical="center" shrinkToFit="1"/>
    </xf>
    <xf numFmtId="49" fontId="32" fillId="0" borderId="18" xfId="0" applyNumberFormat="1" applyFont="1" applyFill="1" applyBorder="1" applyAlignment="1" applyProtection="1">
      <alignment horizontal="right" vertical="center" wrapText="1"/>
    </xf>
    <xf numFmtId="0" fontId="32" fillId="0" borderId="19" xfId="0" applyFont="1" applyFill="1" applyBorder="1" applyAlignment="1" applyProtection="1">
      <alignment horizontal="center" vertical="center" wrapText="1"/>
    </xf>
    <xf numFmtId="0" fontId="53" fillId="0" borderId="25" xfId="0" applyFont="1" applyFill="1" applyBorder="1" applyProtection="1">
      <alignment vertical="center"/>
    </xf>
    <xf numFmtId="0" fontId="53" fillId="0" borderId="58" xfId="0" applyFont="1" applyFill="1" applyBorder="1" applyProtection="1">
      <alignment vertical="center"/>
    </xf>
    <xf numFmtId="0" fontId="32" fillId="0" borderId="18" xfId="0" applyFont="1" applyFill="1" applyBorder="1" applyProtection="1">
      <alignment vertical="center"/>
    </xf>
    <xf numFmtId="0" fontId="32" fillId="0" borderId="18" xfId="0" applyFont="1" applyFill="1" applyBorder="1" applyAlignment="1" applyProtection="1">
      <alignment horizontal="center" vertical="center"/>
    </xf>
    <xf numFmtId="0" fontId="53" fillId="0" borderId="18" xfId="0" applyFont="1" applyFill="1" applyBorder="1" applyProtection="1">
      <alignment vertical="center"/>
    </xf>
    <xf numFmtId="0" fontId="53" fillId="0" borderId="26" xfId="0" applyFont="1" applyFill="1" applyBorder="1" applyProtection="1">
      <alignment vertical="center"/>
    </xf>
    <xf numFmtId="176" fontId="53" fillId="23" borderId="18" xfId="0" applyNumberFormat="1" applyFont="1" applyFill="1" applyBorder="1" applyAlignment="1" applyProtection="1">
      <alignment horizontal="center" vertical="center"/>
    </xf>
    <xf numFmtId="0" fontId="32" fillId="0" borderId="12" xfId="0" applyFont="1" applyFill="1" applyBorder="1" applyProtection="1">
      <alignment vertical="center"/>
    </xf>
    <xf numFmtId="0" fontId="53" fillId="0" borderId="12" xfId="0" applyFont="1" applyFill="1" applyBorder="1" applyProtection="1">
      <alignment vertical="center"/>
    </xf>
    <xf numFmtId="176" fontId="53" fillId="0" borderId="28" xfId="0" applyNumberFormat="1" applyFont="1" applyFill="1" applyBorder="1" applyAlignment="1" applyProtection="1">
      <alignment horizontal="center" vertical="center"/>
    </xf>
    <xf numFmtId="0" fontId="53" fillId="0" borderId="17" xfId="0" applyFont="1" applyFill="1" applyBorder="1" applyProtection="1">
      <alignment vertical="center"/>
    </xf>
    <xf numFmtId="0" fontId="53" fillId="0" borderId="13" xfId="0" applyFont="1" applyFill="1" applyBorder="1" applyProtection="1">
      <alignment vertical="center"/>
    </xf>
    <xf numFmtId="0" fontId="32" fillId="0" borderId="35" xfId="0" applyFont="1" applyFill="1" applyBorder="1" applyAlignment="1" applyProtection="1">
      <alignment horizontal="left" vertical="center"/>
    </xf>
    <xf numFmtId="0" fontId="32" fillId="0" borderId="64" xfId="0" applyFont="1" applyFill="1" applyBorder="1" applyAlignment="1" applyProtection="1">
      <alignment horizontal="center" vertical="center"/>
    </xf>
    <xf numFmtId="0" fontId="5" fillId="0" borderId="17" xfId="0" applyFont="1" applyFill="1" applyBorder="1" applyProtection="1">
      <alignment vertical="center"/>
    </xf>
    <xf numFmtId="0" fontId="32" fillId="0" borderId="30" xfId="0" applyFont="1" applyFill="1" applyBorder="1" applyAlignment="1" applyProtection="1">
      <alignment horizontal="left" vertical="center"/>
    </xf>
    <xf numFmtId="0" fontId="32" fillId="0" borderId="64" xfId="0" applyFont="1" applyFill="1" applyBorder="1" applyAlignment="1" applyProtection="1">
      <alignment horizontal="center" vertical="center" wrapText="1"/>
    </xf>
    <xf numFmtId="176" fontId="54" fillId="0" borderId="22" xfId="0" applyNumberFormat="1" applyFont="1" applyFill="1" applyBorder="1" applyAlignment="1" applyProtection="1">
      <alignment horizontal="center" vertical="center"/>
    </xf>
    <xf numFmtId="0" fontId="5" fillId="0" borderId="16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5" fillId="0" borderId="0" xfId="0" applyFont="1" applyFill="1" applyBorder="1" applyProtection="1">
      <alignment vertical="center"/>
    </xf>
    <xf numFmtId="176" fontId="53" fillId="17" borderId="0" xfId="0" applyNumberFormat="1" applyFont="1" applyFill="1" applyBorder="1" applyAlignment="1" applyProtection="1">
      <alignment horizontal="center" vertical="center"/>
    </xf>
    <xf numFmtId="176" fontId="53" fillId="0" borderId="0" xfId="0" applyNumberFormat="1" applyFont="1" applyFill="1" applyBorder="1" applyAlignment="1" applyProtection="1">
      <alignment horizontal="center" vertical="center"/>
    </xf>
    <xf numFmtId="0" fontId="32" fillId="0" borderId="0" xfId="0" applyFont="1" applyFill="1" applyBorder="1" applyProtection="1">
      <alignment vertical="center"/>
    </xf>
    <xf numFmtId="0" fontId="32" fillId="0" borderId="0" xfId="0" applyFont="1" applyFill="1" applyBorder="1" applyAlignment="1" applyProtection="1">
      <alignment vertical="center" wrapText="1"/>
    </xf>
    <xf numFmtId="0" fontId="32" fillId="0" borderId="0" xfId="0" applyFont="1" applyFill="1" applyBorder="1" applyAlignment="1" applyProtection="1">
      <alignment horizontal="center" vertical="center"/>
    </xf>
    <xf numFmtId="0" fontId="32" fillId="0" borderId="56" xfId="0" applyFont="1" applyFill="1" applyBorder="1" applyAlignment="1" applyProtection="1">
      <alignment horizontal="center" vertical="center"/>
    </xf>
    <xf numFmtId="0" fontId="32" fillId="0" borderId="58" xfId="0" applyFont="1" applyFill="1" applyBorder="1" applyAlignment="1" applyProtection="1">
      <alignment horizontal="left" vertical="center"/>
    </xf>
    <xf numFmtId="176" fontId="52" fillId="17" borderId="1" xfId="0" applyNumberFormat="1" applyFont="1" applyFill="1" applyBorder="1" applyAlignment="1" applyProtection="1">
      <alignment horizontal="center" vertical="center"/>
      <protection locked="0"/>
    </xf>
    <xf numFmtId="0" fontId="32" fillId="0" borderId="58" xfId="0" applyFont="1" applyFill="1" applyBorder="1" applyAlignment="1" applyProtection="1">
      <alignment vertical="center"/>
    </xf>
    <xf numFmtId="0" fontId="32" fillId="0" borderId="33" xfId="0" applyFont="1" applyFill="1" applyBorder="1" applyProtection="1">
      <alignment vertical="center"/>
    </xf>
    <xf numFmtId="0" fontId="5" fillId="0" borderId="144" xfId="0" applyFont="1" applyFill="1" applyBorder="1" applyAlignment="1" applyProtection="1">
      <alignment horizontal="center" vertical="center"/>
    </xf>
    <xf numFmtId="0" fontId="5" fillId="0" borderId="26" xfId="0" applyFont="1" applyFill="1" applyBorder="1" applyProtection="1">
      <alignment vertical="center"/>
    </xf>
    <xf numFmtId="0" fontId="32" fillId="0" borderId="55" xfId="0" applyFont="1" applyFill="1" applyBorder="1" applyAlignment="1" applyProtection="1">
      <alignment horizontal="left" vertical="center"/>
    </xf>
    <xf numFmtId="0" fontId="5" fillId="0" borderId="36" xfId="0" applyFont="1" applyFill="1" applyBorder="1" applyProtection="1">
      <alignment vertical="center"/>
    </xf>
    <xf numFmtId="176" fontId="54" fillId="0" borderId="28" xfId="0" applyNumberFormat="1" applyFont="1" applyFill="1" applyBorder="1" applyAlignment="1" applyProtection="1">
      <alignment horizontal="center" vertical="center"/>
    </xf>
    <xf numFmtId="0" fontId="32" fillId="0" borderId="30" xfId="0" applyFont="1" applyFill="1" applyBorder="1" applyAlignment="1" applyProtection="1">
      <alignment vertical="center"/>
    </xf>
    <xf numFmtId="0" fontId="5" fillId="0" borderId="58" xfId="0" applyFont="1" applyFill="1" applyBorder="1" applyAlignment="1" applyProtection="1">
      <alignment horizontal="center" vertical="center"/>
    </xf>
    <xf numFmtId="0" fontId="5" fillId="0" borderId="20" xfId="0" applyFont="1" applyFill="1" applyBorder="1" applyProtection="1">
      <alignment vertical="center"/>
    </xf>
    <xf numFmtId="0" fontId="5" fillId="0" borderId="27" xfId="0" applyFont="1" applyFill="1" applyBorder="1" applyAlignment="1" applyProtection="1">
      <alignment horizontal="center" vertical="center"/>
    </xf>
    <xf numFmtId="49" fontId="32" fillId="9" borderId="55" xfId="0" applyNumberFormat="1" applyFont="1" applyFill="1" applyBorder="1" applyAlignment="1" applyProtection="1">
      <alignment vertical="center"/>
    </xf>
    <xf numFmtId="49" fontId="32" fillId="9" borderId="18" xfId="0" applyNumberFormat="1" applyFont="1" applyFill="1" applyBorder="1" applyAlignment="1" applyProtection="1">
      <alignment vertical="center"/>
    </xf>
    <xf numFmtId="0" fontId="32" fillId="9" borderId="64" xfId="0" applyFont="1" applyFill="1" applyBorder="1" applyAlignment="1" applyProtection="1">
      <alignment vertical="center" wrapText="1"/>
    </xf>
    <xf numFmtId="0" fontId="32" fillId="9" borderId="117" xfId="0" applyFont="1" applyFill="1" applyBorder="1" applyAlignment="1" applyProtection="1">
      <alignment horizontal="center" vertical="center"/>
    </xf>
    <xf numFmtId="49" fontId="32" fillId="0" borderId="55" xfId="0" applyNumberFormat="1" applyFont="1" applyFill="1" applyBorder="1" applyAlignment="1" applyProtection="1">
      <alignment vertical="center" shrinkToFit="1"/>
    </xf>
    <xf numFmtId="0" fontId="32" fillId="0" borderId="182" xfId="0" applyFont="1" applyFill="1" applyBorder="1" applyAlignment="1" applyProtection="1">
      <alignment horizontal="center" vertical="center"/>
    </xf>
    <xf numFmtId="0" fontId="32" fillId="0" borderId="32" xfId="0" applyFont="1" applyBorder="1" applyAlignment="1" applyProtection="1">
      <alignment horizontal="center" vertical="center" shrinkToFit="1"/>
    </xf>
    <xf numFmtId="0" fontId="32" fillId="0" borderId="27" xfId="0" applyFont="1" applyFill="1" applyBorder="1" applyAlignment="1" applyProtection="1">
      <alignment horizontal="center" vertical="center"/>
    </xf>
    <xf numFmtId="0" fontId="32" fillId="0" borderId="162" xfId="0" applyFont="1" applyFill="1" applyBorder="1" applyAlignment="1" applyProtection="1">
      <alignment horizontal="left" vertical="center" shrinkToFit="1"/>
    </xf>
    <xf numFmtId="0" fontId="32" fillId="0" borderId="64" xfId="0" applyFont="1" applyFill="1" applyBorder="1" applyAlignment="1" applyProtection="1">
      <alignment horizontal="right" vertical="center" wrapText="1"/>
    </xf>
    <xf numFmtId="0" fontId="32" fillId="0" borderId="21" xfId="0" applyFont="1" applyFill="1" applyBorder="1" applyAlignment="1" applyProtection="1">
      <alignment horizontal="center" vertical="center"/>
    </xf>
    <xf numFmtId="0" fontId="32" fillId="0" borderId="32" xfId="0" applyFont="1" applyFill="1" applyBorder="1" applyAlignment="1" applyProtection="1">
      <alignment horizontal="left" vertical="center" shrinkToFit="1"/>
    </xf>
    <xf numFmtId="0" fontId="32" fillId="0" borderId="12" xfId="0" applyFont="1" applyFill="1" applyBorder="1" applyAlignment="1" applyProtection="1">
      <alignment horizontal="right" vertical="center" wrapText="1"/>
    </xf>
    <xf numFmtId="184" fontId="32" fillId="0" borderId="1" xfId="0" applyNumberFormat="1" applyFont="1" applyFill="1" applyBorder="1" applyAlignment="1" applyProtection="1">
      <alignment horizontal="center" vertical="center"/>
    </xf>
    <xf numFmtId="0" fontId="32" fillId="0" borderId="95" xfId="0" applyFont="1" applyFill="1" applyBorder="1" applyAlignment="1" applyProtection="1">
      <alignment horizontal="center" vertical="center"/>
    </xf>
    <xf numFmtId="49" fontId="32" fillId="0" borderId="30" xfId="0" applyNumberFormat="1" applyFont="1" applyBorder="1" applyAlignment="1" applyProtection="1">
      <alignment vertical="center"/>
    </xf>
    <xf numFmtId="49" fontId="32" fillId="0" borderId="33" xfId="0" applyNumberFormat="1" applyFont="1" applyFill="1" applyBorder="1" applyAlignment="1" applyProtection="1">
      <alignment vertical="center" shrinkToFit="1"/>
    </xf>
    <xf numFmtId="49" fontId="32" fillId="0" borderId="58" xfId="0" applyNumberFormat="1" applyFont="1" applyFill="1" applyBorder="1" applyAlignment="1" applyProtection="1">
      <alignment vertical="center" shrinkToFit="1"/>
    </xf>
    <xf numFmtId="49" fontId="32" fillId="10" borderId="58" xfId="0" applyNumberFormat="1" applyFont="1" applyFill="1" applyBorder="1" applyAlignment="1" applyProtection="1">
      <alignment vertical="center"/>
    </xf>
    <xf numFmtId="0" fontId="32" fillId="10" borderId="0" xfId="0" applyFont="1" applyFill="1" applyBorder="1" applyAlignment="1" applyProtection="1">
      <alignment vertical="center" wrapText="1"/>
    </xf>
    <xf numFmtId="0" fontId="32" fillId="10" borderId="63" xfId="0" applyFont="1" applyFill="1" applyBorder="1" applyAlignment="1" applyProtection="1">
      <alignment vertical="center" wrapText="1"/>
    </xf>
    <xf numFmtId="0" fontId="32" fillId="10" borderId="18" xfId="0" applyFont="1" applyFill="1" applyBorder="1" applyAlignment="1" applyProtection="1">
      <alignment horizontal="center" vertical="center"/>
    </xf>
    <xf numFmtId="0" fontId="32" fillId="10" borderId="26" xfId="0" applyFont="1" applyFill="1" applyBorder="1" applyAlignment="1" applyProtection="1">
      <alignment horizontal="center" vertical="center"/>
    </xf>
    <xf numFmtId="0" fontId="32" fillId="0" borderId="160" xfId="0" applyFont="1" applyFill="1" applyBorder="1" applyAlignment="1" applyProtection="1">
      <alignment horizontal="center" vertical="center" wrapText="1"/>
    </xf>
    <xf numFmtId="49" fontId="32" fillId="0" borderId="12" xfId="0" applyNumberFormat="1" applyFont="1" applyFill="1" applyBorder="1" applyAlignment="1" applyProtection="1">
      <alignment horizontal="center" vertical="center"/>
    </xf>
    <xf numFmtId="0" fontId="32" fillId="0" borderId="17" xfId="0" applyFont="1" applyFill="1" applyBorder="1" applyAlignment="1" applyProtection="1">
      <alignment vertical="center" shrinkToFit="1"/>
    </xf>
    <xf numFmtId="49" fontId="32" fillId="0" borderId="0" xfId="0" applyNumberFormat="1" applyFont="1" applyAlignment="1" applyProtection="1">
      <alignment vertical="center"/>
    </xf>
    <xf numFmtId="49" fontId="32" fillId="0" borderId="63" xfId="0" applyNumberFormat="1" applyFont="1" applyFill="1" applyBorder="1" applyAlignment="1" applyProtection="1">
      <alignment horizontal="left" vertical="center" wrapText="1"/>
    </xf>
    <xf numFmtId="0" fontId="32" fillId="0" borderId="160" xfId="0" applyFont="1" applyFill="1" applyBorder="1" applyAlignment="1" applyProtection="1">
      <alignment horizontal="center" vertical="center"/>
      <protection hidden="1"/>
    </xf>
    <xf numFmtId="49" fontId="32" fillId="0" borderId="33" xfId="0" applyNumberFormat="1" applyFont="1" applyFill="1" applyBorder="1" applyAlignment="1" applyProtection="1">
      <alignment horizontal="left" vertical="center"/>
    </xf>
    <xf numFmtId="0" fontId="52" fillId="33" borderId="0" xfId="0" applyFont="1" applyFill="1" applyBorder="1" applyAlignment="1" applyProtection="1">
      <alignment vertical="center"/>
    </xf>
    <xf numFmtId="49" fontId="32" fillId="0" borderId="55" xfId="0" applyNumberFormat="1" applyFont="1" applyFill="1" applyBorder="1" applyAlignment="1" applyProtection="1">
      <alignment horizontal="left" vertical="center"/>
    </xf>
    <xf numFmtId="49" fontId="32" fillId="0" borderId="31" xfId="0" applyNumberFormat="1" applyFont="1" applyFill="1" applyBorder="1" applyAlignment="1" applyProtection="1">
      <alignment horizontal="left" vertical="center"/>
    </xf>
    <xf numFmtId="0" fontId="32" fillId="0" borderId="162" xfId="0" applyFont="1" applyBorder="1" applyAlignment="1" applyProtection="1">
      <alignment vertical="center" shrinkToFit="1"/>
    </xf>
    <xf numFmtId="49" fontId="52" fillId="0" borderId="55" xfId="0" applyNumberFormat="1" applyFont="1" applyFill="1" applyBorder="1" applyAlignment="1" applyProtection="1">
      <alignment horizontal="left" vertical="center"/>
    </xf>
    <xf numFmtId="0" fontId="52" fillId="0" borderId="160" xfId="0" applyFont="1" applyFill="1" applyBorder="1" applyAlignment="1" applyProtection="1">
      <alignment horizontal="center" vertical="center"/>
    </xf>
    <xf numFmtId="0" fontId="32" fillId="10" borderId="64" xfId="0" applyFont="1" applyFill="1" applyBorder="1" applyAlignment="1" applyProtection="1">
      <alignment vertical="center" wrapText="1"/>
    </xf>
    <xf numFmtId="0" fontId="32" fillId="10" borderId="28" xfId="0" applyFont="1" applyFill="1" applyBorder="1" applyAlignment="1" applyProtection="1">
      <alignment horizontal="center" vertical="center"/>
    </xf>
    <xf numFmtId="49" fontId="52" fillId="0" borderId="62" xfId="0" applyNumberFormat="1" applyFont="1" applyFill="1" applyBorder="1" applyAlignment="1" applyProtection="1">
      <alignment vertical="center"/>
    </xf>
    <xf numFmtId="49" fontId="52" fillId="0" borderId="35" xfId="0" applyNumberFormat="1" applyFont="1" applyFill="1" applyBorder="1" applyAlignment="1" applyProtection="1">
      <alignment vertical="center"/>
    </xf>
    <xf numFmtId="49" fontId="52" fillId="10" borderId="18" xfId="0" applyNumberFormat="1" applyFont="1" applyFill="1" applyBorder="1" applyAlignment="1" applyProtection="1">
      <alignment vertical="center"/>
    </xf>
    <xf numFmtId="0" fontId="32" fillId="10" borderId="0" xfId="0" applyFont="1" applyFill="1" applyBorder="1" applyAlignment="1" applyProtection="1">
      <alignment horizontal="center" vertical="center"/>
    </xf>
    <xf numFmtId="0" fontId="32" fillId="0" borderId="21" xfId="0" applyFont="1" applyFill="1" applyBorder="1" applyAlignment="1" applyProtection="1">
      <alignment horizontal="center" vertical="center"/>
      <protection hidden="1"/>
    </xf>
    <xf numFmtId="0" fontId="52" fillId="0" borderId="62" xfId="0" applyFont="1" applyFill="1" applyBorder="1" applyAlignment="1" applyProtection="1">
      <alignment vertical="center"/>
    </xf>
    <xf numFmtId="0" fontId="32" fillId="0" borderId="17" xfId="0" applyFont="1" applyBorder="1" applyAlignment="1" applyProtection="1">
      <alignment horizontal="left" vertical="center" wrapText="1"/>
    </xf>
    <xf numFmtId="49" fontId="52" fillId="0" borderId="63" xfId="0" applyNumberFormat="1" applyFont="1" applyFill="1" applyBorder="1" applyAlignment="1" applyProtection="1">
      <alignment vertical="center"/>
    </xf>
    <xf numFmtId="49" fontId="32" fillId="9" borderId="0" xfId="0" applyNumberFormat="1" applyFont="1" applyFill="1" applyBorder="1" applyAlignment="1" applyProtection="1">
      <alignment vertical="center"/>
    </xf>
    <xf numFmtId="49" fontId="32" fillId="0" borderId="13" xfId="0" applyNumberFormat="1" applyFont="1" applyFill="1" applyBorder="1" applyAlignment="1" applyProtection="1">
      <alignment vertical="center" shrinkToFit="1"/>
    </xf>
    <xf numFmtId="49" fontId="32" fillId="0" borderId="0" xfId="0" applyNumberFormat="1" applyFont="1" applyFill="1" applyBorder="1" applyAlignment="1" applyProtection="1">
      <alignment vertical="center" shrinkToFit="1"/>
    </xf>
    <xf numFmtId="0" fontId="32" fillId="0" borderId="144" xfId="0" applyFont="1" applyFill="1" applyBorder="1" applyAlignment="1" applyProtection="1">
      <alignment horizontal="center" vertical="center"/>
      <protection hidden="1"/>
    </xf>
    <xf numFmtId="0" fontId="32" fillId="0" borderId="62" xfId="0" applyFont="1" applyFill="1" applyBorder="1" applyAlignment="1" applyProtection="1">
      <alignment vertical="center"/>
    </xf>
    <xf numFmtId="0" fontId="32" fillId="5" borderId="1"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center" wrapText="1" shrinkToFit="1"/>
    </xf>
    <xf numFmtId="0" fontId="32" fillId="9" borderId="18" xfId="0" applyFont="1" applyFill="1" applyBorder="1" applyAlignment="1" applyProtection="1">
      <alignment vertical="center" wrapText="1"/>
    </xf>
    <xf numFmtId="0" fontId="32" fillId="9" borderId="56" xfId="0" applyFont="1" applyFill="1" applyBorder="1" applyAlignment="1" applyProtection="1">
      <alignment vertical="center" wrapText="1"/>
    </xf>
    <xf numFmtId="0" fontId="32" fillId="9" borderId="18" xfId="0" applyFont="1" applyFill="1" applyBorder="1" applyAlignment="1" applyProtection="1">
      <alignment horizontal="center" vertical="center"/>
    </xf>
    <xf numFmtId="0" fontId="32" fillId="0" borderId="56" xfId="0" applyFont="1" applyFill="1" applyBorder="1" applyAlignment="1" applyProtection="1">
      <alignment horizontal="center" vertical="center" wrapText="1"/>
    </xf>
    <xf numFmtId="0" fontId="32" fillId="0" borderId="159" xfId="0" applyFont="1" applyFill="1" applyBorder="1" applyAlignment="1" applyProtection="1">
      <alignment horizontal="left" vertical="center" shrinkToFit="1"/>
    </xf>
    <xf numFmtId="0" fontId="32" fillId="0" borderId="45" xfId="0" applyFont="1" applyFill="1" applyBorder="1" applyAlignment="1" applyProtection="1">
      <alignment horizontal="left" vertical="center" shrinkToFit="1"/>
    </xf>
    <xf numFmtId="0" fontId="32" fillId="0" borderId="63" xfId="0" applyFont="1" applyFill="1" applyBorder="1" applyAlignment="1" applyProtection="1">
      <alignment vertical="center"/>
    </xf>
    <xf numFmtId="0" fontId="32" fillId="0" borderId="13" xfId="0" applyFont="1" applyFill="1" applyBorder="1" applyAlignment="1" applyProtection="1">
      <alignment horizontal="center" vertical="center"/>
    </xf>
    <xf numFmtId="0" fontId="32" fillId="0" borderId="46" xfId="0" applyFont="1" applyFill="1" applyBorder="1" applyAlignment="1" applyProtection="1">
      <alignment horizontal="center" vertical="center"/>
    </xf>
    <xf numFmtId="0" fontId="32" fillId="0" borderId="85" xfId="0" applyFont="1" applyFill="1" applyBorder="1" applyAlignment="1" applyProtection="1">
      <alignment vertical="center"/>
    </xf>
    <xf numFmtId="182" fontId="32" fillId="0" borderId="0" xfId="0" applyNumberFormat="1" applyFont="1" applyFill="1" applyBorder="1" applyAlignment="1" applyProtection="1">
      <alignment horizontal="left" vertical="center"/>
      <protection hidden="1"/>
    </xf>
    <xf numFmtId="182" fontId="52" fillId="0" borderId="0" xfId="0" applyNumberFormat="1" applyFont="1" applyFill="1" applyBorder="1" applyAlignment="1" applyProtection="1">
      <alignment vertical="center"/>
      <protection hidden="1"/>
    </xf>
    <xf numFmtId="0" fontId="61" fillId="0" borderId="1" xfId="2" applyFont="1" applyFill="1" applyBorder="1" applyAlignment="1" applyProtection="1">
      <alignment horizontal="center" vertical="center" wrapText="1"/>
    </xf>
    <xf numFmtId="0" fontId="82" fillId="24" borderId="0" xfId="0" applyFont="1" applyFill="1" applyProtection="1">
      <alignmen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12" fillId="26" borderId="58" xfId="0" applyFont="1" applyFill="1" applyBorder="1" applyAlignment="1" applyProtection="1">
      <alignment horizontal="center" vertical="center" wrapText="1"/>
    </xf>
    <xf numFmtId="0" fontId="12" fillId="24" borderId="0" xfId="0" applyFont="1" applyFill="1" applyAlignment="1" applyProtection="1">
      <alignment horizontal="center" vertical="center"/>
    </xf>
    <xf numFmtId="0" fontId="4" fillId="26" borderId="186" xfId="0" applyFont="1" applyFill="1" applyBorder="1" applyAlignment="1" applyProtection="1">
      <alignment horizontal="center" vertical="center"/>
    </xf>
    <xf numFmtId="0" fontId="22" fillId="26" borderId="188" xfId="0" applyFont="1" applyFill="1" applyBorder="1" applyAlignment="1" applyProtection="1">
      <alignment vertical="center"/>
    </xf>
    <xf numFmtId="0" fontId="4" fillId="26" borderId="189" xfId="0" applyFont="1" applyFill="1" applyBorder="1" applyAlignment="1" applyProtection="1">
      <alignment vertical="center"/>
    </xf>
    <xf numFmtId="0" fontId="13" fillId="26" borderId="191" xfId="0" applyFont="1" applyFill="1" applyBorder="1" applyAlignment="1" applyProtection="1">
      <alignment horizontal="center" vertical="center" shrinkToFit="1"/>
    </xf>
    <xf numFmtId="0" fontId="0" fillId="26" borderId="188" xfId="0" applyFont="1" applyFill="1" applyBorder="1" applyAlignment="1" applyProtection="1">
      <alignment vertical="center"/>
    </xf>
    <xf numFmtId="0" fontId="22" fillId="26" borderId="189" xfId="0" applyFont="1" applyFill="1" applyBorder="1" applyAlignment="1" applyProtection="1">
      <alignment vertical="center"/>
    </xf>
    <xf numFmtId="0" fontId="22" fillId="26" borderId="117" xfId="0" applyFont="1" applyFill="1" applyBorder="1" applyAlignment="1" applyProtection="1">
      <alignment vertical="center"/>
    </xf>
    <xf numFmtId="0" fontId="22" fillId="26" borderId="14" xfId="0" applyFont="1" applyFill="1" applyBorder="1" applyAlignment="1" applyProtection="1">
      <alignment vertical="center"/>
    </xf>
    <xf numFmtId="0" fontId="4" fillId="26" borderId="11" xfId="0" applyFont="1" applyFill="1" applyBorder="1" applyAlignment="1" applyProtection="1">
      <alignment vertical="center"/>
    </xf>
    <xf numFmtId="0" fontId="4" fillId="26" borderId="0" xfId="0" applyFont="1" applyFill="1" applyBorder="1" applyAlignment="1" applyProtection="1">
      <alignment vertical="center"/>
    </xf>
    <xf numFmtId="0" fontId="0" fillId="18" borderId="14" xfId="0" applyFont="1" applyFill="1" applyBorder="1" applyAlignment="1" applyProtection="1">
      <alignment vertical="center"/>
    </xf>
    <xf numFmtId="0" fontId="0" fillId="18" borderId="0" xfId="0" applyFont="1" applyFill="1" applyBorder="1" applyAlignment="1" applyProtection="1">
      <alignment vertical="center"/>
    </xf>
    <xf numFmtId="0" fontId="0" fillId="18" borderId="95" xfId="0" applyFont="1" applyFill="1" applyBorder="1" applyAlignment="1" applyProtection="1">
      <alignment vertical="center"/>
    </xf>
    <xf numFmtId="0" fontId="12" fillId="0" borderId="161" xfId="0" applyFont="1" applyBorder="1" applyProtection="1">
      <alignment vertical="center"/>
    </xf>
    <xf numFmtId="0" fontId="0" fillId="18" borderId="192" xfId="0" applyFont="1" applyFill="1" applyBorder="1" applyAlignment="1" applyProtection="1">
      <alignment vertical="center"/>
    </xf>
    <xf numFmtId="0" fontId="0" fillId="18" borderId="12" xfId="0" applyFont="1" applyFill="1" applyBorder="1" applyAlignment="1" applyProtection="1">
      <alignment vertical="center"/>
    </xf>
    <xf numFmtId="0" fontId="0" fillId="18" borderId="21" xfId="0" applyFont="1" applyFill="1" applyBorder="1" applyAlignment="1" applyProtection="1">
      <alignment vertical="center"/>
    </xf>
    <xf numFmtId="0" fontId="12" fillId="0" borderId="32" xfId="0" applyFont="1" applyBorder="1" applyProtection="1">
      <alignment vertical="center"/>
    </xf>
    <xf numFmtId="0" fontId="0" fillId="18" borderId="44" xfId="0" applyFont="1" applyFill="1" applyBorder="1" applyAlignment="1" applyProtection="1">
      <alignment vertical="center"/>
    </xf>
    <xf numFmtId="0" fontId="0" fillId="18" borderId="193" xfId="0" applyFont="1" applyFill="1" applyBorder="1" applyAlignment="1" applyProtection="1">
      <alignment vertical="center"/>
    </xf>
    <xf numFmtId="0" fontId="0" fillId="18" borderId="194" xfId="0" applyFont="1" applyFill="1" applyBorder="1" applyAlignment="1" applyProtection="1">
      <alignment vertical="center"/>
    </xf>
    <xf numFmtId="0" fontId="0" fillId="18" borderId="75" xfId="0" applyFont="1" applyFill="1" applyBorder="1" applyAlignment="1" applyProtection="1">
      <alignment vertical="center"/>
    </xf>
    <xf numFmtId="0" fontId="0" fillId="18" borderId="195" xfId="0" applyFont="1" applyFill="1" applyBorder="1" applyAlignment="1" applyProtection="1">
      <alignment vertical="center"/>
    </xf>
    <xf numFmtId="0" fontId="12" fillId="0" borderId="86" xfId="0" applyFont="1" applyBorder="1" applyProtection="1">
      <alignment vertical="center"/>
    </xf>
    <xf numFmtId="0" fontId="34" fillId="26" borderId="196" xfId="0" applyFont="1" applyFill="1" applyBorder="1" applyAlignment="1" applyProtection="1">
      <alignment vertical="center"/>
    </xf>
    <xf numFmtId="0" fontId="34" fillId="26" borderId="184" xfId="0" applyFont="1" applyFill="1" applyBorder="1" applyAlignment="1" applyProtection="1">
      <alignment vertical="center"/>
    </xf>
    <xf numFmtId="0" fontId="34" fillId="26" borderId="11" xfId="0" applyFont="1" applyFill="1" applyBorder="1" applyAlignment="1" applyProtection="1">
      <alignment vertical="center"/>
    </xf>
    <xf numFmtId="0" fontId="34" fillId="26" borderId="14" xfId="0" applyFont="1" applyFill="1" applyBorder="1" applyAlignment="1" applyProtection="1">
      <alignment horizontal="left" vertical="center"/>
    </xf>
    <xf numFmtId="0" fontId="12" fillId="24" borderId="36" xfId="0" applyFont="1" applyFill="1" applyBorder="1" applyProtection="1">
      <alignment vertical="center"/>
    </xf>
    <xf numFmtId="0" fontId="0" fillId="24" borderId="198" xfId="0" applyFill="1" applyBorder="1" applyProtection="1">
      <alignment vertical="center"/>
    </xf>
    <xf numFmtId="0" fontId="12" fillId="24" borderId="199" xfId="0" applyFont="1" applyFill="1" applyBorder="1" applyAlignment="1" applyProtection="1">
      <alignment horizontal="center" vertical="center" wrapText="1"/>
    </xf>
    <xf numFmtId="0" fontId="12" fillId="24" borderId="187" xfId="0" applyFont="1" applyFill="1" applyBorder="1" applyAlignment="1" applyProtection="1">
      <alignment horizontal="left" vertical="center"/>
    </xf>
    <xf numFmtId="0" fontId="0" fillId="24" borderId="36" xfId="0" applyFill="1" applyBorder="1">
      <alignment vertical="center"/>
    </xf>
    <xf numFmtId="0" fontId="12" fillId="24" borderId="200" xfId="0" applyFont="1" applyFill="1" applyBorder="1" applyAlignment="1" applyProtection="1">
      <alignment vertical="center"/>
    </xf>
    <xf numFmtId="176" fontId="12" fillId="29" borderId="105" xfId="0" applyNumberFormat="1" applyFont="1" applyFill="1" applyBorder="1" applyAlignment="1" applyProtection="1">
      <alignment horizontal="center" vertical="center"/>
      <protection locked="0"/>
    </xf>
    <xf numFmtId="0" fontId="12" fillId="0" borderId="104" xfId="0" applyFont="1" applyBorder="1" applyProtection="1">
      <alignment vertical="center"/>
    </xf>
    <xf numFmtId="0" fontId="12" fillId="17" borderId="1" xfId="0" applyFont="1" applyFill="1" applyBorder="1" applyProtection="1">
      <alignment vertical="center"/>
      <protection locked="0"/>
    </xf>
    <xf numFmtId="0" fontId="84" fillId="0" borderId="201" xfId="0" applyFont="1" applyFill="1" applyBorder="1" applyAlignment="1" applyProtection="1">
      <alignment vertical="center"/>
    </xf>
    <xf numFmtId="0" fontId="0" fillId="0" borderId="189" xfId="0" applyBorder="1" applyProtection="1">
      <alignment vertical="center"/>
    </xf>
    <xf numFmtId="0" fontId="0" fillId="0" borderId="190" xfId="0" applyBorder="1" applyProtection="1">
      <alignment vertical="center"/>
    </xf>
    <xf numFmtId="0" fontId="12" fillId="0" borderId="25"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6" fillId="0" borderId="36" xfId="0" applyFont="1" applyFill="1" applyBorder="1" applyAlignment="1" applyProtection="1">
      <alignment vertical="center"/>
    </xf>
    <xf numFmtId="0" fontId="12" fillId="0" borderId="25" xfId="0" applyFont="1" applyFill="1" applyBorder="1" applyAlignment="1" applyProtection="1">
      <alignment horizontal="right" vertical="top"/>
    </xf>
    <xf numFmtId="0" fontId="12" fillId="0" borderId="41" xfId="0" applyFont="1" applyFill="1" applyBorder="1" applyAlignment="1" applyProtection="1">
      <alignment horizontal="right" vertical="top"/>
    </xf>
    <xf numFmtId="0" fontId="12" fillId="0" borderId="91" xfId="0" applyFont="1" applyFill="1" applyBorder="1" applyProtection="1">
      <alignment vertical="center"/>
    </xf>
    <xf numFmtId="0" fontId="0" fillId="0" borderId="36" xfId="0" applyBorder="1" applyProtection="1">
      <alignment vertical="center"/>
    </xf>
    <xf numFmtId="0" fontId="12" fillId="0" borderId="103" xfId="0" applyFont="1" applyFill="1" applyBorder="1" applyProtection="1">
      <alignment vertical="center"/>
    </xf>
    <xf numFmtId="0" fontId="36" fillId="0" borderId="117" xfId="0" applyFont="1" applyFill="1" applyBorder="1" applyAlignment="1" applyProtection="1">
      <alignment vertical="center"/>
    </xf>
    <xf numFmtId="0" fontId="36" fillId="0" borderId="151" xfId="0" applyFont="1" applyFill="1" applyBorder="1" applyAlignment="1" applyProtection="1">
      <alignment vertical="center"/>
    </xf>
    <xf numFmtId="178" fontId="12" fillId="16" borderId="1" xfId="0" applyNumberFormat="1" applyFont="1" applyFill="1" applyBorder="1" applyAlignment="1" applyProtection="1">
      <alignment horizontal="center" vertical="center"/>
      <protection locked="0"/>
    </xf>
    <xf numFmtId="177" fontId="12" fillId="29" borderId="1" xfId="0" applyNumberFormat="1" applyFont="1" applyFill="1" applyBorder="1" applyAlignment="1" applyProtection="1">
      <alignment horizontal="center" vertical="center" wrapText="1"/>
      <protection locked="0"/>
    </xf>
    <xf numFmtId="0" fontId="12" fillId="25" borderId="1" xfId="0" applyFont="1" applyFill="1" applyBorder="1" applyAlignment="1" applyProtection="1">
      <alignment horizontal="left" vertical="center" wrapText="1"/>
      <protection locked="0"/>
    </xf>
    <xf numFmtId="0" fontId="12" fillId="26" borderId="188" xfId="0" applyFont="1" applyFill="1" applyBorder="1" applyAlignment="1" applyProtection="1">
      <alignment horizontal="center" vertical="center"/>
    </xf>
    <xf numFmtId="178" fontId="12" fillId="0" borderId="199" xfId="0" applyNumberFormat="1" applyFont="1" applyFill="1" applyBorder="1" applyAlignment="1" applyProtection="1">
      <alignment horizontal="center" vertical="center" shrinkToFit="1"/>
    </xf>
    <xf numFmtId="0" fontId="20" fillId="24" borderId="204" xfId="0" applyFont="1" applyFill="1" applyBorder="1" applyAlignment="1" applyProtection="1">
      <alignment horizontal="center" vertical="center"/>
    </xf>
    <xf numFmtId="0" fontId="12" fillId="24" borderId="204" xfId="0" applyFont="1" applyFill="1" applyBorder="1" applyAlignment="1" applyProtection="1">
      <alignment horizontal="left" vertical="center"/>
    </xf>
    <xf numFmtId="0" fontId="12" fillId="24" borderId="204" xfId="0" applyFont="1" applyFill="1" applyBorder="1" applyAlignment="1" applyProtection="1">
      <alignment horizontal="left" vertical="center" wrapText="1"/>
    </xf>
    <xf numFmtId="0" fontId="12" fillId="24" borderId="186" xfId="0" applyFont="1" applyFill="1" applyBorder="1" applyAlignment="1" applyProtection="1">
      <alignment horizontal="center" vertical="center"/>
    </xf>
    <xf numFmtId="0" fontId="12" fillId="26" borderId="138" xfId="0" applyFont="1" applyFill="1" applyBorder="1" applyAlignment="1" applyProtection="1">
      <alignment horizontal="center" vertical="center" wrapText="1"/>
    </xf>
    <xf numFmtId="0" fontId="12" fillId="26" borderId="137" xfId="0" applyFont="1" applyFill="1" applyBorder="1" applyAlignment="1" applyProtection="1">
      <alignment horizontal="center" vertical="center" wrapText="1"/>
    </xf>
    <xf numFmtId="0" fontId="12" fillId="26" borderId="197" xfId="0" applyFont="1" applyFill="1" applyBorder="1" applyAlignment="1" applyProtection="1">
      <alignment horizontal="center" vertical="center" wrapText="1"/>
    </xf>
    <xf numFmtId="0" fontId="12" fillId="26" borderId="137" xfId="0" applyFont="1" applyFill="1" applyBorder="1" applyAlignment="1" applyProtection="1">
      <alignment horizontal="center" vertical="center"/>
    </xf>
    <xf numFmtId="0" fontId="12" fillId="26" borderId="188" xfId="0" applyFont="1" applyFill="1" applyBorder="1" applyAlignment="1" applyProtection="1">
      <alignment horizontal="center" vertical="center" wrapText="1"/>
    </xf>
    <xf numFmtId="0" fontId="0" fillId="26" borderId="186" xfId="0" applyFont="1" applyFill="1" applyBorder="1" applyProtection="1">
      <alignment vertical="center"/>
    </xf>
    <xf numFmtId="0" fontId="9" fillId="24" borderId="0" xfId="0" applyFont="1" applyFill="1" applyBorder="1" applyProtection="1">
      <alignment vertical="center"/>
    </xf>
    <xf numFmtId="0" fontId="9" fillId="24" borderId="0" xfId="0" applyFont="1" applyFill="1" applyAlignment="1" applyProtection="1">
      <alignment vertical="center" wrapText="1"/>
    </xf>
    <xf numFmtId="0" fontId="9" fillId="24" borderId="0" xfId="0" applyFont="1" applyFill="1" applyProtection="1">
      <alignment vertical="center"/>
    </xf>
    <xf numFmtId="0" fontId="6" fillId="24" borderId="0" xfId="0" applyFont="1" applyFill="1" applyAlignment="1" applyProtection="1">
      <alignment vertical="center"/>
    </xf>
    <xf numFmtId="177" fontId="4" fillId="29" borderId="1" xfId="0" applyNumberFormat="1" applyFont="1" applyFill="1" applyBorder="1" applyAlignment="1" applyProtection="1">
      <alignment horizontal="center" vertical="center"/>
      <protection locked="0"/>
    </xf>
    <xf numFmtId="0" fontId="3" fillId="24" borderId="0" xfId="0" applyFont="1" applyFill="1" applyAlignment="1" applyProtection="1">
      <alignment vertical="center"/>
    </xf>
    <xf numFmtId="0" fontId="0" fillId="0" borderId="0" xfId="0" applyFont="1" applyFill="1" applyAlignment="1" applyProtection="1">
      <alignment vertical="center"/>
    </xf>
    <xf numFmtId="0" fontId="16" fillId="24" borderId="191" xfId="0" applyFont="1" applyFill="1" applyBorder="1" applyAlignment="1" applyProtection="1">
      <alignment horizontal="center" vertical="center" wrapText="1"/>
    </xf>
    <xf numFmtId="0" fontId="13" fillId="24" borderId="204" xfId="0" applyFont="1" applyFill="1" applyBorder="1" applyAlignment="1" applyProtection="1">
      <alignment horizontal="center" vertical="center"/>
    </xf>
    <xf numFmtId="0" fontId="13" fillId="24" borderId="204" xfId="0" applyNumberFormat="1" applyFont="1" applyFill="1" applyBorder="1" applyAlignment="1" applyProtection="1">
      <alignment horizontal="center" vertical="center" wrapText="1"/>
    </xf>
    <xf numFmtId="0" fontId="12" fillId="24" borderId="188" xfId="0" applyFont="1" applyFill="1" applyBorder="1" applyAlignment="1" applyProtection="1">
      <alignment horizontal="center" vertical="center"/>
    </xf>
    <xf numFmtId="0" fontId="12" fillId="26" borderId="188" xfId="0" applyFont="1" applyFill="1" applyBorder="1" applyProtection="1">
      <alignment vertical="center"/>
    </xf>
    <xf numFmtId="0" fontId="7" fillId="0" borderId="0" xfId="0" applyFont="1" applyFill="1" applyBorder="1" applyAlignment="1" applyProtection="1"/>
    <xf numFmtId="0" fontId="12" fillId="24" borderId="25" xfId="0" applyFont="1" applyFill="1" applyBorder="1" applyProtection="1">
      <alignment vertical="center"/>
    </xf>
    <xf numFmtId="0" fontId="12" fillId="24" borderId="0" xfId="0" applyFont="1" applyFill="1" applyBorder="1" applyAlignment="1" applyProtection="1">
      <alignment vertical="center" shrinkToFit="1"/>
    </xf>
    <xf numFmtId="0" fontId="12" fillId="24" borderId="0" xfId="0" applyFont="1" applyFill="1" applyBorder="1" applyAlignment="1" applyProtection="1">
      <alignment horizontal="center" vertical="center"/>
    </xf>
    <xf numFmtId="0" fontId="12" fillId="24" borderId="36" xfId="0" applyFont="1" applyFill="1" applyBorder="1" applyAlignment="1" applyProtection="1">
      <alignment vertical="center"/>
    </xf>
    <xf numFmtId="0" fontId="37" fillId="24" borderId="0" xfId="0" applyFont="1" applyFill="1" applyBorder="1" applyAlignment="1" applyProtection="1">
      <alignment vertical="center"/>
    </xf>
    <xf numFmtId="0" fontId="37" fillId="24" borderId="0" xfId="0" applyFont="1" applyFill="1" applyProtection="1">
      <alignment vertical="center"/>
    </xf>
    <xf numFmtId="0" fontId="37" fillId="24" borderId="36" xfId="0" applyFont="1" applyFill="1" applyBorder="1" applyAlignment="1" applyProtection="1">
      <alignment vertical="center"/>
    </xf>
    <xf numFmtId="0" fontId="22" fillId="26" borderId="14" xfId="0" applyFont="1" applyFill="1" applyBorder="1" applyAlignment="1" applyProtection="1">
      <alignment vertical="center" wrapText="1"/>
    </xf>
    <xf numFmtId="0" fontId="37" fillId="24" borderId="185" xfId="0" applyFont="1" applyFill="1" applyBorder="1" applyAlignment="1" applyProtection="1">
      <alignment vertical="center"/>
    </xf>
    <xf numFmtId="0" fontId="37" fillId="24" borderId="184" xfId="0" applyFont="1" applyFill="1" applyBorder="1" applyAlignment="1" applyProtection="1">
      <alignment vertical="center"/>
    </xf>
    <xf numFmtId="0" fontId="37" fillId="24" borderId="207" xfId="0" applyFont="1" applyFill="1" applyBorder="1" applyAlignment="1" applyProtection="1">
      <alignment vertical="center"/>
    </xf>
    <xf numFmtId="0" fontId="22" fillId="26" borderId="206" xfId="0" applyFont="1" applyFill="1" applyBorder="1" applyProtection="1">
      <alignment vertical="center"/>
    </xf>
    <xf numFmtId="0" fontId="12" fillId="24" borderId="20" xfId="0" applyFont="1" applyFill="1" applyBorder="1" applyAlignment="1" applyProtection="1">
      <alignment vertical="center"/>
    </xf>
    <xf numFmtId="0" fontId="12" fillId="24" borderId="13" xfId="0" applyFont="1" applyFill="1" applyBorder="1" applyAlignment="1" applyProtection="1">
      <alignment vertical="center"/>
    </xf>
    <xf numFmtId="0" fontId="37" fillId="24" borderId="119" xfId="0" applyFont="1" applyFill="1" applyBorder="1" applyAlignment="1" applyProtection="1">
      <alignment vertical="center"/>
    </xf>
    <xf numFmtId="0" fontId="37" fillId="24" borderId="23" xfId="0" applyFont="1" applyFill="1" applyBorder="1" applyAlignment="1" applyProtection="1">
      <alignment vertical="center"/>
    </xf>
    <xf numFmtId="0" fontId="37" fillId="24" borderId="72" xfId="0" applyFont="1" applyFill="1" applyBorder="1" applyAlignment="1" applyProtection="1">
      <alignment vertical="center"/>
    </xf>
    <xf numFmtId="0" fontId="22" fillId="26" borderId="14" xfId="0" applyFont="1" applyFill="1" applyBorder="1" applyProtection="1">
      <alignment vertical="center"/>
    </xf>
    <xf numFmtId="0" fontId="12" fillId="24" borderId="91" xfId="0" applyFont="1" applyFill="1" applyBorder="1" applyAlignment="1" applyProtection="1">
      <alignment vertical="center"/>
    </xf>
    <xf numFmtId="0" fontId="37" fillId="24" borderId="106" xfId="0" applyFont="1" applyFill="1" applyBorder="1" applyAlignment="1" applyProtection="1">
      <alignment vertical="center"/>
    </xf>
    <xf numFmtId="0" fontId="37" fillId="24" borderId="84" xfId="0" applyFont="1" applyFill="1" applyBorder="1" applyAlignment="1" applyProtection="1">
      <alignment vertical="center"/>
    </xf>
    <xf numFmtId="0" fontId="37" fillId="24" borderId="108" xfId="0" applyFont="1" applyFill="1" applyBorder="1" applyAlignment="1" applyProtection="1">
      <alignment vertical="center"/>
    </xf>
    <xf numFmtId="0" fontId="7" fillId="24" borderId="0" xfId="0" applyFont="1" applyFill="1" applyBorder="1" applyAlignment="1" applyProtection="1">
      <alignment horizontal="left" vertical="center" wrapText="1"/>
    </xf>
    <xf numFmtId="0" fontId="12" fillId="0" borderId="152" xfId="0" applyFont="1" applyFill="1" applyBorder="1" applyAlignment="1" applyProtection="1">
      <alignment horizontal="left" vertical="center"/>
      <protection locked="0"/>
    </xf>
    <xf numFmtId="0" fontId="12" fillId="24" borderId="0" xfId="3" applyFont="1" applyFill="1" applyProtection="1">
      <alignment vertical="center"/>
    </xf>
    <xf numFmtId="0" fontId="12" fillId="24" borderId="0" xfId="3" applyFont="1" applyFill="1" applyBorder="1" applyAlignment="1" applyProtection="1">
      <alignment horizontal="right" vertical="center"/>
    </xf>
    <xf numFmtId="0" fontId="15" fillId="24" borderId="0" xfId="3" applyFont="1" applyFill="1" applyAlignment="1" applyProtection="1">
      <alignment vertical="center" wrapText="1"/>
    </xf>
    <xf numFmtId="0" fontId="19" fillId="24" borderId="0" xfId="3" applyFont="1" applyFill="1" applyAlignment="1" applyProtection="1">
      <alignment vertical="center" wrapText="1"/>
    </xf>
    <xf numFmtId="0" fontId="19" fillId="24" borderId="0" xfId="3" applyFont="1" applyFill="1" applyAlignment="1" applyProtection="1">
      <alignment horizontal="center" vertical="center" wrapText="1"/>
    </xf>
    <xf numFmtId="0" fontId="12" fillId="24" borderId="143" xfId="0" applyFont="1" applyFill="1" applyBorder="1" applyProtection="1">
      <alignment vertical="center"/>
      <protection locked="0"/>
    </xf>
    <xf numFmtId="0" fontId="13" fillId="17" borderId="1" xfId="0" applyFont="1" applyFill="1" applyBorder="1" applyAlignment="1" applyProtection="1">
      <alignment vertical="center" wrapText="1"/>
      <protection locked="0"/>
    </xf>
    <xf numFmtId="0" fontId="60" fillId="0" borderId="0" xfId="0" applyFont="1" applyFill="1" applyBorder="1" applyAlignment="1" applyProtection="1">
      <alignment horizontal="left" vertical="center"/>
      <protection hidden="1"/>
    </xf>
    <xf numFmtId="0" fontId="13" fillId="18" borderId="25" xfId="0" applyFont="1" applyFill="1" applyBorder="1" applyAlignment="1" applyProtection="1">
      <alignment horizontal="left" vertical="center" wrapText="1"/>
    </xf>
    <xf numFmtId="0" fontId="13" fillId="18" borderId="41" xfId="0" applyFont="1" applyFill="1" applyBorder="1" applyAlignment="1" applyProtection="1">
      <alignment horizontal="left" vertical="center" wrapText="1"/>
    </xf>
    <xf numFmtId="0" fontId="13" fillId="18" borderId="208" xfId="0" applyFont="1" applyFill="1" applyBorder="1" applyAlignment="1" applyProtection="1">
      <alignment horizontal="left" vertical="center" wrapText="1"/>
    </xf>
    <xf numFmtId="0" fontId="13" fillId="18" borderId="209" xfId="0" applyFont="1" applyFill="1" applyBorder="1" applyAlignment="1" applyProtection="1">
      <alignment horizontal="left" vertical="center" wrapText="1"/>
    </xf>
    <xf numFmtId="0" fontId="20" fillId="26" borderId="186" xfId="0" applyFont="1" applyFill="1" applyBorder="1" applyAlignment="1" applyProtection="1">
      <alignment horizontal="center" vertical="center"/>
    </xf>
    <xf numFmtId="0" fontId="3" fillId="26" borderId="186" xfId="0" applyFont="1" applyFill="1" applyBorder="1" applyAlignment="1" applyProtection="1">
      <alignment horizontal="center" vertical="center"/>
    </xf>
    <xf numFmtId="0" fontId="3" fillId="24" borderId="210" xfId="0" applyFont="1" applyFill="1" applyBorder="1" applyAlignment="1" applyProtection="1">
      <alignment horizontal="center" vertical="center"/>
    </xf>
    <xf numFmtId="0" fontId="3" fillId="24" borderId="41" xfId="0" applyFont="1" applyFill="1" applyBorder="1" applyAlignment="1" applyProtection="1">
      <alignment vertical="center" wrapText="1"/>
    </xf>
    <xf numFmtId="0" fontId="3" fillId="24" borderId="53" xfId="0" applyFont="1" applyFill="1" applyBorder="1" applyAlignment="1" applyProtection="1">
      <alignment horizontal="center" vertical="center"/>
    </xf>
    <xf numFmtId="0" fontId="3" fillId="24" borderId="186" xfId="0" applyFont="1" applyFill="1" applyBorder="1" applyAlignment="1" applyProtection="1">
      <alignment horizontal="center" vertical="center" wrapText="1"/>
    </xf>
    <xf numFmtId="0" fontId="3" fillId="24" borderId="211" xfId="0" applyFont="1" applyFill="1" applyBorder="1" applyAlignment="1" applyProtection="1">
      <alignment horizontal="center" vertical="center"/>
    </xf>
    <xf numFmtId="0" fontId="3" fillId="24" borderId="188" xfId="0" applyFont="1" applyFill="1" applyBorder="1" applyAlignment="1" applyProtection="1">
      <alignment vertical="center" wrapText="1"/>
    </xf>
    <xf numFmtId="0" fontId="3" fillId="24" borderId="137" xfId="0" applyFont="1" applyFill="1" applyBorder="1" applyAlignment="1" applyProtection="1">
      <alignment horizontal="center" vertical="center"/>
    </xf>
    <xf numFmtId="0" fontId="0" fillId="24" borderId="212" xfId="0" applyFont="1" applyFill="1" applyBorder="1" applyAlignment="1" applyProtection="1">
      <alignment horizontal="center" vertical="center"/>
    </xf>
    <xf numFmtId="0" fontId="0" fillId="24" borderId="204" xfId="0" applyFont="1" applyFill="1" applyBorder="1" applyAlignment="1" applyProtection="1">
      <alignment horizontal="center" vertical="center"/>
    </xf>
    <xf numFmtId="0" fontId="0" fillId="0" borderId="188" xfId="0" applyFont="1" applyFill="1" applyBorder="1" applyAlignment="1" applyProtection="1">
      <alignment horizontal="left" vertical="center" wrapText="1"/>
      <protection locked="0"/>
    </xf>
    <xf numFmtId="0" fontId="0" fillId="0" borderId="213" xfId="0" applyFont="1" applyFill="1" applyBorder="1" applyAlignment="1" applyProtection="1">
      <alignment horizontal="center" vertical="center"/>
      <protection locked="0"/>
    </xf>
    <xf numFmtId="0" fontId="0" fillId="17" borderId="1" xfId="0" applyFont="1" applyFill="1" applyBorder="1" applyAlignment="1" applyProtection="1">
      <alignment horizontal="center" vertical="center" shrinkToFit="1"/>
      <protection locked="0"/>
    </xf>
    <xf numFmtId="0" fontId="0" fillId="0" borderId="214" xfId="0" applyFont="1" applyFill="1" applyBorder="1" applyAlignment="1" applyProtection="1">
      <alignment horizontal="center" vertical="center"/>
      <protection locked="0"/>
    </xf>
    <xf numFmtId="0" fontId="0" fillId="25" borderId="1" xfId="0" applyFont="1" applyFill="1" applyBorder="1" applyAlignment="1" applyProtection="1">
      <alignment horizontal="left" vertical="center" wrapText="1"/>
      <protection locked="0"/>
    </xf>
    <xf numFmtId="0" fontId="0" fillId="25" borderId="1" xfId="0" applyFont="1" applyFill="1" applyBorder="1" applyAlignment="1" applyProtection="1">
      <alignment horizontal="center" vertical="center"/>
      <protection locked="0"/>
    </xf>
    <xf numFmtId="0" fontId="0" fillId="18" borderId="186" xfId="0" applyFill="1" applyBorder="1" applyProtection="1">
      <alignment vertical="center"/>
    </xf>
    <xf numFmtId="0" fontId="0" fillId="0" borderId="186" xfId="0" applyFont="1" applyFill="1" applyBorder="1" applyAlignment="1" applyProtection="1">
      <alignment horizontal="center" vertical="center"/>
    </xf>
    <xf numFmtId="0" fontId="0" fillId="18" borderId="188" xfId="0" applyFill="1" applyBorder="1" applyAlignment="1" applyProtection="1">
      <alignment horizontal="center" vertical="center"/>
    </xf>
    <xf numFmtId="0" fontId="12" fillId="24" borderId="153" xfId="0" applyFont="1" applyFill="1" applyBorder="1" applyProtection="1">
      <alignment vertical="center"/>
      <protection locked="0"/>
    </xf>
    <xf numFmtId="0" fontId="0" fillId="26" borderId="216" xfId="0" applyFont="1" applyFill="1" applyBorder="1" applyAlignment="1" applyProtection="1">
      <alignment horizontal="center" vertical="center"/>
    </xf>
    <xf numFmtId="0" fontId="0" fillId="24" borderId="215" xfId="0" applyFont="1" applyFill="1" applyBorder="1" applyAlignment="1" applyProtection="1">
      <alignment vertical="center" wrapText="1"/>
    </xf>
    <xf numFmtId="0" fontId="0" fillId="24" borderId="216" xfId="0" applyFont="1" applyFill="1" applyBorder="1" applyAlignment="1" applyProtection="1">
      <alignment vertical="center" wrapText="1"/>
    </xf>
    <xf numFmtId="0" fontId="0" fillId="26" borderId="216" xfId="0" applyFont="1" applyFill="1" applyBorder="1" applyAlignment="1" applyProtection="1">
      <alignment horizontal="center" vertical="center" wrapText="1"/>
    </xf>
    <xf numFmtId="0" fontId="4" fillId="26" borderId="187" xfId="0" applyFont="1" applyFill="1" applyBorder="1" applyAlignment="1" applyProtection="1">
      <alignment horizontal="left" vertical="center"/>
    </xf>
    <xf numFmtId="0" fontId="0" fillId="24" borderId="187" xfId="0" applyFont="1" applyFill="1" applyBorder="1" applyAlignment="1" applyProtection="1">
      <alignment horizontal="left" vertical="center"/>
    </xf>
    <xf numFmtId="0" fontId="16" fillId="24" borderId="187" xfId="0" applyFont="1" applyFill="1" applyBorder="1" applyAlignment="1" applyProtection="1">
      <alignment vertical="center"/>
    </xf>
    <xf numFmtId="0" fontId="12" fillId="18" borderId="187" xfId="0" applyFont="1" applyFill="1" applyBorder="1" applyAlignment="1" applyProtection="1">
      <alignment horizontal="left" vertical="center"/>
    </xf>
    <xf numFmtId="0" fontId="12" fillId="24" borderId="189" xfId="0" applyFont="1" applyFill="1" applyBorder="1" applyAlignment="1" applyProtection="1">
      <alignment horizontal="left" vertical="center"/>
    </xf>
    <xf numFmtId="0" fontId="12" fillId="24" borderId="188" xfId="0" applyFont="1" applyFill="1" applyBorder="1" applyAlignment="1" applyProtection="1">
      <alignment horizontal="left" vertical="center"/>
    </xf>
    <xf numFmtId="0" fontId="12" fillId="24" borderId="190" xfId="0" applyFont="1" applyFill="1" applyBorder="1" applyAlignment="1" applyProtection="1">
      <alignment horizontal="left" vertical="center"/>
    </xf>
    <xf numFmtId="0" fontId="12" fillId="18" borderId="188" xfId="0" applyFont="1" applyFill="1" applyBorder="1" applyAlignment="1" applyProtection="1">
      <alignment horizontal="center" vertical="center" wrapText="1"/>
    </xf>
    <xf numFmtId="0" fontId="12" fillId="24" borderId="186" xfId="0" applyFont="1" applyFill="1" applyBorder="1" applyAlignment="1" applyProtection="1">
      <alignment vertical="center"/>
    </xf>
    <xf numFmtId="0" fontId="0" fillId="0" borderId="41" xfId="0" applyFont="1" applyFill="1" applyBorder="1" applyProtection="1">
      <alignment vertical="center"/>
    </xf>
    <xf numFmtId="0" fontId="7" fillId="0" borderId="0" xfId="0" applyFont="1" applyFill="1" applyBorder="1" applyAlignment="1" applyProtection="1">
      <alignment horizontal="center" vertical="center"/>
      <protection hidden="1"/>
    </xf>
    <xf numFmtId="0" fontId="0" fillId="24" borderId="223" xfId="0" applyFill="1" applyBorder="1">
      <alignment vertical="center"/>
    </xf>
    <xf numFmtId="0" fontId="0" fillId="24" borderId="224" xfId="0" applyFill="1" applyBorder="1">
      <alignment vertical="center"/>
    </xf>
    <xf numFmtId="49" fontId="43" fillId="0" borderId="58" xfId="0" applyNumberFormat="1" applyFont="1" applyFill="1" applyBorder="1" applyAlignment="1" applyProtection="1">
      <alignment vertical="center"/>
    </xf>
    <xf numFmtId="0" fontId="5" fillId="0" borderId="0" xfId="0" applyFont="1" applyBorder="1" applyProtection="1">
      <alignment vertical="center"/>
    </xf>
    <xf numFmtId="0" fontId="5" fillId="0" borderId="0" xfId="0" applyFont="1" applyFill="1" applyBorder="1" applyAlignment="1" applyProtection="1">
      <alignment vertical="center"/>
    </xf>
    <xf numFmtId="0" fontId="86" fillId="0" borderId="0" xfId="0" applyFont="1" applyFill="1" applyBorder="1" applyAlignment="1" applyProtection="1">
      <alignment wrapText="1"/>
      <protection hidden="1"/>
    </xf>
    <xf numFmtId="0" fontId="5" fillId="0" borderId="0" xfId="0" applyFont="1" applyFill="1" applyBorder="1" applyAlignment="1" applyProtection="1">
      <alignment horizontal="center" vertical="center"/>
      <protection hidden="1"/>
    </xf>
    <xf numFmtId="186" fontId="16" fillId="0" borderId="0" xfId="0" applyNumberFormat="1" applyFont="1" applyFill="1" applyBorder="1" applyAlignment="1" applyProtection="1">
      <alignment vertical="center" shrinkToFit="1"/>
      <protection hidden="1"/>
    </xf>
    <xf numFmtId="0" fontId="16" fillId="0" borderId="0" xfId="0" applyFont="1" applyBorder="1" applyAlignment="1" applyProtection="1">
      <alignment horizontal="center" vertical="center"/>
      <protection hidden="1"/>
    </xf>
    <xf numFmtId="183" fontId="16" fillId="0" borderId="0" xfId="0" applyNumberFormat="1" applyFont="1" applyBorder="1" applyAlignment="1" applyProtection="1">
      <alignment horizontal="left" vertical="center"/>
      <protection hidden="1"/>
    </xf>
    <xf numFmtId="187" fontId="13" fillId="0" borderId="0" xfId="0" applyNumberFormat="1" applyFont="1" applyBorder="1" applyAlignment="1" applyProtection="1">
      <alignment horizontal="right" vertical="center"/>
      <protection hidden="1"/>
    </xf>
    <xf numFmtId="188" fontId="16" fillId="0" borderId="0" xfId="0" applyNumberFormat="1" applyFont="1" applyFill="1" applyBorder="1" applyAlignment="1" applyProtection="1">
      <alignment vertical="center"/>
      <protection hidden="1"/>
    </xf>
    <xf numFmtId="189" fontId="16" fillId="0" borderId="0" xfId="0" applyNumberFormat="1" applyFont="1" applyFill="1" applyBorder="1" applyAlignment="1" applyProtection="1">
      <alignment vertical="center"/>
      <protection hidden="1"/>
    </xf>
    <xf numFmtId="0" fontId="7" fillId="0" borderId="12" xfId="0" applyFont="1" applyFill="1" applyBorder="1" applyAlignment="1" applyProtection="1">
      <alignment horizontal="left" vertical="center"/>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xf>
    <xf numFmtId="0" fontId="6" fillId="23" borderId="12"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32" fillId="0" borderId="33"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2" fillId="0" borderId="165" xfId="0" applyFont="1" applyFill="1" applyBorder="1" applyAlignment="1" applyProtection="1">
      <alignment horizontal="left" vertical="center" wrapText="1"/>
    </xf>
    <xf numFmtId="0" fontId="15" fillId="24" borderId="0" xfId="0" applyFont="1" applyFill="1" applyAlignment="1" applyProtection="1">
      <alignment horizontal="center" vertical="center" wrapText="1"/>
    </xf>
    <xf numFmtId="0" fontId="12" fillId="28" borderId="0" xfId="0" applyFont="1" applyFill="1" applyAlignment="1" applyProtection="1">
      <alignment horizontal="left" vertical="center" wrapText="1"/>
    </xf>
    <xf numFmtId="0" fontId="12" fillId="27" borderId="1" xfId="0" applyFont="1" applyFill="1" applyBorder="1" applyAlignment="1" applyProtection="1">
      <alignment horizontal="left" vertical="center" wrapText="1"/>
      <protection locked="0"/>
    </xf>
    <xf numFmtId="0" fontId="12" fillId="26" borderId="33" xfId="0" applyFont="1" applyFill="1" applyBorder="1" applyAlignment="1" applyProtection="1">
      <alignment horizontal="center" vertical="center" wrapText="1"/>
    </xf>
    <xf numFmtId="183" fontId="12" fillId="17" borderId="1" xfId="0" applyNumberFormat="1" applyFont="1" applyFill="1" applyBorder="1" applyAlignment="1" applyProtection="1">
      <alignment horizontal="center" vertical="center"/>
      <protection locked="0"/>
    </xf>
    <xf numFmtId="0" fontId="4" fillId="26" borderId="189" xfId="0" applyFont="1" applyFill="1" applyBorder="1" applyAlignment="1" applyProtection="1">
      <alignment horizontal="left" vertical="center"/>
    </xf>
    <xf numFmtId="0" fontId="12" fillId="18" borderId="226" xfId="0" applyFont="1" applyFill="1" applyBorder="1" applyAlignment="1" applyProtection="1">
      <alignment horizontal="left" vertical="center"/>
    </xf>
    <xf numFmtId="0" fontId="12" fillId="24" borderId="226" xfId="0" applyFont="1" applyFill="1" applyBorder="1" applyAlignment="1" applyProtection="1">
      <alignment horizontal="left" vertical="center"/>
    </xf>
    <xf numFmtId="0" fontId="12" fillId="0" borderId="0" xfId="0" applyFont="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2" fillId="40" borderId="1" xfId="0" applyFont="1" applyFill="1" applyBorder="1" applyAlignment="1" applyProtection="1">
      <alignment horizontal="center" vertical="center" wrapText="1"/>
    </xf>
    <xf numFmtId="0" fontId="12" fillId="29" borderId="1" xfId="0" applyFont="1" applyFill="1" applyBorder="1" applyAlignment="1" applyProtection="1">
      <alignment horizontal="center" vertical="center"/>
      <protection locked="0"/>
    </xf>
    <xf numFmtId="0" fontId="12" fillId="25" borderId="1" xfId="0" applyFont="1" applyFill="1" applyBorder="1" applyAlignment="1" applyProtection="1">
      <alignment horizontal="center" vertical="center"/>
      <protection locked="0"/>
    </xf>
    <xf numFmtId="0" fontId="15" fillId="28" borderId="0" xfId="0" applyFont="1" applyFill="1" applyAlignment="1" applyProtection="1">
      <alignment horizontal="center" vertical="center" wrapText="1"/>
    </xf>
    <xf numFmtId="0" fontId="4" fillId="28" borderId="0" xfId="0" applyFont="1" applyFill="1" applyBorder="1" applyAlignment="1" applyProtection="1">
      <alignment horizontal="left" vertical="center"/>
    </xf>
    <xf numFmtId="0" fontId="12" fillId="0" borderId="87" xfId="0" applyFont="1" applyBorder="1" applyAlignment="1" applyProtection="1">
      <alignment vertical="top" wrapText="1"/>
    </xf>
    <xf numFmtId="0" fontId="20" fillId="18" borderId="59" xfId="0" applyFont="1" applyFill="1" applyBorder="1" applyAlignment="1" applyProtection="1">
      <alignment horizontal="left" vertical="center"/>
      <protection locked="0"/>
    </xf>
    <xf numFmtId="0" fontId="20" fillId="18" borderId="22" xfId="0" applyFont="1" applyFill="1" applyBorder="1" applyAlignment="1" applyProtection="1">
      <alignment horizontal="left" vertical="center"/>
      <protection locked="0"/>
    </xf>
    <xf numFmtId="0" fontId="12" fillId="24" borderId="0" xfId="0" applyFont="1" applyFill="1" applyBorder="1" applyAlignment="1" applyProtection="1">
      <alignment horizontal="left" vertical="center"/>
    </xf>
    <xf numFmtId="0" fontId="12" fillId="26" borderId="186" xfId="0" applyFont="1" applyFill="1" applyBorder="1" applyAlignment="1" applyProtection="1">
      <alignment horizontal="center" vertical="center"/>
    </xf>
    <xf numFmtId="0" fontId="12" fillId="24" borderId="0" xfId="0" applyFont="1" applyFill="1" applyBorder="1" applyAlignment="1" applyProtection="1">
      <alignment horizontal="left" vertical="center" wrapText="1"/>
    </xf>
    <xf numFmtId="0" fontId="13" fillId="0" borderId="0" xfId="0" applyFont="1" applyFill="1" applyAlignment="1" applyProtection="1">
      <alignment horizontal="left" vertical="center" wrapText="1"/>
    </xf>
    <xf numFmtId="0" fontId="3" fillId="26" borderId="186" xfId="0" applyFont="1" applyFill="1" applyBorder="1" applyAlignment="1" applyProtection="1">
      <alignment horizontal="center" vertical="center" wrapText="1"/>
    </xf>
    <xf numFmtId="0" fontId="0" fillId="26" borderId="215" xfId="0" applyFont="1" applyFill="1" applyBorder="1" applyAlignment="1" applyProtection="1">
      <alignment horizontal="center" vertical="center"/>
    </xf>
    <xf numFmtId="0" fontId="7" fillId="28" borderId="0" xfId="0" applyFont="1" applyFill="1" applyBorder="1" applyAlignment="1" applyProtection="1">
      <alignment horizontal="left" vertical="center"/>
    </xf>
    <xf numFmtId="0" fontId="22" fillId="26" borderId="188" xfId="0" applyFont="1" applyFill="1" applyBorder="1" applyAlignment="1" applyProtection="1">
      <alignment horizontal="left" vertical="center"/>
    </xf>
    <xf numFmtId="0" fontId="12" fillId="28" borderId="0" xfId="0" applyFont="1" applyFill="1" applyBorder="1" applyAlignment="1" applyProtection="1">
      <alignment horizontal="left" vertical="center"/>
    </xf>
    <xf numFmtId="0" fontId="12" fillId="44" borderId="0" xfId="0" applyFont="1" applyFill="1" applyBorder="1" applyAlignment="1" applyProtection="1">
      <alignment vertical="center" wrapText="1"/>
    </xf>
    <xf numFmtId="0" fontId="12" fillId="45" borderId="0" xfId="0" applyFont="1" applyFill="1" applyBorder="1" applyAlignment="1" applyProtection="1">
      <alignment vertical="center" wrapText="1"/>
    </xf>
    <xf numFmtId="0" fontId="0" fillId="24" borderId="0" xfId="0" applyFill="1" applyAlignment="1" applyProtection="1">
      <alignment horizontal="left" wrapText="1"/>
    </xf>
    <xf numFmtId="0" fontId="6" fillId="0" borderId="0" xfId="0" applyFont="1" applyFill="1" applyAlignment="1" applyProtection="1">
      <alignment vertical="center"/>
    </xf>
    <xf numFmtId="0" fontId="7" fillId="0" borderId="152" xfId="0" applyFont="1" applyFill="1" applyBorder="1" applyAlignment="1" applyProtection="1">
      <alignment vertical="center"/>
      <protection locked="0"/>
    </xf>
    <xf numFmtId="0" fontId="7" fillId="0" borderId="143" xfId="0" applyFont="1" applyFill="1" applyBorder="1" applyProtection="1">
      <alignment vertical="center"/>
      <protection locked="0"/>
    </xf>
    <xf numFmtId="0" fontId="12" fillId="0" borderId="117" xfId="0" applyFont="1" applyFill="1" applyBorder="1" applyProtection="1">
      <alignment vertical="center"/>
    </xf>
    <xf numFmtId="0" fontId="6" fillId="0" borderId="226" xfId="0" applyFont="1" applyFill="1" applyBorder="1" applyProtection="1">
      <alignment vertical="center"/>
    </xf>
    <xf numFmtId="0" fontId="6" fillId="0" borderId="223" xfId="0" applyFont="1" applyFill="1" applyBorder="1" applyProtection="1">
      <alignment vertical="center"/>
    </xf>
    <xf numFmtId="0" fontId="7" fillId="0" borderId="223" xfId="0" applyFont="1" applyFill="1" applyBorder="1" applyProtection="1">
      <alignment vertical="center"/>
    </xf>
    <xf numFmtId="0" fontId="6" fillId="0" borderId="223" xfId="0" applyFont="1" applyFill="1" applyBorder="1" applyAlignment="1" applyProtection="1">
      <alignment vertical="center" wrapText="1"/>
    </xf>
    <xf numFmtId="0" fontId="0" fillId="0" borderId="224" xfId="0" applyFont="1" applyFill="1" applyBorder="1" applyAlignment="1" applyProtection="1">
      <alignment vertical="center" wrapText="1"/>
    </xf>
    <xf numFmtId="181" fontId="7" fillId="0" borderId="228" xfId="0" applyNumberFormat="1" applyFont="1" applyFill="1" applyBorder="1" applyAlignment="1" applyProtection="1">
      <alignment horizontal="left" vertical="center"/>
      <protection hidden="1"/>
    </xf>
    <xf numFmtId="181" fontId="0" fillId="0" borderId="0" xfId="0" applyNumberFormat="1" applyFont="1" applyFill="1" applyBorder="1" applyAlignment="1" applyProtection="1">
      <alignment horizontal="left" vertical="center"/>
      <protection hidden="1"/>
    </xf>
    <xf numFmtId="181" fontId="0" fillId="0" borderId="119" xfId="0" applyNumberFormat="1" applyFont="1" applyFill="1" applyBorder="1" applyAlignment="1" applyProtection="1">
      <alignment horizontal="left" vertical="center"/>
      <protection hidden="1"/>
    </xf>
    <xf numFmtId="0" fontId="0" fillId="0" borderId="20" xfId="0" applyFont="1" applyFill="1" applyBorder="1" applyAlignment="1" applyProtection="1">
      <alignment vertical="center" wrapText="1"/>
    </xf>
    <xf numFmtId="0" fontId="7" fillId="0" borderId="186" xfId="0" applyFont="1" applyFill="1" applyBorder="1" applyAlignment="1" applyProtection="1">
      <alignment horizontal="center" vertical="center"/>
      <protection hidden="1"/>
    </xf>
    <xf numFmtId="0" fontId="7" fillId="35" borderId="0" xfId="0" applyFont="1" applyFill="1" applyProtection="1">
      <alignment vertical="center"/>
    </xf>
    <xf numFmtId="0" fontId="6" fillId="0" borderId="229" xfId="0" applyFont="1" applyBorder="1" applyProtection="1">
      <alignment vertical="center"/>
    </xf>
    <xf numFmtId="0" fontId="6" fillId="0" borderId="102" xfId="0" applyFont="1" applyBorder="1" applyProtection="1">
      <alignment vertical="center"/>
    </xf>
    <xf numFmtId="0" fontId="7" fillId="0" borderId="102" xfId="0" applyFont="1" applyBorder="1" applyProtection="1">
      <alignment vertical="center"/>
    </xf>
    <xf numFmtId="0" fontId="6" fillId="0" borderId="102" xfId="0" applyFont="1" applyBorder="1" applyAlignment="1" applyProtection="1">
      <alignment vertical="center" wrapText="1"/>
    </xf>
    <xf numFmtId="0" fontId="7" fillId="0" borderId="102" xfId="0" applyFont="1" applyBorder="1" applyAlignment="1" applyProtection="1">
      <alignment vertical="center" wrapText="1"/>
    </xf>
    <xf numFmtId="0" fontId="7" fillId="0" borderId="102" xfId="0" applyFont="1" applyBorder="1" applyAlignment="1" applyProtection="1">
      <alignment horizontal="center" vertical="center"/>
    </xf>
    <xf numFmtId="0" fontId="12" fillId="0" borderId="102" xfId="0" applyFont="1" applyBorder="1" applyProtection="1">
      <alignment vertical="center"/>
    </xf>
    <xf numFmtId="0" fontId="12" fillId="0" borderId="230" xfId="0" applyFont="1" applyBorder="1" applyProtection="1">
      <alignment vertical="center"/>
    </xf>
    <xf numFmtId="0" fontId="6" fillId="0" borderId="25" xfId="0" applyFont="1" applyBorder="1" applyProtection="1">
      <alignment vertical="center"/>
    </xf>
    <xf numFmtId="0" fontId="9" fillId="0" borderId="0" xfId="0" applyFont="1" applyAlignment="1" applyProtection="1">
      <alignment horizontal="center" vertical="center"/>
    </xf>
    <xf numFmtId="0" fontId="16"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16" fillId="0" borderId="143" xfId="0" applyFont="1" applyFill="1" applyBorder="1" applyAlignment="1" applyProtection="1">
      <alignment vertical="center"/>
      <protection locked="0"/>
    </xf>
    <xf numFmtId="49" fontId="54" fillId="0" borderId="55" xfId="0" applyNumberFormat="1" applyFont="1" applyFill="1" applyBorder="1" applyAlignment="1" applyProtection="1">
      <alignment horizontal="left" vertical="center" wrapText="1"/>
    </xf>
    <xf numFmtId="0" fontId="16" fillId="0" borderId="186" xfId="0" applyFont="1" applyFill="1" applyBorder="1" applyAlignment="1" applyProtection="1">
      <alignment horizontal="center" vertical="center"/>
      <protection hidden="1"/>
    </xf>
    <xf numFmtId="0" fontId="90" fillId="24" borderId="0" xfId="25" applyFont="1" applyFill="1" applyAlignment="1" applyProtection="1">
      <alignment vertical="center"/>
    </xf>
    <xf numFmtId="0" fontId="3" fillId="25" borderId="231"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top" wrapText="1"/>
    </xf>
    <xf numFmtId="0" fontId="64" fillId="0" borderId="120" xfId="0" applyFont="1" applyFill="1" applyBorder="1" applyAlignment="1" applyProtection="1">
      <alignment horizontal="left" vertical="top" wrapText="1"/>
    </xf>
    <xf numFmtId="0" fontId="0" fillId="24" borderId="0" xfId="0" applyFill="1" applyBorder="1" applyAlignment="1" applyProtection="1">
      <alignment horizontal="right" vertical="center"/>
    </xf>
    <xf numFmtId="0" fontId="13" fillId="26" borderId="199" xfId="0" applyFont="1" applyFill="1" applyBorder="1" applyAlignment="1" applyProtection="1">
      <alignment horizontal="center" vertical="center" wrapText="1"/>
    </xf>
    <xf numFmtId="0" fontId="12" fillId="0" borderId="188" xfId="0" applyFont="1" applyFill="1" applyBorder="1" applyAlignment="1" applyProtection="1">
      <alignment horizontal="center" vertical="center"/>
    </xf>
    <xf numFmtId="0" fontId="12"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2" fillId="0" borderId="143" xfId="0" applyFont="1" applyFill="1" applyBorder="1" applyProtection="1">
      <alignment vertical="center"/>
      <protection locked="0"/>
    </xf>
    <xf numFmtId="0" fontId="60" fillId="0" borderId="0" xfId="0" applyFont="1" applyFill="1" applyBorder="1" applyAlignment="1" applyProtection="1">
      <alignment horizontal="left" vertical="center"/>
    </xf>
    <xf numFmtId="0" fontId="19" fillId="0" borderId="0" xfId="0" applyFont="1" applyAlignment="1" applyProtection="1">
      <alignment horizontal="center" vertical="center"/>
    </xf>
    <xf numFmtId="0" fontId="12" fillId="0" borderId="0" xfId="0" applyFont="1" applyAlignment="1" applyProtection="1">
      <alignment vertical="center"/>
      <protection hidden="1"/>
    </xf>
    <xf numFmtId="0" fontId="12" fillId="0" borderId="0" xfId="0" applyFont="1" applyFill="1" applyBorder="1" applyAlignment="1" applyProtection="1">
      <alignment horizontal="left" vertical="center"/>
    </xf>
    <xf numFmtId="0" fontId="12" fillId="0" borderId="152" xfId="0" applyFont="1" applyFill="1" applyBorder="1" applyAlignment="1" applyProtection="1">
      <alignment vertical="center"/>
      <protection locked="0" hidden="1"/>
    </xf>
    <xf numFmtId="0" fontId="4" fillId="26" borderId="223" xfId="0" applyFont="1" applyFill="1" applyBorder="1" applyAlignment="1" applyProtection="1">
      <alignment vertical="center"/>
    </xf>
    <xf numFmtId="0" fontId="12" fillId="0" borderId="143" xfId="0" applyFont="1" applyBorder="1" applyAlignment="1" applyProtection="1">
      <alignment vertical="center"/>
      <protection locked="0"/>
    </xf>
    <xf numFmtId="0" fontId="0" fillId="18" borderId="223" xfId="0" applyFont="1" applyFill="1" applyBorder="1" applyAlignment="1" applyProtection="1">
      <alignment vertical="center"/>
    </xf>
    <xf numFmtId="182" fontId="12" fillId="0" borderId="0" xfId="0" applyNumberFormat="1" applyFont="1" applyProtection="1">
      <alignment vertical="center"/>
      <protection hidden="1"/>
    </xf>
    <xf numFmtId="0" fontId="12" fillId="0" borderId="153" xfId="0" applyFont="1" applyBorder="1" applyAlignment="1" applyProtection="1">
      <alignment vertical="center"/>
      <protection locked="0"/>
    </xf>
    <xf numFmtId="0" fontId="15" fillId="0" borderId="0" xfId="0" applyFont="1" applyAlignment="1" applyProtection="1">
      <alignment vertical="center"/>
    </xf>
    <xf numFmtId="0" fontId="0" fillId="24" borderId="0" xfId="0" applyFill="1">
      <alignment vertical="center"/>
    </xf>
    <xf numFmtId="0" fontId="12" fillId="0" borderId="0" xfId="0" applyFont="1" applyFill="1" applyBorder="1" applyAlignment="1" applyProtection="1">
      <alignment vertical="center" wrapText="1"/>
    </xf>
    <xf numFmtId="0" fontId="12" fillId="0" borderId="91" xfId="0" applyFont="1" applyBorder="1" applyProtection="1">
      <alignment vertical="center"/>
    </xf>
    <xf numFmtId="0" fontId="12" fillId="0" borderId="25" xfId="0" applyFont="1" applyBorder="1" applyProtection="1">
      <alignment vertical="center"/>
    </xf>
    <xf numFmtId="181" fontId="0" fillId="0" borderId="0" xfId="0" applyNumberFormat="1" applyFont="1" applyFill="1" applyBorder="1" applyAlignment="1" applyProtection="1">
      <alignment vertical="center" wrapText="1"/>
      <protection hidden="1"/>
    </xf>
    <xf numFmtId="0" fontId="12" fillId="0" borderId="101" xfId="0" applyFont="1" applyBorder="1" applyProtection="1">
      <alignment vertical="center"/>
      <protection locked="0"/>
    </xf>
    <xf numFmtId="0" fontId="0" fillId="0" borderId="0" xfId="0" applyBorder="1" applyProtection="1">
      <alignment vertical="center"/>
      <protection hidden="1"/>
    </xf>
    <xf numFmtId="181" fontId="0" fillId="0" borderId="0" xfId="0" applyNumberFormat="1" applyFont="1" applyBorder="1" applyProtection="1">
      <alignment vertical="center"/>
      <protection hidden="1"/>
    </xf>
    <xf numFmtId="0" fontId="0" fillId="0" borderId="0" xfId="0" applyProtection="1">
      <alignment vertical="center"/>
      <protection hidden="1"/>
    </xf>
    <xf numFmtId="0" fontId="3" fillId="5" borderId="231" xfId="0" applyFont="1" applyFill="1" applyBorder="1" applyAlignment="1" applyProtection="1">
      <alignment horizontal="center" vertical="center"/>
      <protection locked="0"/>
    </xf>
    <xf numFmtId="0" fontId="64" fillId="0" borderId="0" xfId="0" applyFont="1" applyAlignment="1" applyProtection="1">
      <alignment horizontal="left" vertical="top" wrapText="1"/>
      <protection hidden="1"/>
    </xf>
    <xf numFmtId="0" fontId="12" fillId="0" borderId="152" xfId="0" applyFont="1" applyFill="1" applyBorder="1" applyAlignment="1" applyProtection="1">
      <alignment horizontal="left" vertical="top"/>
      <protection locked="0" hidden="1"/>
    </xf>
    <xf numFmtId="0" fontId="91" fillId="0" borderId="0" xfId="0" applyFont="1" applyProtection="1">
      <alignment vertical="center"/>
      <protection hidden="1"/>
    </xf>
    <xf numFmtId="0" fontId="34" fillId="0" borderId="226" xfId="0" applyFont="1" applyFill="1" applyBorder="1" applyProtection="1">
      <alignment vertical="center"/>
    </xf>
    <xf numFmtId="0" fontId="0" fillId="0" borderId="223" xfId="0" applyFill="1" applyBorder="1" applyAlignment="1" applyProtection="1">
      <alignment horizontal="left" vertical="top" wrapText="1"/>
    </xf>
    <xf numFmtId="0" fontId="0" fillId="0" borderId="223" xfId="0" applyFill="1" applyBorder="1" applyProtection="1">
      <alignment vertical="center"/>
    </xf>
    <xf numFmtId="0" fontId="0" fillId="0" borderId="224" xfId="0" applyFill="1" applyBorder="1" applyProtection="1">
      <alignment vertical="center"/>
    </xf>
    <xf numFmtId="0" fontId="12" fillId="0" borderId="0" xfId="0" applyFont="1" applyProtection="1">
      <alignment vertical="center"/>
      <protection hidden="1"/>
    </xf>
    <xf numFmtId="182" fontId="0" fillId="0" borderId="0" xfId="0" applyNumberFormat="1" applyProtection="1">
      <alignment vertical="center"/>
      <protection hidden="1"/>
    </xf>
    <xf numFmtId="0" fontId="0" fillId="0" borderId="0" xfId="0" applyBorder="1" applyAlignment="1" applyProtection="1">
      <alignment vertical="center" shrinkToFit="1"/>
    </xf>
    <xf numFmtId="0" fontId="10" fillId="0" borderId="0" xfId="0" applyFont="1" applyFill="1" applyBorder="1" applyProtection="1">
      <alignment vertical="center"/>
    </xf>
    <xf numFmtId="0" fontId="12" fillId="24" borderId="188" xfId="0" applyFont="1" applyFill="1" applyBorder="1" applyAlignment="1" applyProtection="1">
      <alignment horizontal="left" vertical="center" wrapText="1"/>
    </xf>
    <xf numFmtId="0" fontId="12" fillId="24" borderId="137" xfId="0" applyFont="1" applyFill="1" applyBorder="1" applyAlignment="1" applyProtection="1">
      <alignment horizontal="left" vertical="center" wrapText="1"/>
    </xf>
    <xf numFmtId="0" fontId="12" fillId="24" borderId="197" xfId="0" applyFont="1" applyFill="1" applyBorder="1" applyAlignment="1" applyProtection="1">
      <alignment horizontal="center" vertical="center" wrapText="1"/>
    </xf>
    <xf numFmtId="0" fontId="20" fillId="24" borderId="137" xfId="0" applyFont="1" applyFill="1" applyBorder="1" applyAlignment="1" applyProtection="1">
      <alignment horizontal="center" vertical="center"/>
    </xf>
    <xf numFmtId="178" fontId="12" fillId="0" borderId="138" xfId="0" applyNumberFormat="1" applyFont="1" applyFill="1" applyBorder="1" applyAlignment="1" applyProtection="1">
      <alignment horizontal="center" vertical="center" shrinkToFit="1"/>
    </xf>
    <xf numFmtId="0" fontId="12" fillId="24" borderId="227" xfId="0" applyFont="1" applyFill="1" applyBorder="1" applyAlignment="1" applyProtection="1">
      <alignment horizontal="center" vertical="center"/>
    </xf>
    <xf numFmtId="0" fontId="0" fillId="25" borderId="231" xfId="0" applyFont="1" applyFill="1" applyBorder="1" applyAlignment="1" applyProtection="1">
      <alignment horizontal="center" vertical="center"/>
      <protection locked="0"/>
    </xf>
    <xf numFmtId="0" fontId="13" fillId="24" borderId="227" xfId="0" applyFont="1" applyFill="1" applyBorder="1" applyAlignment="1" applyProtection="1">
      <alignment horizontal="center" vertical="center"/>
    </xf>
    <xf numFmtId="0" fontId="64" fillId="0" borderId="0" xfId="0" applyFont="1" applyAlignment="1" applyProtection="1">
      <alignment horizontal="left" vertical="center" wrapText="1"/>
      <protection hidden="1"/>
    </xf>
    <xf numFmtId="0" fontId="85" fillId="23" borderId="0" xfId="0" applyFont="1" applyFill="1" applyBorder="1" applyAlignment="1" applyProtection="1">
      <alignment vertical="center" wrapText="1"/>
    </xf>
    <xf numFmtId="0" fontId="85" fillId="23" borderId="0"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181" fontId="67" fillId="36" borderId="186" xfId="0" applyNumberFormat="1" applyFont="1" applyFill="1" applyBorder="1" applyAlignment="1" applyProtection="1">
      <alignment horizontal="left" vertical="center" shrinkToFit="1"/>
      <protection hidden="1"/>
    </xf>
    <xf numFmtId="0" fontId="67" fillId="36" borderId="120" xfId="0" applyFont="1" applyFill="1" applyBorder="1" applyProtection="1">
      <alignment vertical="center"/>
    </xf>
    <xf numFmtId="0" fontId="0" fillId="0" borderId="223" xfId="0" applyFont="1" applyFill="1" applyBorder="1" applyAlignment="1" applyProtection="1">
      <alignment vertical="center"/>
    </xf>
    <xf numFmtId="0" fontId="12" fillId="36" borderId="143" xfId="0" applyFont="1" applyFill="1" applyBorder="1" applyProtection="1">
      <alignment vertical="center"/>
      <protection locked="0"/>
    </xf>
    <xf numFmtId="0" fontId="22" fillId="40" borderId="205" xfId="0" applyFont="1" applyFill="1" applyBorder="1" applyProtection="1">
      <alignment vertical="center"/>
    </xf>
    <xf numFmtId="0" fontId="12" fillId="40" borderId="204" xfId="0" applyFont="1" applyFill="1" applyBorder="1" applyAlignment="1" applyProtection="1">
      <alignment horizontal="center" vertical="center" wrapText="1"/>
    </xf>
    <xf numFmtId="0" fontId="13" fillId="43" borderId="204" xfId="0" applyFont="1" applyFill="1" applyBorder="1" applyAlignment="1" applyProtection="1">
      <alignment horizontal="center" vertical="center" wrapText="1"/>
    </xf>
    <xf numFmtId="0" fontId="67" fillId="23" borderId="0" xfId="0" applyFont="1" applyFill="1" applyBorder="1">
      <alignment vertical="center"/>
    </xf>
    <xf numFmtId="0" fontId="12" fillId="36" borderId="186" xfId="0" applyFont="1" applyFill="1" applyBorder="1" applyAlignment="1" applyProtection="1">
      <alignment horizontal="center" vertical="center"/>
    </xf>
    <xf numFmtId="0" fontId="12" fillId="36" borderId="186" xfId="0" applyFont="1" applyFill="1" applyBorder="1" applyAlignment="1" applyProtection="1">
      <alignment vertical="center" wrapText="1"/>
    </xf>
    <xf numFmtId="0" fontId="12" fillId="42" borderId="186" xfId="0" applyFont="1" applyFill="1" applyBorder="1" applyAlignment="1" applyProtection="1">
      <alignment horizontal="center" vertical="center"/>
    </xf>
    <xf numFmtId="0" fontId="12" fillId="40" borderId="186" xfId="0" applyFont="1" applyFill="1" applyBorder="1" applyAlignment="1" applyProtection="1">
      <alignment horizontal="center" vertical="center"/>
    </xf>
    <xf numFmtId="0" fontId="12" fillId="40" borderId="186" xfId="0" applyFont="1" applyFill="1" applyBorder="1" applyAlignment="1" applyProtection="1">
      <alignment vertical="center" wrapText="1"/>
    </xf>
    <xf numFmtId="0" fontId="12" fillId="41" borderId="186" xfId="0" applyFont="1" applyFill="1" applyBorder="1" applyAlignment="1" applyProtection="1">
      <alignment horizontal="center" vertical="center"/>
      <protection locked="0"/>
    </xf>
    <xf numFmtId="0" fontId="67" fillId="0" borderId="226" xfId="0" applyFont="1" applyFill="1" applyBorder="1" applyAlignment="1" applyProtection="1">
      <alignment horizontal="center" vertical="center"/>
    </xf>
    <xf numFmtId="0" fontId="12" fillId="0" borderId="223" xfId="0" applyFont="1" applyFill="1" applyBorder="1" applyAlignment="1" applyProtection="1">
      <alignment horizontal="left" vertical="center" wrapText="1"/>
      <protection locked="0"/>
    </xf>
    <xf numFmtId="0" fontId="12" fillId="36" borderId="153" xfId="0" applyFont="1" applyFill="1" applyBorder="1" applyProtection="1">
      <alignment vertical="center"/>
      <protection locked="0"/>
    </xf>
    <xf numFmtId="0" fontId="4" fillId="23" borderId="0" xfId="0" applyFont="1" applyFill="1" applyProtection="1">
      <alignment vertical="center"/>
    </xf>
    <xf numFmtId="0" fontId="7" fillId="0" borderId="223" xfId="0" applyFont="1" applyFill="1" applyBorder="1" applyAlignment="1" applyProtection="1">
      <alignment vertical="center"/>
    </xf>
    <xf numFmtId="0" fontId="27" fillId="0" borderId="223" xfId="0" applyFont="1" applyFill="1" applyBorder="1" applyAlignment="1" applyProtection="1">
      <alignment vertical="center"/>
    </xf>
    <xf numFmtId="0" fontId="27" fillId="24" borderId="223" xfId="0" applyFont="1" applyFill="1" applyBorder="1" applyAlignment="1" applyProtection="1">
      <alignment vertical="center"/>
    </xf>
    <xf numFmtId="0" fontId="12" fillId="26" borderId="217" xfId="0" applyFont="1" applyFill="1" applyBorder="1" applyAlignment="1" applyProtection="1">
      <alignment vertical="center"/>
    </xf>
    <xf numFmtId="0" fontId="12" fillId="26" borderId="215" xfId="0" applyFont="1" applyFill="1" applyBorder="1" applyAlignment="1" applyProtection="1">
      <alignment horizontal="center" vertical="center"/>
    </xf>
    <xf numFmtId="0" fontId="12" fillId="24" borderId="215" xfId="0" applyFont="1" applyFill="1" applyBorder="1" applyAlignment="1" applyProtection="1">
      <alignment horizontal="left" vertical="center" wrapText="1"/>
    </xf>
    <xf numFmtId="0" fontId="12" fillId="23" borderId="0" xfId="0" applyFont="1" applyFill="1" applyBorder="1" applyAlignment="1" applyProtection="1">
      <alignment horizontal="center" vertical="center" wrapText="1"/>
    </xf>
    <xf numFmtId="0" fontId="12" fillId="24" borderId="0" xfId="0" applyFont="1" applyFill="1" applyBorder="1" applyProtection="1">
      <alignment vertical="center"/>
      <protection locked="0"/>
    </xf>
    <xf numFmtId="0" fontId="12" fillId="23" borderId="0" xfId="0" applyFont="1" applyFill="1" applyBorder="1" applyAlignment="1" applyProtection="1">
      <alignment horizontal="left" vertical="center" wrapText="1"/>
    </xf>
    <xf numFmtId="0" fontId="12" fillId="23" borderId="0" xfId="0" applyFont="1" applyFill="1" applyBorder="1" applyAlignment="1" applyProtection="1">
      <alignment horizontal="left" vertical="center" shrinkToFit="1"/>
      <protection locked="0"/>
    </xf>
    <xf numFmtId="0" fontId="4" fillId="24" borderId="104" xfId="0" applyFont="1" applyFill="1" applyBorder="1" applyProtection="1">
      <alignment vertical="center"/>
      <protection locked="0"/>
    </xf>
    <xf numFmtId="0" fontId="4" fillId="24" borderId="0" xfId="0" applyFont="1" applyFill="1" applyAlignment="1" applyProtection="1">
      <alignment vertical="center" wrapText="1"/>
    </xf>
    <xf numFmtId="0" fontId="4" fillId="24" borderId="0" xfId="0" applyFont="1" applyFill="1" applyAlignment="1" applyProtection="1">
      <alignment horizontal="center" vertical="center" wrapText="1"/>
    </xf>
    <xf numFmtId="0" fontId="4" fillId="24" borderId="0" xfId="0" applyFont="1" applyFill="1" applyAlignment="1" applyProtection="1">
      <alignment horizontal="center" vertical="center"/>
    </xf>
    <xf numFmtId="0" fontId="0" fillId="0" borderId="0" xfId="0" applyBorder="1" applyAlignment="1" applyProtection="1">
      <alignment horizontal="right" vertical="center"/>
    </xf>
    <xf numFmtId="0" fontId="12" fillId="3" borderId="188" xfId="0" applyFont="1" applyFill="1" applyBorder="1" applyProtection="1">
      <alignment vertical="center"/>
    </xf>
    <xf numFmtId="0" fontId="12" fillId="3" borderId="190"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3" borderId="204" xfId="0" applyFont="1" applyFill="1" applyBorder="1" applyAlignment="1" applyProtection="1">
      <alignment horizontal="center" vertical="center" wrapText="1"/>
    </xf>
    <xf numFmtId="0" fontId="12" fillId="3" borderId="139" xfId="0" applyFont="1" applyFill="1" applyBorder="1" applyAlignment="1" applyProtection="1">
      <alignment horizontal="center" vertical="center" wrapText="1"/>
    </xf>
    <xf numFmtId="0" fontId="12" fillId="3" borderId="190" xfId="0" applyFont="1" applyFill="1" applyBorder="1" applyAlignment="1" applyProtection="1">
      <alignment horizontal="center" vertical="top" wrapText="1"/>
    </xf>
    <xf numFmtId="176" fontId="12" fillId="8" borderId="1" xfId="0" applyNumberFormat="1" applyFont="1" applyFill="1" applyBorder="1" applyAlignment="1" applyProtection="1">
      <alignment horizontal="center" vertical="center"/>
      <protection locked="0"/>
    </xf>
    <xf numFmtId="0" fontId="12" fillId="0" borderId="237" xfId="0" applyFont="1" applyBorder="1" applyAlignment="1" applyProtection="1">
      <alignment vertical="top" wrapText="1"/>
    </xf>
    <xf numFmtId="0" fontId="12" fillId="3" borderId="226" xfId="0" applyFont="1" applyFill="1" applyBorder="1" applyProtection="1">
      <alignment vertical="center"/>
    </xf>
    <xf numFmtId="0" fontId="12" fillId="3" borderId="187" xfId="0" applyFont="1" applyFill="1" applyBorder="1" applyAlignment="1" applyProtection="1">
      <alignment horizontal="center" vertical="center"/>
    </xf>
    <xf numFmtId="0" fontId="12" fillId="12" borderId="59" xfId="0" applyFont="1" applyFill="1" applyBorder="1" applyAlignment="1" applyProtection="1">
      <alignment horizontal="left" vertical="center" wrapText="1"/>
      <protection locked="0"/>
    </xf>
    <xf numFmtId="0" fontId="12" fillId="3" borderId="25" xfId="0" applyFont="1" applyFill="1" applyBorder="1" applyProtection="1">
      <alignment vertical="center"/>
    </xf>
    <xf numFmtId="0" fontId="12" fillId="3" borderId="0" xfId="0" applyFont="1" applyFill="1" applyBorder="1" applyAlignment="1" applyProtection="1">
      <alignment horizontal="center" vertical="center"/>
    </xf>
    <xf numFmtId="0" fontId="12" fillId="3" borderId="41" xfId="0" applyFont="1" applyFill="1" applyBorder="1" applyProtection="1">
      <alignment vertical="center"/>
    </xf>
    <xf numFmtId="0" fontId="12" fillId="3" borderId="42" xfId="0" applyFont="1" applyFill="1" applyBorder="1" applyAlignment="1" applyProtection="1">
      <alignment horizontal="center" vertical="center"/>
    </xf>
    <xf numFmtId="0" fontId="12" fillId="0" borderId="152" xfId="0" applyFont="1" applyFill="1" applyBorder="1" applyAlignment="1" applyProtection="1">
      <alignment horizontal="left" vertical="top"/>
      <protection locked="0"/>
    </xf>
    <xf numFmtId="0" fontId="20" fillId="24" borderId="143" xfId="0" applyFont="1" applyFill="1" applyBorder="1" applyProtection="1">
      <alignment vertical="center"/>
      <protection locked="0"/>
    </xf>
    <xf numFmtId="0" fontId="3" fillId="26" borderId="188" xfId="0" applyFont="1" applyFill="1" applyBorder="1" applyAlignment="1" applyProtection="1">
      <alignment horizontal="center" vertical="center"/>
    </xf>
    <xf numFmtId="0" fontId="20" fillId="26" borderId="186" xfId="0" applyFont="1" applyFill="1" applyBorder="1" applyAlignment="1" applyProtection="1">
      <alignment horizontal="center" vertical="center" wrapText="1"/>
    </xf>
    <xf numFmtId="0" fontId="20" fillId="26" borderId="187" xfId="0" applyFont="1" applyFill="1" applyBorder="1" applyAlignment="1" applyProtection="1">
      <alignment horizontal="center" vertical="center" shrinkToFit="1"/>
    </xf>
    <xf numFmtId="0" fontId="20" fillId="26" borderId="204" xfId="0" applyFont="1" applyFill="1" applyBorder="1" applyAlignment="1" applyProtection="1">
      <alignment horizontal="center" vertical="center" shrinkToFit="1"/>
    </xf>
    <xf numFmtId="0" fontId="20" fillId="26" borderId="227" xfId="0" applyFont="1" applyFill="1" applyBorder="1" applyAlignment="1" applyProtection="1">
      <alignment horizontal="center" vertical="center" shrinkToFit="1"/>
    </xf>
    <xf numFmtId="0" fontId="20" fillId="26" borderId="191" xfId="0" applyFont="1" applyFill="1" applyBorder="1" applyAlignment="1" applyProtection="1">
      <alignment horizontal="center" vertical="center" shrinkToFit="1"/>
    </xf>
    <xf numFmtId="0" fontId="20" fillId="26" borderId="186" xfId="0" applyFont="1" applyFill="1" applyBorder="1" applyAlignment="1" applyProtection="1">
      <alignment horizontal="center" vertical="center" shrinkToFit="1"/>
    </xf>
    <xf numFmtId="0" fontId="20" fillId="26" borderId="188" xfId="0" applyFont="1" applyFill="1" applyBorder="1" applyAlignment="1" applyProtection="1">
      <alignment horizontal="center" vertical="center" wrapText="1"/>
    </xf>
    <xf numFmtId="176" fontId="20" fillId="24" borderId="190" xfId="0" applyNumberFormat="1" applyFont="1" applyFill="1" applyBorder="1" applyAlignment="1" applyProtection="1">
      <alignment horizontal="center" vertical="center" shrinkToFit="1"/>
      <protection hidden="1"/>
    </xf>
    <xf numFmtId="0" fontId="20" fillId="26" borderId="188" xfId="0" applyFont="1" applyFill="1" applyBorder="1" applyAlignment="1" applyProtection="1">
      <alignment horizontal="center" vertical="center"/>
    </xf>
    <xf numFmtId="0" fontId="20" fillId="26" borderId="186" xfId="0" applyFont="1" applyFill="1" applyBorder="1" applyAlignment="1" applyProtection="1">
      <alignment horizontal="right" vertical="center"/>
    </xf>
    <xf numFmtId="176" fontId="20" fillId="24" borderId="186"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xf numFmtId="0" fontId="20" fillId="0" borderId="238" xfId="0" applyFont="1" applyFill="1" applyBorder="1" applyAlignment="1" applyProtection="1">
      <alignment vertical="center"/>
    </xf>
    <xf numFmtId="0" fontId="20" fillId="18" borderId="184" xfId="0" applyFont="1" applyFill="1" applyBorder="1" applyAlignment="1" applyProtection="1">
      <alignment horizontal="center" vertical="center"/>
    </xf>
    <xf numFmtId="0" fontId="20" fillId="18" borderId="219" xfId="0" applyFont="1" applyFill="1" applyBorder="1" applyAlignment="1" applyProtection="1">
      <alignment horizontal="center" vertical="center"/>
    </xf>
    <xf numFmtId="181" fontId="0" fillId="24" borderId="0" xfId="0" applyNumberFormat="1" applyFont="1" applyFill="1" applyProtection="1">
      <alignment vertical="center"/>
      <protection hidden="1"/>
    </xf>
    <xf numFmtId="0" fontId="20" fillId="24" borderId="153" xfId="0" applyFont="1" applyFill="1" applyBorder="1" applyProtection="1">
      <alignment vertical="center"/>
      <protection locked="0"/>
    </xf>
    <xf numFmtId="181" fontId="0" fillId="24" borderId="0" xfId="0" applyNumberFormat="1" applyFont="1" applyFill="1" applyBorder="1" applyProtection="1">
      <alignment vertical="center"/>
      <protection hidden="1"/>
    </xf>
    <xf numFmtId="181" fontId="0" fillId="24" borderId="0" xfId="0" applyNumberFormat="1" applyFont="1" applyFill="1" applyBorder="1" applyAlignment="1" applyProtection="1">
      <alignment horizontal="center" vertical="center"/>
      <protection hidden="1"/>
    </xf>
    <xf numFmtId="181" fontId="0" fillId="24" borderId="0" xfId="0" applyNumberFormat="1" applyFill="1" applyBorder="1" applyProtection="1">
      <alignment vertical="center"/>
      <protection hidden="1"/>
    </xf>
    <xf numFmtId="0" fontId="0" fillId="26" borderId="16" xfId="0" applyFont="1" applyFill="1" applyBorder="1" applyAlignment="1" applyProtection="1">
      <alignment horizontal="center" vertical="center"/>
    </xf>
    <xf numFmtId="0" fontId="22" fillId="26" borderId="226" xfId="0" applyFont="1" applyFill="1" applyBorder="1" applyProtection="1">
      <alignment vertical="center"/>
    </xf>
    <xf numFmtId="181" fontId="0" fillId="24" borderId="0" xfId="0" applyNumberFormat="1" applyFont="1" applyFill="1" applyBorder="1" applyAlignment="1" applyProtection="1">
      <alignment horizontal="left" vertical="center"/>
      <protection hidden="1"/>
    </xf>
    <xf numFmtId="0" fontId="91" fillId="24" borderId="0" xfId="0" applyFont="1" applyFill="1" applyAlignment="1" applyProtection="1">
      <alignment vertical="center" wrapText="1"/>
      <protection hidden="1"/>
    </xf>
    <xf numFmtId="0" fontId="0" fillId="18" borderId="225" xfId="0" applyFont="1" applyFill="1" applyBorder="1" applyAlignment="1" applyProtection="1">
      <alignment horizontal="center" vertical="center" wrapText="1"/>
    </xf>
    <xf numFmtId="0" fontId="0" fillId="24" borderId="226" xfId="0" applyFont="1" applyFill="1" applyBorder="1" applyAlignment="1" applyProtection="1">
      <alignment vertical="center" wrapText="1"/>
    </xf>
    <xf numFmtId="0" fontId="0" fillId="24" borderId="225" xfId="0" applyFont="1" applyFill="1" applyBorder="1" applyAlignment="1" applyProtection="1">
      <alignment horizontal="center" vertical="center" wrapText="1"/>
    </xf>
    <xf numFmtId="0" fontId="0" fillId="0" borderId="226" xfId="0" applyFont="1" applyFill="1" applyBorder="1" applyAlignment="1" applyProtection="1">
      <alignment horizontal="left" vertical="center" wrapText="1"/>
      <protection locked="0"/>
    </xf>
    <xf numFmtId="0" fontId="12" fillId="24" borderId="225" xfId="0" applyFont="1" applyFill="1" applyBorder="1" applyAlignment="1" applyProtection="1">
      <alignment horizontal="center" vertical="center"/>
    </xf>
    <xf numFmtId="0" fontId="12" fillId="24" borderId="199" xfId="0" applyFont="1" applyFill="1" applyBorder="1" applyAlignment="1" applyProtection="1">
      <alignment horizontal="center" vertical="center"/>
    </xf>
    <xf numFmtId="0" fontId="12" fillId="24" borderId="226" xfId="0" applyFont="1" applyFill="1" applyBorder="1" applyProtection="1">
      <alignment vertical="center"/>
    </xf>
    <xf numFmtId="0" fontId="12" fillId="24" borderId="138" xfId="0" applyFont="1" applyFill="1" applyBorder="1" applyAlignment="1" applyProtection="1">
      <alignment horizontal="center" vertical="center"/>
    </xf>
    <xf numFmtId="0" fontId="12" fillId="24" borderId="188" xfId="0" applyFont="1" applyFill="1" applyBorder="1" applyProtection="1">
      <alignment vertical="center"/>
    </xf>
    <xf numFmtId="0" fontId="12" fillId="24" borderId="143" xfId="0" applyFont="1" applyFill="1" applyBorder="1" applyAlignment="1" applyProtection="1">
      <alignment vertical="center"/>
      <protection locked="0"/>
    </xf>
    <xf numFmtId="0" fontId="12" fillId="24" borderId="143" xfId="0" applyFont="1" applyFill="1" applyBorder="1" applyAlignment="1" applyProtection="1">
      <alignment horizontal="left" vertical="center"/>
      <protection locked="0"/>
    </xf>
    <xf numFmtId="0" fontId="12" fillId="24" borderId="98" xfId="0" applyFont="1" applyFill="1" applyBorder="1" applyProtection="1">
      <alignment vertical="center"/>
    </xf>
    <xf numFmtId="0" fontId="12" fillId="24" borderId="120" xfId="0" applyFont="1" applyFill="1" applyBorder="1" applyProtection="1">
      <alignment vertical="center"/>
    </xf>
    <xf numFmtId="182" fontId="12" fillId="24" borderId="0" xfId="0" applyNumberFormat="1" applyFont="1" applyFill="1" applyProtection="1">
      <alignment vertical="center"/>
      <protection hidden="1"/>
    </xf>
    <xf numFmtId="181" fontId="4" fillId="28" borderId="186" xfId="24" applyNumberFormat="1" applyFont="1" applyFill="1" applyBorder="1" applyAlignment="1" applyProtection="1">
      <alignment horizontal="left" vertical="center" shrinkToFit="1"/>
      <protection hidden="1"/>
    </xf>
    <xf numFmtId="0" fontId="13" fillId="26" borderId="83" xfId="0" applyFont="1" applyFill="1" applyBorder="1" applyAlignment="1" applyProtection="1">
      <alignment horizontal="center" vertical="center" wrapText="1"/>
    </xf>
    <xf numFmtId="0" fontId="13" fillId="24" borderId="188" xfId="0" applyFont="1" applyFill="1" applyBorder="1" applyAlignment="1" applyProtection="1">
      <alignment horizontal="center" vertical="center"/>
    </xf>
    <xf numFmtId="0" fontId="13" fillId="24" borderId="7" xfId="0" applyFont="1" applyFill="1" applyBorder="1" applyAlignment="1" applyProtection="1">
      <alignment horizontal="center" vertical="center" shrinkToFit="1"/>
    </xf>
    <xf numFmtId="0" fontId="13" fillId="24" borderId="137" xfId="0" applyFont="1" applyFill="1" applyBorder="1" applyAlignment="1" applyProtection="1">
      <alignment horizontal="center" vertical="center" wrapText="1"/>
    </xf>
    <xf numFmtId="0" fontId="13" fillId="24" borderId="137" xfId="0" applyFont="1" applyFill="1" applyBorder="1" applyAlignment="1" applyProtection="1">
      <alignment horizontal="center" vertical="center" shrinkToFit="1"/>
    </xf>
    <xf numFmtId="0" fontId="13" fillId="24" borderId="138" xfId="0" applyFont="1" applyFill="1" applyBorder="1" applyAlignment="1" applyProtection="1">
      <alignment horizontal="center" vertical="center" shrinkToFit="1"/>
    </xf>
    <xf numFmtId="0" fontId="13" fillId="24" borderId="205" xfId="0" applyFont="1" applyFill="1" applyBorder="1" applyAlignment="1" applyProtection="1">
      <alignment horizontal="center" vertical="center" shrinkToFit="1"/>
    </xf>
    <xf numFmtId="0" fontId="13" fillId="24" borderId="204" xfId="0" applyFont="1" applyFill="1" applyBorder="1" applyAlignment="1" applyProtection="1">
      <alignment horizontal="center" vertical="center" wrapText="1"/>
    </xf>
    <xf numFmtId="0" fontId="13" fillId="24" borderId="204" xfId="0" applyFont="1" applyFill="1" applyBorder="1" applyAlignment="1" applyProtection="1">
      <alignment horizontal="center" vertical="center" shrinkToFit="1"/>
    </xf>
    <xf numFmtId="0" fontId="13" fillId="24" borderId="139" xfId="0" applyFont="1" applyFill="1" applyBorder="1" applyAlignment="1" applyProtection="1">
      <alignment horizontal="center" vertical="center" shrinkToFit="1"/>
    </xf>
    <xf numFmtId="0" fontId="13" fillId="26" borderId="188" xfId="0" applyFont="1" applyFill="1" applyBorder="1" applyAlignment="1" applyProtection="1">
      <alignment horizontal="center" vertical="center"/>
    </xf>
    <xf numFmtId="0" fontId="13" fillId="29" borderId="1" xfId="0" applyFont="1" applyFill="1" applyBorder="1" applyAlignment="1" applyProtection="1">
      <alignment horizontal="center" vertical="center"/>
      <protection locked="0"/>
    </xf>
    <xf numFmtId="0" fontId="13" fillId="19" borderId="1" xfId="0" applyFont="1" applyFill="1" applyBorder="1" applyAlignment="1" applyProtection="1">
      <alignment horizontal="center" vertical="center" shrinkToFit="1"/>
      <protection locked="0"/>
    </xf>
    <xf numFmtId="0" fontId="64" fillId="24" borderId="0" xfId="0" applyFont="1" applyFill="1" applyProtection="1">
      <alignment vertical="center"/>
      <protection hidden="1"/>
    </xf>
    <xf numFmtId="0" fontId="20" fillId="25" borderId="231" xfId="0" applyFont="1" applyFill="1" applyBorder="1" applyAlignment="1" applyProtection="1">
      <alignment horizontal="center" vertical="center"/>
      <protection locked="0"/>
    </xf>
    <xf numFmtId="0" fontId="12" fillId="24" borderId="0" xfId="0" applyFont="1" applyFill="1" applyAlignment="1" applyProtection="1"/>
    <xf numFmtId="0" fontId="12" fillId="24" borderId="143" xfId="0" applyFont="1" applyFill="1" applyBorder="1" applyAlignment="1" applyProtection="1">
      <protection locked="0"/>
    </xf>
    <xf numFmtId="0" fontId="12" fillId="24" borderId="104" xfId="0" applyFont="1" applyFill="1" applyBorder="1" applyProtection="1">
      <alignment vertical="center"/>
      <protection locked="0"/>
    </xf>
    <xf numFmtId="0" fontId="0" fillId="24" borderId="0" xfId="0" applyFont="1" applyFill="1">
      <alignment vertical="center"/>
    </xf>
    <xf numFmtId="0" fontId="12" fillId="0" borderId="143" xfId="0" applyFont="1" applyFill="1" applyBorder="1" applyAlignment="1" applyProtection="1">
      <alignment horizontal="left" vertical="top"/>
      <protection locked="0" hidden="1"/>
    </xf>
    <xf numFmtId="0" fontId="0" fillId="24" borderId="0" xfId="0" applyFill="1" applyAlignment="1">
      <alignment vertical="center"/>
    </xf>
    <xf numFmtId="0" fontId="0" fillId="50" borderId="88" xfId="0" applyFont="1" applyFill="1" applyBorder="1" applyAlignment="1" applyProtection="1">
      <alignment horizontal="center" vertical="center"/>
      <protection locked="0"/>
    </xf>
    <xf numFmtId="0" fontId="0" fillId="23" borderId="0" xfId="0" applyFont="1" applyFill="1" applyBorder="1" applyAlignment="1" applyProtection="1">
      <alignment horizontal="right" vertical="center" wrapText="1"/>
    </xf>
    <xf numFmtId="0" fontId="46" fillId="23" borderId="0" xfId="0" applyFont="1" applyFill="1" applyBorder="1" applyAlignment="1" applyProtection="1">
      <alignment horizontal="right" vertical="center"/>
    </xf>
    <xf numFmtId="0" fontId="12" fillId="0" borderId="104" xfId="0" applyFont="1" applyFill="1" applyBorder="1" applyProtection="1">
      <alignment vertical="center"/>
    </xf>
    <xf numFmtId="0" fontId="0" fillId="23" borderId="187" xfId="0" applyFont="1" applyFill="1" applyBorder="1" applyAlignment="1" applyProtection="1">
      <alignment vertical="center"/>
    </xf>
    <xf numFmtId="49" fontId="29" fillId="26" borderId="50" xfId="0" applyNumberFormat="1" applyFont="1" applyFill="1" applyBorder="1" applyAlignment="1" applyProtection="1">
      <alignment horizontal="center" vertical="center" wrapText="1"/>
    </xf>
    <xf numFmtId="49" fontId="29" fillId="26" borderId="239" xfId="0" applyNumberFormat="1" applyFont="1" applyFill="1" applyBorder="1" applyAlignment="1" applyProtection="1">
      <alignment horizontal="center" vertical="center" wrapText="1"/>
    </xf>
    <xf numFmtId="0" fontId="13" fillId="20" borderId="71" xfId="0" applyFont="1" applyFill="1" applyBorder="1" applyAlignment="1" applyProtection="1">
      <alignment vertical="center" wrapText="1"/>
      <protection locked="0"/>
    </xf>
    <xf numFmtId="0" fontId="64" fillId="23" borderId="0" xfId="0" applyFont="1" applyFill="1" applyBorder="1" applyProtection="1">
      <alignment vertical="center"/>
      <protection hidden="1"/>
    </xf>
    <xf numFmtId="0" fontId="0" fillId="0" borderId="188" xfId="0" applyFont="1" applyFill="1" applyBorder="1" applyAlignment="1" applyProtection="1">
      <alignment horizontal="center" vertical="center"/>
    </xf>
    <xf numFmtId="0" fontId="12" fillId="0" borderId="120" xfId="0" applyFont="1" applyFill="1" applyBorder="1" applyProtection="1">
      <alignment vertical="center"/>
      <protection locked="0"/>
    </xf>
    <xf numFmtId="0" fontId="0" fillId="23" borderId="186" xfId="0" applyFont="1" applyFill="1" applyBorder="1" applyProtection="1">
      <alignment vertical="center"/>
    </xf>
    <xf numFmtId="0" fontId="0" fillId="18" borderId="186" xfId="0" applyFont="1" applyFill="1" applyBorder="1" applyProtection="1">
      <alignment vertical="center"/>
    </xf>
    <xf numFmtId="0" fontId="0" fillId="20" borderId="186" xfId="0" applyFont="1" applyFill="1" applyBorder="1" applyAlignment="1" applyProtection="1">
      <alignment horizontal="center" vertical="center"/>
      <protection locked="0"/>
    </xf>
    <xf numFmtId="0" fontId="12" fillId="0" borderId="157" xfId="0" applyFont="1" applyFill="1" applyBorder="1" applyProtection="1">
      <alignment vertical="center"/>
      <protection locked="0"/>
    </xf>
    <xf numFmtId="0" fontId="94" fillId="0" borderId="12" xfId="0" applyFont="1" applyFill="1" applyBorder="1" applyAlignment="1" applyProtection="1">
      <alignment horizontal="center" vertical="center"/>
    </xf>
    <xf numFmtId="0" fontId="61" fillId="0" borderId="66" xfId="2" applyFont="1" applyFill="1" applyBorder="1" applyAlignment="1" applyProtection="1">
      <alignment horizontal="left" vertical="center"/>
    </xf>
    <xf numFmtId="49" fontId="32" fillId="0" borderId="64" xfId="0" applyNumberFormat="1" applyFont="1" applyFill="1" applyBorder="1" applyAlignment="1" applyProtection="1">
      <alignment vertical="center"/>
    </xf>
    <xf numFmtId="0" fontId="0" fillId="0" borderId="18" xfId="0" applyBorder="1" applyProtection="1">
      <alignment vertical="center"/>
    </xf>
    <xf numFmtId="49" fontId="32" fillId="33" borderId="62" xfId="0" applyNumberFormat="1" applyFont="1" applyFill="1" applyBorder="1" applyAlignment="1" applyProtection="1">
      <alignment horizontal="center" vertical="center" wrapText="1"/>
    </xf>
    <xf numFmtId="0" fontId="0" fillId="19" borderId="1" xfId="0" applyFont="1" applyFill="1" applyBorder="1" applyAlignment="1" applyProtection="1">
      <alignment horizontal="left" vertical="center"/>
      <protection locked="0"/>
    </xf>
    <xf numFmtId="0" fontId="0" fillId="14" borderId="91" xfId="0" applyFont="1" applyFill="1" applyBorder="1" applyAlignment="1" applyProtection="1">
      <alignment vertical="center"/>
    </xf>
    <xf numFmtId="0" fontId="12" fillId="16" borderId="59" xfId="0" applyNumberFormat="1" applyFont="1" applyFill="1" applyBorder="1" applyAlignment="1" applyProtection="1">
      <alignment horizontal="left" vertical="center" wrapText="1" shrinkToFit="1"/>
      <protection locked="0"/>
    </xf>
    <xf numFmtId="0" fontId="12" fillId="16" borderId="22" xfId="0" applyNumberFormat="1" applyFont="1" applyFill="1" applyBorder="1" applyAlignment="1" applyProtection="1">
      <alignment horizontal="left" vertical="center" wrapText="1" shrinkToFit="1"/>
      <protection locked="0"/>
    </xf>
    <xf numFmtId="0" fontId="12" fillId="16" borderId="71" xfId="0" applyNumberFormat="1" applyFont="1" applyFill="1" applyBorder="1" applyAlignment="1" applyProtection="1">
      <alignment horizontal="left" vertical="center" wrapText="1" shrinkToFit="1"/>
      <protection locked="0"/>
    </xf>
    <xf numFmtId="0" fontId="12" fillId="25" borderId="1" xfId="0" applyFont="1" applyFill="1" applyBorder="1" applyAlignment="1" applyProtection="1">
      <alignment horizontal="center" vertical="center" wrapText="1"/>
      <protection locked="0"/>
    </xf>
    <xf numFmtId="0" fontId="12" fillId="25" borderId="1" xfId="0" applyFont="1" applyFill="1" applyBorder="1" applyAlignment="1" applyProtection="1">
      <alignment horizontal="center" vertical="center"/>
      <protection locked="0"/>
    </xf>
    <xf numFmtId="176" fontId="7" fillId="52" borderId="1" xfId="0" applyNumberFormat="1" applyFont="1" applyFill="1" applyBorder="1" applyAlignment="1" applyProtection="1">
      <alignment horizontal="center" vertical="center"/>
      <protection locked="0"/>
    </xf>
    <xf numFmtId="0" fontId="8" fillId="20" borderId="186" xfId="2" applyFill="1" applyBorder="1" applyAlignment="1" applyProtection="1">
      <alignment vertical="center" wrapText="1"/>
      <protection locked="0"/>
    </xf>
    <xf numFmtId="0" fontId="12" fillId="27" borderId="1" xfId="0" applyFont="1" applyFill="1" applyBorder="1" applyAlignment="1" applyProtection="1">
      <alignment horizontal="left" vertical="center" wrapText="1"/>
      <protection locked="0"/>
    </xf>
    <xf numFmtId="0" fontId="12" fillId="25" borderId="1" xfId="0" applyFont="1" applyFill="1" applyBorder="1" applyAlignment="1" applyProtection="1">
      <alignment horizontal="center" vertical="center"/>
      <protection locked="0"/>
    </xf>
    <xf numFmtId="0" fontId="12" fillId="20" borderId="1" xfId="0" applyFont="1" applyFill="1" applyBorder="1" applyAlignment="1" applyProtection="1">
      <alignment horizontal="left" vertical="center" wrapText="1"/>
      <protection locked="0"/>
    </xf>
    <xf numFmtId="38" fontId="12" fillId="29" borderId="1" xfId="0" applyNumberFormat="1"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shrinkToFit="1"/>
      <protection locked="0"/>
    </xf>
    <xf numFmtId="0" fontId="73" fillId="47" borderId="130" xfId="9" applyFont="1" applyFill="1" applyBorder="1" applyAlignment="1" applyProtection="1">
      <alignment horizontal="center" vertical="center" wrapText="1"/>
    </xf>
    <xf numFmtId="0" fontId="73" fillId="47" borderId="129" xfId="9" applyFont="1" applyFill="1" applyBorder="1" applyAlignment="1" applyProtection="1">
      <alignment horizontal="center" vertical="center"/>
    </xf>
    <xf numFmtId="0" fontId="73" fillId="47" borderId="131" xfId="9" applyFont="1" applyFill="1" applyBorder="1" applyAlignment="1" applyProtection="1">
      <alignment horizontal="center" vertical="center"/>
    </xf>
    <xf numFmtId="0" fontId="75"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4" fillId="0" borderId="0" xfId="9" applyFont="1" applyFill="1" applyBorder="1" applyAlignment="1" applyProtection="1">
      <alignment horizontal="left" vertical="center" wrapText="1" indent="1"/>
    </xf>
    <xf numFmtId="0" fontId="0" fillId="0" borderId="148" xfId="9" applyFont="1" applyFill="1" applyBorder="1" applyAlignment="1" applyProtection="1">
      <alignment horizontal="left" vertical="center" wrapText="1" indent="1"/>
    </xf>
    <xf numFmtId="0" fontId="4" fillId="0" borderId="149" xfId="9" applyFont="1" applyFill="1" applyBorder="1" applyAlignment="1" applyProtection="1">
      <alignment horizontal="left" vertical="center" wrapText="1" indent="1"/>
    </xf>
    <xf numFmtId="0" fontId="4" fillId="0" borderId="150" xfId="9" applyFont="1" applyFill="1" applyBorder="1" applyAlignment="1" applyProtection="1">
      <alignment horizontal="left" vertical="center" wrapText="1" indent="1"/>
    </xf>
    <xf numFmtId="0" fontId="43" fillId="0" borderId="0" xfId="9" applyFont="1" applyBorder="1" applyAlignment="1" applyProtection="1">
      <alignment vertical="center" wrapText="1"/>
    </xf>
    <xf numFmtId="0" fontId="79" fillId="0" borderId="148" xfId="9" applyFont="1" applyBorder="1" applyAlignment="1" applyProtection="1">
      <alignment horizontal="left" vertical="center" wrapText="1" indent="1"/>
    </xf>
    <xf numFmtId="0" fontId="79" fillId="0" borderId="149" xfId="9" applyFont="1" applyBorder="1" applyAlignment="1" applyProtection="1">
      <alignment horizontal="left" vertical="center" wrapText="1" indent="1"/>
    </xf>
    <xf numFmtId="0" fontId="79" fillId="0" borderId="150" xfId="9" applyFont="1" applyBorder="1" applyAlignment="1" applyProtection="1">
      <alignment horizontal="left" vertical="center" wrapText="1" indent="1"/>
    </xf>
    <xf numFmtId="0" fontId="43" fillId="0" borderId="0" xfId="9" applyFont="1" applyFill="1" applyBorder="1" applyAlignment="1" applyProtection="1">
      <alignment horizontal="left" vertical="center" wrapText="1" indent="1"/>
    </xf>
    <xf numFmtId="0" fontId="43" fillId="0" borderId="117" xfId="9" applyFont="1" applyFill="1" applyBorder="1" applyAlignment="1" applyProtection="1">
      <alignment vertical="center" wrapText="1"/>
    </xf>
    <xf numFmtId="0" fontId="43" fillId="0" borderId="0" xfId="9" applyFont="1" applyBorder="1" applyAlignment="1" applyProtection="1">
      <alignment horizontal="left" vertical="center" wrapText="1"/>
    </xf>
    <xf numFmtId="0" fontId="0" fillId="0" borderId="0" xfId="0" applyAlignment="1">
      <alignment vertical="center"/>
    </xf>
    <xf numFmtId="0" fontId="0" fillId="0" borderId="0" xfId="0" applyAlignment="1" applyProtection="1">
      <alignment vertical="center" shrinkToFit="1"/>
      <protection locked="0"/>
    </xf>
    <xf numFmtId="0" fontId="40" fillId="0" borderId="0" xfId="0" applyFont="1" applyAlignment="1">
      <alignment vertical="center"/>
    </xf>
    <xf numFmtId="0" fontId="0" fillId="0" borderId="0" xfId="0" applyAlignment="1">
      <alignment horizontal="center" vertical="center"/>
    </xf>
    <xf numFmtId="0" fontId="0" fillId="0" borderId="0" xfId="0" applyAlignment="1" applyProtection="1">
      <alignment horizontal="left" vertical="center"/>
      <protection locked="0"/>
    </xf>
    <xf numFmtId="0" fontId="0" fillId="0" borderId="0" xfId="0" applyFont="1" applyAlignment="1">
      <alignment horizontal="center" vertical="center" wrapText="1" shrinkToFit="1"/>
    </xf>
    <xf numFmtId="0" fontId="0" fillId="0" borderId="0" xfId="0" applyFont="1" applyAlignment="1">
      <alignment horizontal="center" vertical="center" shrinkToFit="1"/>
    </xf>
    <xf numFmtId="0" fontId="7" fillId="0" borderId="0" xfId="0" applyFont="1" applyAlignment="1">
      <alignment horizontal="center" vertical="center"/>
    </xf>
    <xf numFmtId="0" fontId="0" fillId="0" borderId="0" xfId="0" applyFont="1" applyAlignment="1">
      <alignment horizontal="left" vertical="center" wrapText="1"/>
    </xf>
    <xf numFmtId="0" fontId="43" fillId="0" borderId="0" xfId="0" applyFont="1" applyAlignment="1">
      <alignment vertical="center"/>
    </xf>
    <xf numFmtId="0" fontId="7" fillId="12" borderId="59" xfId="0" applyFont="1" applyFill="1" applyBorder="1" applyAlignment="1" applyProtection="1">
      <alignment horizontal="left" vertical="center"/>
      <protection locked="0"/>
    </xf>
    <xf numFmtId="0" fontId="7" fillId="12" borderId="71" xfId="0" applyFont="1" applyFill="1" applyBorder="1" applyAlignment="1" applyProtection="1">
      <alignment horizontal="left" vertical="center"/>
      <protection locked="0"/>
    </xf>
    <xf numFmtId="0" fontId="46" fillId="0" borderId="12" xfId="0" applyFont="1" applyFill="1" applyBorder="1" applyAlignment="1" applyProtection="1">
      <alignment horizontal="left" vertical="center" wrapText="1"/>
    </xf>
    <xf numFmtId="181" fontId="87" fillId="0" borderId="0" xfId="0" applyNumberFormat="1" applyFont="1" applyFill="1" applyAlignment="1" applyProtection="1">
      <alignment horizontal="left" wrapText="1"/>
      <protection hidden="1"/>
    </xf>
    <xf numFmtId="0" fontId="11" fillId="0" borderId="0" xfId="0" applyFont="1" applyFill="1" applyAlignment="1" applyProtection="1">
      <alignment horizontal="center" vertical="center"/>
    </xf>
    <xf numFmtId="0" fontId="17" fillId="0" borderId="0" xfId="0" applyFont="1" applyFill="1" applyBorder="1" applyAlignment="1" applyProtection="1">
      <alignment horizontal="center" vertical="center"/>
    </xf>
    <xf numFmtId="181" fontId="7" fillId="0" borderId="241" xfId="0" applyNumberFormat="1" applyFont="1" applyFill="1" applyBorder="1" applyAlignment="1" applyProtection="1">
      <alignment horizontal="left" vertical="center"/>
      <protection hidden="1"/>
    </xf>
    <xf numFmtId="181" fontId="7" fillId="0" borderId="223" xfId="0" applyNumberFormat="1" applyFont="1" applyFill="1" applyBorder="1" applyAlignment="1" applyProtection="1">
      <alignment horizontal="left" vertical="center"/>
      <protection hidden="1"/>
    </xf>
    <xf numFmtId="181" fontId="7" fillId="0" borderId="242" xfId="0" applyNumberFormat="1" applyFont="1" applyFill="1" applyBorder="1" applyAlignment="1" applyProtection="1">
      <alignment horizontal="left" vertical="center"/>
      <protection hidden="1"/>
    </xf>
    <xf numFmtId="0" fontId="7" fillId="12" borderId="22" xfId="0" applyFont="1" applyFill="1" applyBorder="1" applyAlignment="1" applyProtection="1">
      <alignment horizontal="left" vertical="center"/>
      <protection locked="0"/>
    </xf>
    <xf numFmtId="58" fontId="6"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7" fillId="14" borderId="0" xfId="0" applyFont="1" applyFill="1" applyBorder="1" applyAlignment="1" applyProtection="1">
      <alignment horizontal="center" vertical="center"/>
    </xf>
    <xf numFmtId="0" fontId="8" fillId="14" borderId="59" xfId="2" applyNumberFormat="1" applyFill="1" applyBorder="1" applyAlignment="1" applyProtection="1">
      <alignment horizontal="left" vertical="center"/>
      <protection locked="0"/>
    </xf>
    <xf numFmtId="0" fontId="0" fillId="14" borderId="22" xfId="0" applyNumberFormat="1" applyFont="1" applyFill="1" applyBorder="1" applyAlignment="1" applyProtection="1">
      <alignment horizontal="left" vertical="center"/>
      <protection locked="0"/>
    </xf>
    <xf numFmtId="0" fontId="0" fillId="14" borderId="71" xfId="0" applyNumberFormat="1" applyFont="1" applyFill="1" applyBorder="1" applyAlignment="1" applyProtection="1">
      <alignment horizontal="left" vertical="center"/>
      <protection locked="0"/>
    </xf>
    <xf numFmtId="0" fontId="7" fillId="14" borderId="59" xfId="0" applyFont="1" applyFill="1" applyBorder="1" applyAlignment="1" applyProtection="1">
      <alignment horizontal="left" vertical="center"/>
      <protection locked="0"/>
    </xf>
    <xf numFmtId="0" fontId="0" fillId="14" borderId="22" xfId="0" applyFont="1" applyFill="1" applyBorder="1" applyAlignment="1" applyProtection="1">
      <alignment horizontal="left" vertical="center"/>
      <protection locked="0"/>
    </xf>
    <xf numFmtId="0" fontId="0" fillId="14" borderId="7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xf>
    <xf numFmtId="0" fontId="10" fillId="0" borderId="101" xfId="0" applyFont="1" applyFill="1" applyBorder="1" applyAlignment="1" applyProtection="1">
      <alignment horizontal="center" vertical="center" wrapText="1"/>
    </xf>
    <xf numFmtId="179" fontId="7" fillId="14" borderId="59" xfId="0" applyNumberFormat="1" applyFont="1" applyFill="1" applyBorder="1" applyAlignment="1" applyProtection="1">
      <alignment vertical="center"/>
      <protection locked="0"/>
    </xf>
    <xf numFmtId="179" fontId="7" fillId="14" borderId="22" xfId="0" applyNumberFormat="1" applyFont="1" applyFill="1" applyBorder="1" applyAlignment="1" applyProtection="1">
      <alignment vertical="center"/>
      <protection locked="0"/>
    </xf>
    <xf numFmtId="179" fontId="7" fillId="14" borderId="71" xfId="0" applyNumberFormat="1" applyFont="1" applyFill="1" applyBorder="1" applyAlignment="1" applyProtection="1">
      <alignment vertical="center"/>
      <protection locked="0"/>
    </xf>
    <xf numFmtId="0" fontId="7" fillId="14" borderId="59" xfId="0" applyNumberFormat="1" applyFont="1" applyFill="1" applyBorder="1" applyAlignment="1" applyProtection="1">
      <alignment horizontal="left" vertical="center"/>
      <protection locked="0"/>
    </xf>
    <xf numFmtId="0" fontId="6" fillId="23" borderId="12" xfId="0" applyFont="1" applyFill="1" applyBorder="1" applyAlignment="1" applyProtection="1">
      <alignment horizontal="left" vertical="center" wrapText="1"/>
    </xf>
    <xf numFmtId="0" fontId="6" fillId="23" borderId="21" xfId="0" applyFont="1" applyFill="1" applyBorder="1" applyAlignment="1" applyProtection="1">
      <alignment horizontal="left" vertical="center" wrapText="1"/>
    </xf>
    <xf numFmtId="0" fontId="12" fillId="23" borderId="12" xfId="19" applyFont="1" applyFill="1" applyBorder="1" applyAlignment="1" applyProtection="1">
      <alignment horizontal="left" vertical="center" shrinkToFit="1"/>
    </xf>
    <xf numFmtId="0" fontId="12" fillId="23" borderId="17" xfId="19" applyFont="1" applyFill="1" applyBorder="1" applyAlignment="1" applyProtection="1">
      <alignment horizontal="left" vertical="center" shrinkToFit="1"/>
    </xf>
    <xf numFmtId="0" fontId="6" fillId="23" borderId="12" xfId="0" applyFont="1" applyFill="1" applyBorder="1" applyAlignment="1" applyProtection="1">
      <alignment horizontal="left" vertical="center" shrinkToFit="1"/>
    </xf>
    <xf numFmtId="0" fontId="6" fillId="23" borderId="21" xfId="0" applyFont="1" applyFill="1" applyBorder="1" applyAlignment="1" applyProtection="1">
      <alignment horizontal="left" vertical="center" shrinkToFit="1"/>
    </xf>
    <xf numFmtId="0" fontId="12" fillId="23" borderId="12" xfId="19" applyFont="1" applyFill="1" applyBorder="1" applyAlignment="1" applyProtection="1">
      <alignment vertical="center" wrapText="1"/>
    </xf>
    <xf numFmtId="0" fontId="0" fillId="23" borderId="17" xfId="0" applyFont="1" applyFill="1" applyBorder="1" applyAlignment="1" applyProtection="1">
      <alignment vertical="center" wrapText="1"/>
    </xf>
    <xf numFmtId="0" fontId="6" fillId="0" borderId="12" xfId="0" applyFont="1" applyFill="1" applyBorder="1" applyAlignment="1" applyProtection="1">
      <alignment horizontal="left" vertical="center" shrinkToFit="1"/>
    </xf>
    <xf numFmtId="0" fontId="6" fillId="0" borderId="21" xfId="0" applyFont="1" applyFill="1" applyBorder="1" applyAlignment="1" applyProtection="1">
      <alignment horizontal="left" vertical="center" shrinkToFit="1"/>
    </xf>
    <xf numFmtId="0" fontId="6" fillId="23" borderId="12" xfId="0" applyFont="1" applyFill="1" applyBorder="1" applyAlignment="1" applyProtection="1">
      <alignment vertical="center" wrapText="1"/>
    </xf>
    <xf numFmtId="0" fontId="0" fillId="23" borderId="12" xfId="0" applyFont="1" applyFill="1" applyBorder="1" applyAlignment="1" applyProtection="1">
      <alignment vertical="center" wrapText="1"/>
    </xf>
    <xf numFmtId="0" fontId="0" fillId="23" borderId="21"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0" fillId="0" borderId="13" xfId="0" applyFont="1" applyFill="1" applyBorder="1" applyAlignment="1" applyProtection="1">
      <alignment vertical="center" wrapText="1"/>
    </xf>
    <xf numFmtId="0" fontId="6" fillId="0" borderId="12"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14" borderId="59" xfId="0" applyFont="1" applyFill="1" applyBorder="1" applyAlignment="1" applyProtection="1">
      <alignment horizontal="left" vertical="center" shrinkToFit="1"/>
      <protection locked="0"/>
    </xf>
    <xf numFmtId="0" fontId="6" fillId="14" borderId="22" xfId="0" applyFont="1" applyFill="1" applyBorder="1" applyAlignment="1" applyProtection="1">
      <alignment horizontal="left" vertical="center" shrinkToFit="1"/>
      <protection locked="0"/>
    </xf>
    <xf numFmtId="0" fontId="6" fillId="14" borderId="71"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xf>
    <xf numFmtId="0" fontId="7" fillId="0" borderId="12"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7" fillId="0" borderId="99" xfId="0" applyFont="1" applyFill="1" applyBorder="1" applyAlignment="1" applyProtection="1">
      <alignment horizontal="left" vertical="center" shrinkToFit="1"/>
    </xf>
    <xf numFmtId="0" fontId="7" fillId="0" borderId="12" xfId="0" applyFont="1" applyFill="1" applyBorder="1" applyAlignment="1" applyProtection="1">
      <alignment horizontal="left" vertical="center" shrinkToFit="1"/>
    </xf>
    <xf numFmtId="0" fontId="7" fillId="0" borderId="17" xfId="0" applyFont="1" applyFill="1" applyBorder="1" applyAlignment="1" applyProtection="1">
      <alignment horizontal="left" vertical="center" shrinkToFit="1"/>
    </xf>
    <xf numFmtId="0" fontId="32" fillId="0" borderId="18" xfId="0" applyFont="1" applyFill="1" applyBorder="1" applyAlignment="1" applyProtection="1">
      <alignment horizontal="left" vertical="center" wrapText="1"/>
    </xf>
    <xf numFmtId="0" fontId="52" fillId="0" borderId="18" xfId="0" applyFont="1" applyFill="1" applyBorder="1" applyAlignment="1" applyProtection="1">
      <alignment horizontal="left" vertical="center" wrapText="1"/>
    </xf>
    <xf numFmtId="0" fontId="52" fillId="0" borderId="12" xfId="0" applyFont="1" applyFill="1" applyBorder="1" applyAlignment="1" applyProtection="1">
      <alignment horizontal="left" vertical="center" wrapText="1"/>
    </xf>
    <xf numFmtId="0" fontId="32" fillId="0" borderId="55"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32" fillId="0" borderId="64" xfId="0" applyFont="1" applyFill="1" applyBorder="1" applyAlignment="1" applyProtection="1">
      <alignment horizontal="left" vertical="center" wrapText="1"/>
    </xf>
    <xf numFmtId="0" fontId="32" fillId="0" borderId="30" xfId="0" applyFont="1" applyFill="1" applyBorder="1" applyAlignment="1" applyProtection="1">
      <alignment horizontal="left" vertical="center" wrapText="1"/>
    </xf>
    <xf numFmtId="0" fontId="32" fillId="0" borderId="13" xfId="0" applyFont="1" applyFill="1" applyBorder="1" applyAlignment="1" applyProtection="1">
      <alignment horizontal="left" vertical="center" wrapText="1"/>
    </xf>
    <xf numFmtId="0" fontId="32" fillId="0" borderId="62" xfId="0" applyFont="1" applyFill="1" applyBorder="1" applyAlignment="1" applyProtection="1">
      <alignment horizontal="left" vertical="center" wrapText="1"/>
    </xf>
    <xf numFmtId="0" fontId="32" fillId="0" borderId="56" xfId="0" applyFont="1" applyFill="1" applyBorder="1" applyAlignment="1" applyProtection="1">
      <alignment horizontal="left" vertical="center" wrapText="1"/>
    </xf>
    <xf numFmtId="0" fontId="32" fillId="0" borderId="33" xfId="0" applyFont="1" applyFill="1" applyBorder="1" applyAlignment="1" applyProtection="1">
      <alignment horizontal="right" vertical="center"/>
    </xf>
    <xf numFmtId="0" fontId="32" fillId="0" borderId="12" xfId="0" applyFont="1" applyFill="1" applyBorder="1" applyAlignment="1" applyProtection="1">
      <alignment horizontal="right" vertical="center"/>
    </xf>
    <xf numFmtId="0" fontId="32" fillId="0" borderId="64" xfId="0" applyFont="1" applyFill="1" applyBorder="1" applyAlignment="1" applyProtection="1">
      <alignment horizontal="right" vertical="center"/>
    </xf>
    <xf numFmtId="0" fontId="32" fillId="0" borderId="58" xfId="0" applyFont="1" applyFill="1" applyBorder="1" applyAlignment="1" applyProtection="1">
      <alignment horizontal="left" vertical="center" wrapText="1"/>
    </xf>
    <xf numFmtId="0" fontId="32" fillId="0" borderId="102" xfId="0" applyFont="1" applyFill="1" applyBorder="1" applyAlignment="1" applyProtection="1">
      <alignment horizontal="left" vertical="center" wrapText="1"/>
    </xf>
    <xf numFmtId="0" fontId="32" fillId="0" borderId="175" xfId="0" applyFont="1" applyFill="1" applyBorder="1" applyAlignment="1" applyProtection="1">
      <alignment horizontal="left" vertical="center" wrapText="1"/>
    </xf>
    <xf numFmtId="0" fontId="32" fillId="0" borderId="177" xfId="0" applyFont="1" applyFill="1" applyBorder="1" applyAlignment="1" applyProtection="1">
      <alignment horizontal="right" vertical="center" wrapText="1"/>
    </xf>
    <xf numFmtId="0" fontId="32" fillId="0" borderId="178" xfId="0" applyFont="1" applyFill="1" applyBorder="1" applyAlignment="1" applyProtection="1">
      <alignment horizontal="right" vertical="center" wrapText="1"/>
    </xf>
    <xf numFmtId="0" fontId="32" fillId="0" borderId="179" xfId="0" applyFont="1" applyFill="1" applyBorder="1" applyAlignment="1" applyProtection="1">
      <alignment horizontal="right" vertical="center" wrapText="1"/>
    </xf>
    <xf numFmtId="0" fontId="32" fillId="0" borderId="18" xfId="0" applyFont="1" applyFill="1" applyBorder="1" applyAlignment="1" applyProtection="1">
      <alignment horizontal="right" vertical="center" wrapText="1"/>
    </xf>
    <xf numFmtId="0" fontId="32" fillId="0" borderId="56" xfId="0" applyFont="1" applyFill="1" applyBorder="1" applyAlignment="1" applyProtection="1">
      <alignment horizontal="right" vertical="center" wrapText="1"/>
    </xf>
    <xf numFmtId="0" fontId="32" fillId="0" borderId="55" xfId="0" applyFont="1" applyFill="1" applyBorder="1" applyAlignment="1" applyProtection="1">
      <alignment horizontal="right" vertical="center" wrapText="1"/>
    </xf>
    <xf numFmtId="0" fontId="32" fillId="2" borderId="33"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64"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52" fillId="0" borderId="56" xfId="0" applyFont="1" applyFill="1" applyBorder="1" applyAlignment="1" applyProtection="1">
      <alignment horizontal="left" vertical="center" wrapText="1"/>
    </xf>
    <xf numFmtId="0" fontId="52" fillId="0" borderId="64" xfId="0" applyFont="1" applyFill="1" applyBorder="1" applyAlignment="1" applyProtection="1">
      <alignment horizontal="left" vertical="center" wrapText="1"/>
    </xf>
    <xf numFmtId="0" fontId="32" fillId="33" borderId="18" xfId="0" applyFont="1" applyFill="1" applyBorder="1" applyAlignment="1" applyProtection="1">
      <alignment horizontal="left" vertical="center" wrapText="1"/>
    </xf>
    <xf numFmtId="0" fontId="32" fillId="33" borderId="12" xfId="0" applyFont="1" applyFill="1" applyBorder="1" applyAlignment="1" applyProtection="1">
      <alignment horizontal="left" vertical="center" wrapText="1"/>
    </xf>
    <xf numFmtId="0" fontId="32" fillId="33" borderId="64" xfId="0" applyFont="1" applyFill="1" applyBorder="1" applyAlignment="1" applyProtection="1">
      <alignment horizontal="left" vertical="center" wrapText="1"/>
    </xf>
    <xf numFmtId="0" fontId="52" fillId="33" borderId="12" xfId="0" applyFont="1" applyFill="1" applyBorder="1" applyAlignment="1" applyProtection="1">
      <alignment horizontal="left" vertical="center" wrapText="1"/>
    </xf>
    <xf numFmtId="0" fontId="52" fillId="33" borderId="64" xfId="0" applyFont="1" applyFill="1" applyBorder="1" applyAlignment="1" applyProtection="1">
      <alignment horizontal="left" vertical="center" wrapText="1"/>
    </xf>
    <xf numFmtId="0" fontId="16" fillId="0" borderId="59" xfId="0" applyFont="1" applyBorder="1" applyAlignment="1" applyProtection="1">
      <alignment vertical="center" wrapText="1"/>
    </xf>
    <xf numFmtId="0" fontId="16" fillId="0" borderId="22" xfId="0" applyFont="1" applyBorder="1" applyAlignment="1" applyProtection="1">
      <alignment vertical="center" wrapText="1"/>
    </xf>
    <xf numFmtId="0" fontId="16" fillId="0" borderId="71" xfId="0" applyFont="1" applyBorder="1" applyAlignment="1" applyProtection="1">
      <alignment vertical="center" wrapText="1"/>
    </xf>
    <xf numFmtId="0" fontId="32" fillId="0" borderId="55" xfId="0" applyFont="1" applyFill="1" applyBorder="1" applyAlignment="1" applyProtection="1">
      <alignment horizontal="left" vertical="center"/>
    </xf>
    <xf numFmtId="0" fontId="32" fillId="0" borderId="18" xfId="0" applyFont="1" applyFill="1" applyBorder="1" applyAlignment="1" applyProtection="1">
      <alignment horizontal="left" vertical="center"/>
    </xf>
    <xf numFmtId="0" fontId="32" fillId="0" borderId="56" xfId="0" applyFont="1" applyFill="1" applyBorder="1" applyAlignment="1" applyProtection="1">
      <alignment horizontal="left" vertical="center"/>
    </xf>
    <xf numFmtId="0" fontId="32" fillId="12" borderId="59" xfId="0" applyFont="1" applyFill="1" applyBorder="1" applyAlignment="1" applyProtection="1">
      <alignment horizontal="left" vertical="center" wrapText="1"/>
      <protection locked="0"/>
    </xf>
    <xf numFmtId="0" fontId="32" fillId="12" borderId="71" xfId="0" applyFont="1" applyFill="1" applyBorder="1" applyAlignment="1" applyProtection="1">
      <alignment horizontal="left" vertical="center" wrapText="1"/>
      <protection locked="0"/>
    </xf>
    <xf numFmtId="49" fontId="32" fillId="0" borderId="33" xfId="0" applyNumberFormat="1" applyFont="1" applyFill="1" applyBorder="1" applyAlignment="1" applyProtection="1">
      <alignment horizontal="left" vertical="center" wrapText="1"/>
    </xf>
    <xf numFmtId="49" fontId="32" fillId="0" borderId="12" xfId="0" applyNumberFormat="1" applyFont="1" applyFill="1" applyBorder="1" applyAlignment="1" applyProtection="1">
      <alignment horizontal="left" vertical="center" wrapText="1"/>
    </xf>
    <xf numFmtId="49" fontId="32" fillId="0" borderId="64" xfId="0" applyNumberFormat="1" applyFont="1" applyFill="1" applyBorder="1" applyAlignment="1" applyProtection="1">
      <alignment horizontal="left" vertical="center" wrapText="1"/>
    </xf>
    <xf numFmtId="0" fontId="52" fillId="0" borderId="33" xfId="0" applyFont="1" applyFill="1" applyBorder="1" applyAlignment="1" applyProtection="1">
      <alignment horizontal="left" vertical="center" wrapText="1"/>
    </xf>
    <xf numFmtId="0" fontId="52" fillId="0" borderId="55" xfId="0" applyFont="1" applyFill="1" applyBorder="1" applyAlignment="1" applyProtection="1">
      <alignment horizontal="left" vertical="center" wrapText="1"/>
    </xf>
    <xf numFmtId="0" fontId="52" fillId="0" borderId="55" xfId="0" applyFont="1" applyFill="1" applyBorder="1" applyAlignment="1" applyProtection="1">
      <alignment horizontal="right" vertical="center"/>
    </xf>
    <xf numFmtId="0" fontId="52" fillId="0" borderId="12" xfId="0" applyFont="1" applyFill="1" applyBorder="1" applyAlignment="1" applyProtection="1">
      <alignment horizontal="right" vertical="center"/>
    </xf>
    <xf numFmtId="0" fontId="52" fillId="0" borderId="64" xfId="0" applyFont="1" applyFill="1" applyBorder="1" applyAlignment="1" applyProtection="1">
      <alignment horizontal="right" vertical="center"/>
    </xf>
    <xf numFmtId="0" fontId="32" fillId="0" borderId="164" xfId="0" applyFont="1" applyFill="1" applyBorder="1" applyAlignment="1" applyProtection="1">
      <alignment horizontal="left" vertical="center" wrapText="1"/>
    </xf>
    <xf numFmtId="0" fontId="32" fillId="0" borderId="165" xfId="0" applyFont="1" applyFill="1" applyBorder="1" applyAlignment="1" applyProtection="1">
      <alignment horizontal="left" vertical="center" wrapText="1"/>
    </xf>
    <xf numFmtId="0" fontId="32" fillId="0" borderId="166" xfId="0" applyFont="1" applyFill="1" applyBorder="1" applyAlignment="1" applyProtection="1">
      <alignment horizontal="left" vertical="center" wrapText="1"/>
    </xf>
    <xf numFmtId="0" fontId="32" fillId="0" borderId="172" xfId="0" applyFont="1" applyFill="1" applyBorder="1" applyAlignment="1" applyProtection="1">
      <alignment horizontal="right" vertical="center" wrapText="1"/>
    </xf>
    <xf numFmtId="0" fontId="32" fillId="0" borderId="173" xfId="0" applyFont="1" applyFill="1" applyBorder="1" applyAlignment="1" applyProtection="1">
      <alignment horizontal="right" vertical="center" wrapText="1"/>
    </xf>
    <xf numFmtId="0" fontId="32" fillId="0" borderId="33" xfId="0" applyFont="1" applyFill="1" applyBorder="1" applyAlignment="1" applyProtection="1">
      <alignment horizontal="right" vertical="center" wrapText="1"/>
    </xf>
    <xf numFmtId="0" fontId="32" fillId="0" borderId="12" xfId="0" applyFont="1" applyFill="1" applyBorder="1" applyAlignment="1" applyProtection="1">
      <alignment horizontal="right" vertical="center" wrapText="1"/>
    </xf>
    <xf numFmtId="0" fontId="32" fillId="0" borderId="64" xfId="0" applyFont="1" applyFill="1" applyBorder="1" applyAlignment="1" applyProtection="1">
      <alignment horizontal="right" vertical="center" wrapText="1"/>
    </xf>
    <xf numFmtId="0" fontId="32" fillId="0" borderId="0" xfId="0" applyFont="1" applyFill="1" applyBorder="1" applyAlignment="1" applyProtection="1">
      <alignment horizontal="left" vertical="center" wrapText="1"/>
    </xf>
    <xf numFmtId="0" fontId="32" fillId="0" borderId="63"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2" fillId="0" borderId="13" xfId="0" applyFont="1" applyFill="1" applyBorder="1" applyAlignment="1" applyProtection="1">
      <alignment horizontal="left" vertical="center" wrapText="1"/>
    </xf>
    <xf numFmtId="0" fontId="32" fillId="0" borderId="29" xfId="0" applyFont="1" applyFill="1" applyBorder="1" applyAlignment="1" applyProtection="1">
      <alignment horizontal="left" vertical="center" wrapText="1"/>
    </xf>
    <xf numFmtId="49" fontId="32" fillId="0" borderId="55" xfId="0" applyNumberFormat="1" applyFont="1" applyFill="1" applyBorder="1" applyAlignment="1" applyProtection="1">
      <alignment horizontal="left" vertical="center"/>
    </xf>
    <xf numFmtId="49" fontId="32" fillId="0" borderId="12" xfId="0" applyNumberFormat="1" applyFont="1" applyFill="1" applyBorder="1" applyAlignment="1" applyProtection="1">
      <alignment horizontal="left" vertical="center"/>
    </xf>
    <xf numFmtId="0" fontId="52" fillId="0" borderId="12" xfId="0" applyFont="1" applyFill="1" applyBorder="1" applyAlignment="1" applyProtection="1">
      <alignment horizontal="right" vertical="center" wrapText="1"/>
    </xf>
    <xf numFmtId="0" fontId="52" fillId="0" borderId="64" xfId="0" applyFont="1" applyFill="1" applyBorder="1" applyAlignment="1" applyProtection="1">
      <alignment horizontal="right" vertical="center" wrapText="1"/>
    </xf>
    <xf numFmtId="0" fontId="32" fillId="0" borderId="127" xfId="0" applyFont="1" applyFill="1" applyBorder="1" applyAlignment="1" applyProtection="1">
      <alignment horizontal="center" vertical="center" wrapText="1"/>
    </xf>
    <xf numFmtId="0" fontId="32" fillId="0" borderId="128" xfId="0" applyFont="1" applyFill="1" applyBorder="1" applyAlignment="1" applyProtection="1">
      <alignment horizontal="center" vertical="center" wrapText="1"/>
    </xf>
    <xf numFmtId="0" fontId="32" fillId="0" borderId="135" xfId="0" applyFont="1" applyFill="1" applyBorder="1" applyAlignment="1" applyProtection="1">
      <alignment horizontal="center" vertical="center" wrapText="1"/>
    </xf>
    <xf numFmtId="0" fontId="32" fillId="0" borderId="12" xfId="0" applyFont="1" applyFill="1" applyBorder="1" applyAlignment="1" applyProtection="1">
      <alignment horizontal="left" vertical="top" wrapText="1"/>
    </xf>
    <xf numFmtId="0" fontId="32" fillId="0" borderId="64" xfId="0" applyFont="1" applyFill="1" applyBorder="1" applyAlignment="1" applyProtection="1">
      <alignment horizontal="left" vertical="top" wrapText="1"/>
    </xf>
    <xf numFmtId="49" fontId="32" fillId="0" borderId="33" xfId="0" applyNumberFormat="1" applyFont="1" applyFill="1" applyBorder="1" applyAlignment="1" applyProtection="1">
      <alignment horizontal="center" vertical="center" wrapText="1"/>
    </xf>
    <xf numFmtId="49" fontId="32" fillId="0" borderId="12" xfId="0" applyNumberFormat="1" applyFont="1" applyFill="1" applyBorder="1" applyAlignment="1" applyProtection="1">
      <alignment horizontal="center" vertical="center" wrapText="1"/>
    </xf>
    <xf numFmtId="0" fontId="52" fillId="0" borderId="0" xfId="0" applyFont="1" applyFill="1" applyBorder="1" applyAlignment="1" applyProtection="1">
      <alignment horizontal="left" vertical="top" wrapText="1"/>
    </xf>
    <xf numFmtId="0" fontId="52" fillId="0" borderId="63" xfId="0" applyFont="1" applyFill="1" applyBorder="1" applyAlignment="1" applyProtection="1">
      <alignment horizontal="left" vertical="top" wrapText="1"/>
    </xf>
    <xf numFmtId="0" fontId="52" fillId="0" borderId="33" xfId="0" applyFont="1" applyFill="1" applyBorder="1" applyAlignment="1" applyProtection="1">
      <alignment vertical="center" wrapText="1"/>
    </xf>
    <xf numFmtId="0" fontId="52" fillId="0" borderId="12" xfId="0" applyFont="1" applyFill="1" applyBorder="1" applyAlignment="1" applyProtection="1">
      <alignment vertical="center" wrapText="1"/>
    </xf>
    <xf numFmtId="0" fontId="52" fillId="0" borderId="64" xfId="0" applyFont="1" applyFill="1" applyBorder="1" applyAlignment="1" applyProtection="1">
      <alignment vertical="center" wrapText="1"/>
    </xf>
    <xf numFmtId="0" fontId="32" fillId="0" borderId="12" xfId="0" applyFont="1" applyFill="1" applyBorder="1" applyAlignment="1" applyProtection="1">
      <alignment horizontal="left" vertical="center"/>
    </xf>
    <xf numFmtId="0" fontId="32" fillId="0" borderId="64" xfId="0" applyFont="1" applyFill="1" applyBorder="1" applyAlignment="1" applyProtection="1">
      <alignment horizontal="left" vertical="center"/>
    </xf>
    <xf numFmtId="49" fontId="32" fillId="0" borderId="18" xfId="0" applyNumberFormat="1" applyFont="1" applyFill="1" applyBorder="1" applyAlignment="1" applyProtection="1">
      <alignment horizontal="left" vertical="center" wrapText="1"/>
    </xf>
    <xf numFmtId="49" fontId="32" fillId="0" borderId="56" xfId="0" applyNumberFormat="1" applyFont="1" applyFill="1" applyBorder="1" applyAlignment="1" applyProtection="1">
      <alignment horizontal="left" vertical="center" wrapText="1"/>
    </xf>
    <xf numFmtId="0" fontId="54" fillId="0" borderId="30" xfId="0" applyFont="1" applyFill="1" applyBorder="1" applyAlignment="1" applyProtection="1">
      <alignment horizontal="left" vertical="center" wrapText="1"/>
    </xf>
    <xf numFmtId="0" fontId="54" fillId="0" borderId="13" xfId="0" applyFont="1" applyFill="1" applyBorder="1" applyAlignment="1" applyProtection="1">
      <alignment horizontal="left" vertical="center" wrapText="1"/>
    </xf>
    <xf numFmtId="0" fontId="54" fillId="0" borderId="62" xfId="0" applyFont="1" applyFill="1" applyBorder="1" applyAlignment="1" applyProtection="1">
      <alignment horizontal="left" vertical="center" wrapText="1"/>
    </xf>
    <xf numFmtId="0" fontId="52" fillId="0" borderId="18" xfId="0" applyFont="1" applyFill="1" applyBorder="1" applyAlignment="1" applyProtection="1">
      <alignment horizontal="right" vertical="center" wrapText="1"/>
    </xf>
    <xf numFmtId="0" fontId="52" fillId="0" borderId="56" xfId="0" applyFont="1" applyFill="1" applyBorder="1" applyAlignment="1" applyProtection="1">
      <alignment horizontal="right" vertical="center" wrapText="1"/>
    </xf>
    <xf numFmtId="0" fontId="12" fillId="26" borderId="186" xfId="0" applyFont="1" applyFill="1" applyBorder="1" applyAlignment="1" applyProtection="1">
      <alignment horizontal="center" vertical="center"/>
    </xf>
    <xf numFmtId="0" fontId="12" fillId="26" borderId="225" xfId="0" applyFont="1" applyFill="1" applyBorder="1" applyAlignment="1" applyProtection="1">
      <alignment horizontal="center" vertical="center"/>
    </xf>
    <xf numFmtId="0" fontId="12" fillId="26" borderId="183" xfId="0" applyFont="1" applyFill="1" applyBorder="1" applyAlignment="1" applyProtection="1">
      <alignment horizontal="center" vertical="center"/>
    </xf>
    <xf numFmtId="0" fontId="12" fillId="26" borderId="185" xfId="0" applyFont="1" applyFill="1" applyBorder="1" applyAlignment="1" applyProtection="1">
      <alignment horizontal="center" vertical="center"/>
    </xf>
    <xf numFmtId="0" fontId="15" fillId="24" borderId="0" xfId="0" applyFont="1" applyFill="1" applyAlignment="1" applyProtection="1">
      <alignment horizontal="center" vertical="center" wrapText="1"/>
    </xf>
    <xf numFmtId="0" fontId="15" fillId="24"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0" fontId="64" fillId="0" borderId="120" xfId="0" applyFont="1" applyFill="1" applyBorder="1" applyAlignment="1" applyProtection="1">
      <alignment horizontal="left" vertical="top" wrapText="1"/>
      <protection hidden="1"/>
    </xf>
    <xf numFmtId="181" fontId="4" fillId="24" borderId="188" xfId="0" applyNumberFormat="1" applyFont="1" applyFill="1" applyBorder="1" applyAlignment="1" applyProtection="1">
      <alignment horizontal="left" vertical="center" shrinkToFit="1"/>
      <protection hidden="1"/>
    </xf>
    <xf numFmtId="181" fontId="4" fillId="24" borderId="190" xfId="0" applyNumberFormat="1" applyFont="1" applyFill="1" applyBorder="1" applyAlignment="1" applyProtection="1">
      <alignment horizontal="left" vertical="center" shrinkToFit="1"/>
      <protection hidden="1"/>
    </xf>
    <xf numFmtId="0" fontId="12" fillId="24" borderId="117"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64" fillId="0" borderId="91" xfId="0" applyFont="1" applyFill="1" applyBorder="1" applyAlignment="1" applyProtection="1">
      <alignment horizontal="left" vertical="top" wrapText="1"/>
      <protection hidden="1"/>
    </xf>
    <xf numFmtId="0" fontId="12" fillId="27" borderId="59" xfId="0" applyFont="1" applyFill="1" applyBorder="1" applyAlignment="1" applyProtection="1">
      <alignment horizontal="left" vertical="center" wrapText="1"/>
      <protection locked="0"/>
    </xf>
    <xf numFmtId="0" fontId="12" fillId="27" borderId="71" xfId="0" applyFont="1" applyFill="1" applyBorder="1" applyAlignment="1" applyProtection="1">
      <alignment horizontal="left" vertical="center" wrapText="1"/>
      <protection locked="0"/>
    </xf>
    <xf numFmtId="0" fontId="15" fillId="28" borderId="0" xfId="0" applyFont="1" applyFill="1" applyAlignment="1" applyProtection="1">
      <alignment horizontal="center" vertical="center"/>
    </xf>
    <xf numFmtId="181" fontId="0" fillId="28" borderId="38" xfId="0" applyNumberFormat="1" applyFont="1" applyFill="1" applyBorder="1" applyAlignment="1" applyProtection="1">
      <alignment horizontal="left" vertical="center" shrinkToFit="1"/>
      <protection hidden="1"/>
    </xf>
    <xf numFmtId="181" fontId="0" fillId="28" borderId="8" xfId="0" applyNumberFormat="1" applyFont="1" applyFill="1" applyBorder="1" applyAlignment="1" applyProtection="1">
      <alignment horizontal="left" vertical="center" shrinkToFit="1"/>
      <protection hidden="1"/>
    </xf>
    <xf numFmtId="181" fontId="0" fillId="28" borderId="40" xfId="0" applyNumberFormat="1" applyFont="1" applyFill="1" applyBorder="1" applyAlignment="1" applyProtection="1">
      <alignment horizontal="left" vertical="center" shrinkToFit="1"/>
      <protection hidden="1"/>
    </xf>
    <xf numFmtId="0" fontId="12" fillId="28" borderId="0" xfId="0" applyFont="1" applyFill="1" applyAlignment="1" applyProtection="1">
      <alignment horizontal="left" vertical="center" wrapText="1"/>
    </xf>
    <xf numFmtId="0" fontId="12" fillId="24" borderId="42" xfId="0" applyFont="1" applyFill="1" applyBorder="1" applyAlignment="1" applyProtection="1">
      <alignment horizontal="left" vertical="center"/>
    </xf>
    <xf numFmtId="0" fontId="12" fillId="26" borderId="39" xfId="0" applyFont="1" applyFill="1" applyBorder="1" applyAlignment="1" applyProtection="1">
      <alignment horizontal="center" vertical="center"/>
    </xf>
    <xf numFmtId="0" fontId="12" fillId="26" borderId="10" xfId="0" applyFont="1" applyFill="1" applyBorder="1" applyAlignment="1" applyProtection="1">
      <alignment horizontal="center" vertical="center"/>
    </xf>
    <xf numFmtId="0" fontId="12" fillId="26" borderId="25" xfId="0" applyFont="1" applyFill="1" applyBorder="1" applyAlignment="1" applyProtection="1">
      <alignment horizontal="center" vertical="center"/>
    </xf>
    <xf numFmtId="0" fontId="12" fillId="26" borderId="36" xfId="0" applyFont="1" applyFill="1" applyBorder="1" applyAlignment="1" applyProtection="1">
      <alignment horizontal="center" vertical="center"/>
    </xf>
    <xf numFmtId="0" fontId="12" fillId="26" borderId="41" xfId="0" applyFont="1" applyFill="1" applyBorder="1" applyAlignment="1" applyProtection="1">
      <alignment horizontal="center" vertical="center"/>
    </xf>
    <xf numFmtId="0" fontId="12" fillId="26" borderId="43" xfId="0" applyFont="1" applyFill="1" applyBorder="1" applyAlignment="1" applyProtection="1">
      <alignment horizontal="center" vertical="center"/>
    </xf>
    <xf numFmtId="0" fontId="12" fillId="26" borderId="3" xfId="0" applyFont="1" applyFill="1" applyBorder="1" applyAlignment="1" applyProtection="1">
      <alignment horizontal="center" vertical="center"/>
    </xf>
    <xf numFmtId="0" fontId="12" fillId="26" borderId="39" xfId="0" applyFont="1" applyFill="1" applyBorder="1" applyAlignment="1" applyProtection="1">
      <alignment horizontal="center" vertical="center" wrapText="1"/>
    </xf>
    <xf numFmtId="0" fontId="12" fillId="26" borderId="54" xfId="0" applyFont="1" applyFill="1" applyBorder="1" applyAlignment="1" applyProtection="1">
      <alignment horizontal="center" vertical="center" wrapText="1"/>
    </xf>
    <xf numFmtId="0" fontId="12" fillId="26" borderId="10" xfId="0" applyFont="1" applyFill="1" applyBorder="1" applyAlignment="1" applyProtection="1">
      <alignment horizontal="center" vertical="center" wrapText="1"/>
    </xf>
    <xf numFmtId="0" fontId="12" fillId="24" borderId="25" xfId="0" applyFont="1" applyFill="1" applyBorder="1" applyAlignment="1" applyProtection="1">
      <alignment horizontal="center" vertical="center" wrapText="1"/>
    </xf>
    <xf numFmtId="0" fontId="12" fillId="24" borderId="41" xfId="0" applyFont="1" applyFill="1" applyBorder="1" applyAlignment="1" applyProtection="1">
      <alignment horizontal="center" vertical="center" wrapText="1"/>
    </xf>
    <xf numFmtId="0" fontId="12" fillId="20" borderId="186" xfId="0" applyFont="1" applyFill="1" applyBorder="1" applyAlignment="1" applyProtection="1">
      <alignment horizontal="center" vertical="center" wrapText="1"/>
      <protection locked="0"/>
    </xf>
    <xf numFmtId="0" fontId="12" fillId="20" borderId="188" xfId="0" applyFont="1" applyFill="1" applyBorder="1" applyAlignment="1" applyProtection="1">
      <alignment horizontal="center" vertical="center" wrapText="1"/>
      <protection locked="0"/>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2" borderId="0" xfId="0" applyFont="1" applyFill="1" applyAlignment="1" applyProtection="1">
      <alignment horizontal="right" vertical="center" wrapText="1"/>
    </xf>
    <xf numFmtId="0" fontId="0" fillId="2" borderId="89" xfId="0" applyFont="1" applyFill="1" applyBorder="1" applyAlignment="1" applyProtection="1">
      <alignment horizontal="right" vertical="center" wrapText="1"/>
    </xf>
    <xf numFmtId="0" fontId="0" fillId="0" borderId="59" xfId="0" applyBorder="1" applyAlignment="1">
      <alignment horizontal="right" vertical="center" wrapText="1"/>
    </xf>
    <xf numFmtId="0" fontId="0" fillId="0" borderId="71" xfId="0" applyBorder="1" applyAlignment="1">
      <alignment horizontal="right" vertical="center" wrapText="1"/>
    </xf>
    <xf numFmtId="0" fontId="0" fillId="18" borderId="79" xfId="0" applyFill="1" applyBorder="1" applyAlignment="1">
      <alignment horizontal="center" vertical="center" wrapText="1"/>
    </xf>
    <xf numFmtId="0" fontId="0" fillId="18" borderId="80" xfId="0" applyFill="1" applyBorder="1" applyAlignment="1">
      <alignment horizontal="center" vertical="center"/>
    </xf>
    <xf numFmtId="0" fontId="0" fillId="18" borderId="81" xfId="0" applyFill="1" applyBorder="1" applyAlignment="1">
      <alignment horizontal="center" vertical="center"/>
    </xf>
    <xf numFmtId="0" fontId="0" fillId="18" borderId="82" xfId="0" applyFill="1" applyBorder="1" applyAlignment="1">
      <alignment horizontal="center" vertical="center"/>
    </xf>
    <xf numFmtId="0" fontId="0" fillId="23" borderId="127" xfId="0" applyFill="1" applyBorder="1" applyAlignment="1">
      <alignment horizontal="center" vertical="center" shrinkToFit="1"/>
    </xf>
    <xf numFmtId="0" fontId="0" fillId="23" borderId="128" xfId="0" applyFill="1" applyBorder="1" applyAlignment="1">
      <alignment horizontal="center" vertical="center" shrinkToFit="1"/>
    </xf>
    <xf numFmtId="0" fontId="0" fillId="23" borderId="136" xfId="0" applyFill="1" applyBorder="1" applyAlignment="1">
      <alignment horizontal="center" vertical="center" shrinkToFit="1"/>
    </xf>
    <xf numFmtId="0" fontId="0" fillId="23" borderId="126" xfId="0" applyFill="1" applyBorder="1" applyAlignment="1">
      <alignment vertical="center" shrinkToFit="1"/>
    </xf>
    <xf numFmtId="0" fontId="0" fillId="20" borderId="127" xfId="0" applyFill="1" applyBorder="1" applyAlignment="1" applyProtection="1">
      <alignment vertical="center" shrinkToFit="1"/>
      <protection locked="0"/>
    </xf>
    <xf numFmtId="0" fontId="0" fillId="20" borderId="128" xfId="0" applyFill="1" applyBorder="1" applyAlignment="1" applyProtection="1">
      <alignment vertical="center" shrinkToFit="1"/>
      <protection locked="0"/>
    </xf>
    <xf numFmtId="0" fontId="0" fillId="20" borderId="136" xfId="0" applyFill="1" applyBorder="1" applyAlignment="1" applyProtection="1">
      <alignment vertical="center" shrinkToFit="1"/>
      <protection locked="0"/>
    </xf>
    <xf numFmtId="0" fontId="0" fillId="20" borderId="126" xfId="0" applyFill="1" applyBorder="1" applyAlignment="1" applyProtection="1">
      <alignment vertical="center" shrinkToFit="1"/>
      <protection locked="0"/>
    </xf>
    <xf numFmtId="0" fontId="43" fillId="20" borderId="127" xfId="0" applyFont="1" applyFill="1" applyBorder="1" applyAlignment="1" applyProtection="1">
      <alignment vertical="center" shrinkToFit="1"/>
      <protection locked="0"/>
    </xf>
    <xf numFmtId="0" fontId="6" fillId="0" borderId="129" xfId="0"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Fill="1" applyAlignment="1" applyProtection="1">
      <alignment horizontal="right" vertical="center" wrapText="1"/>
    </xf>
    <xf numFmtId="0" fontId="3" fillId="0" borderId="93" xfId="0" applyFont="1" applyFill="1" applyBorder="1" applyAlignment="1" applyProtection="1">
      <alignment horizontal="right" vertical="center" wrapText="1"/>
    </xf>
    <xf numFmtId="0" fontId="64" fillId="0" borderId="0" xfId="0" applyFont="1" applyAlignment="1" applyProtection="1">
      <alignment horizontal="left" vertical="top" wrapText="1"/>
      <protection hidden="1"/>
    </xf>
    <xf numFmtId="181" fontId="0" fillId="24" borderId="186" xfId="0" applyNumberFormat="1" applyFont="1" applyFill="1" applyBorder="1" applyAlignment="1" applyProtection="1">
      <alignment horizontal="left" vertical="center" shrinkToFit="1"/>
      <protection hidden="1"/>
    </xf>
    <xf numFmtId="181" fontId="0" fillId="24" borderId="186" xfId="0" applyNumberFormat="1" applyFont="1" applyFill="1" applyBorder="1" applyAlignment="1" applyProtection="1">
      <alignment vertical="center" shrinkToFit="1"/>
      <protection hidden="1"/>
    </xf>
    <xf numFmtId="0" fontId="4" fillId="26" borderId="188" xfId="0" applyFont="1" applyFill="1" applyBorder="1" applyAlignment="1" applyProtection="1">
      <alignment horizontal="left" vertical="center" wrapText="1"/>
    </xf>
    <xf numFmtId="0" fontId="4" fillId="26" borderId="189" xfId="0" applyFont="1" applyFill="1" applyBorder="1" applyAlignment="1" applyProtection="1">
      <alignment horizontal="left" vertical="center" wrapText="1"/>
    </xf>
    <xf numFmtId="0" fontId="12" fillId="27" borderId="22" xfId="0" applyFont="1" applyFill="1" applyBorder="1" applyAlignment="1" applyProtection="1">
      <alignment horizontal="left" vertical="center" wrapText="1"/>
      <protection locked="0"/>
    </xf>
    <xf numFmtId="0" fontId="4" fillId="26" borderId="188" xfId="0" applyFont="1" applyFill="1" applyBorder="1" applyAlignment="1" applyProtection="1">
      <alignment horizontal="left" vertical="center"/>
    </xf>
    <xf numFmtId="0" fontId="4" fillId="26" borderId="189" xfId="0" applyFont="1" applyFill="1" applyBorder="1" applyAlignment="1" applyProtection="1">
      <alignment horizontal="left" vertical="center"/>
    </xf>
    <xf numFmtId="0" fontId="4" fillId="26" borderId="225" xfId="0" applyFont="1" applyFill="1" applyBorder="1" applyAlignment="1" applyProtection="1">
      <alignment horizontal="center" vertical="center"/>
    </xf>
    <xf numFmtId="0" fontId="4" fillId="26" borderId="2" xfId="0" applyFont="1" applyFill="1" applyBorder="1" applyAlignment="1" applyProtection="1">
      <alignment horizontal="center" vertical="center"/>
    </xf>
    <xf numFmtId="0" fontId="0" fillId="26" borderId="226" xfId="0" applyFill="1" applyBorder="1" applyAlignment="1" applyProtection="1">
      <alignment horizontal="left" vertical="center" wrapText="1"/>
    </xf>
    <xf numFmtId="0" fontId="4" fillId="26" borderId="223" xfId="0" applyFont="1" applyFill="1" applyBorder="1" applyAlignment="1" applyProtection="1">
      <alignment horizontal="left" vertical="center" wrapText="1"/>
    </xf>
    <xf numFmtId="0" fontId="4" fillId="26" borderId="41" xfId="0" applyFont="1" applyFill="1" applyBorder="1" applyAlignment="1" applyProtection="1">
      <alignment horizontal="left" vertical="center" wrapText="1"/>
    </xf>
    <xf numFmtId="0" fontId="4" fillId="26" borderId="117" xfId="0" applyFont="1" applyFill="1" applyBorder="1" applyAlignment="1" applyProtection="1">
      <alignment horizontal="left" vertical="center" wrapText="1"/>
    </xf>
    <xf numFmtId="0" fontId="12" fillId="27" borderId="114" xfId="0" applyFont="1" applyFill="1" applyBorder="1" applyAlignment="1" applyProtection="1">
      <alignment horizontal="left" vertical="center" wrapText="1"/>
      <protection locked="0"/>
    </xf>
    <xf numFmtId="0" fontId="12" fillId="27" borderId="115" xfId="0" applyFont="1" applyFill="1" applyBorder="1" applyAlignment="1" applyProtection="1">
      <alignment horizontal="left" vertical="center" wrapText="1"/>
      <protection locked="0"/>
    </xf>
    <xf numFmtId="0" fontId="12" fillId="27" borderId="116" xfId="0" applyFont="1" applyFill="1" applyBorder="1" applyAlignment="1" applyProtection="1">
      <alignment horizontal="left" vertical="center" wrapText="1"/>
      <protection locked="0"/>
    </xf>
    <xf numFmtId="0" fontId="8" fillId="27" borderId="59" xfId="2" applyFill="1" applyBorder="1" applyAlignment="1" applyProtection="1">
      <alignment horizontal="left" vertical="center" wrapText="1"/>
      <protection locked="0"/>
    </xf>
    <xf numFmtId="0" fontId="4" fillId="26" borderId="225" xfId="0" applyFont="1" applyFill="1" applyBorder="1" applyAlignment="1" applyProtection="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wrapText="1"/>
    </xf>
    <xf numFmtId="0" fontId="22" fillId="26" borderId="14" xfId="0" applyFont="1" applyFill="1" applyBorder="1" applyAlignment="1" applyProtection="1">
      <alignment horizontal="left" vertical="center" wrapText="1"/>
    </xf>
    <xf numFmtId="0" fontId="22" fillId="26" borderId="11" xfId="0" applyFont="1" applyFill="1" applyBorder="1" applyAlignment="1" applyProtection="1">
      <alignment horizontal="left" vertical="center" wrapText="1"/>
    </xf>
    <xf numFmtId="0" fontId="22" fillId="26" borderId="223" xfId="0" applyFont="1" applyFill="1" applyBorder="1" applyAlignment="1" applyProtection="1">
      <alignment horizontal="left" vertical="center" wrapText="1"/>
    </xf>
    <xf numFmtId="0" fontId="4" fillId="26" borderId="16" xfId="0" applyFont="1" applyFill="1" applyBorder="1" applyAlignment="1" applyProtection="1">
      <alignment horizontal="center" vertical="center" wrapText="1"/>
    </xf>
    <xf numFmtId="0" fontId="4" fillId="26" borderId="12" xfId="0" applyFont="1" applyFill="1" applyBorder="1" applyAlignment="1" applyProtection="1">
      <alignment horizontal="center" vertical="center" wrapText="1"/>
    </xf>
    <xf numFmtId="0" fontId="0" fillId="26" borderId="44" xfId="0" applyFont="1" applyFill="1" applyBorder="1" applyAlignment="1" applyProtection="1">
      <alignment horizontal="center" vertical="center" wrapText="1"/>
    </xf>
    <xf numFmtId="0" fontId="0" fillId="0" borderId="75" xfId="0" applyBorder="1" applyAlignment="1">
      <alignment horizontal="center" vertical="center" wrapText="1"/>
    </xf>
    <xf numFmtId="0" fontId="0" fillId="0" borderId="195" xfId="0" applyBorder="1" applyAlignment="1">
      <alignment horizontal="center" vertical="center" wrapText="1"/>
    </xf>
    <xf numFmtId="0" fontId="12" fillId="26" borderId="59" xfId="0" applyFont="1" applyFill="1" applyBorder="1" applyAlignment="1" applyProtection="1">
      <alignment horizontal="center" vertical="center" wrapText="1"/>
    </xf>
    <xf numFmtId="0" fontId="12" fillId="26" borderId="22" xfId="0" applyFont="1" applyFill="1" applyBorder="1" applyAlignment="1" applyProtection="1">
      <alignment horizontal="center" vertical="center" wrapText="1"/>
    </xf>
    <xf numFmtId="0" fontId="12" fillId="26" borderId="71" xfId="0" applyFont="1" applyFill="1" applyBorder="1" applyAlignment="1" applyProtection="1">
      <alignment horizontal="center" vertical="center" wrapText="1"/>
    </xf>
    <xf numFmtId="183" fontId="12" fillId="17" borderId="59" xfId="0" applyNumberFormat="1" applyFont="1" applyFill="1" applyBorder="1" applyAlignment="1" applyProtection="1">
      <alignment horizontal="center" vertical="center"/>
      <protection locked="0"/>
    </xf>
    <xf numFmtId="183" fontId="12" fillId="17" borderId="22" xfId="0" applyNumberFormat="1" applyFont="1" applyFill="1" applyBorder="1" applyAlignment="1" applyProtection="1">
      <alignment horizontal="center" vertical="center"/>
      <protection locked="0"/>
    </xf>
    <xf numFmtId="183" fontId="12" fillId="17" borderId="71" xfId="0" applyNumberFormat="1" applyFont="1" applyFill="1" applyBorder="1" applyAlignment="1" applyProtection="1">
      <alignment horizontal="center" vertical="center"/>
      <protection locked="0"/>
    </xf>
    <xf numFmtId="0" fontId="4" fillId="26" borderId="21" xfId="0" applyFont="1" applyFill="1" applyBorder="1" applyAlignment="1" applyProtection="1">
      <alignment horizontal="center" vertical="center" wrapText="1"/>
    </xf>
    <xf numFmtId="0" fontId="12" fillId="27" borderId="91" xfId="0" applyFont="1" applyFill="1" applyBorder="1" applyAlignment="1" applyProtection="1">
      <alignment horizontal="left" vertical="center" wrapText="1"/>
      <protection locked="0"/>
    </xf>
    <xf numFmtId="0" fontId="12" fillId="27" borderId="0" xfId="0" applyFont="1" applyFill="1" applyBorder="1" applyAlignment="1" applyProtection="1">
      <alignment horizontal="left" vertical="center" wrapText="1"/>
      <protection locked="0"/>
    </xf>
    <xf numFmtId="0" fontId="12" fillId="27" borderId="95" xfId="0" applyFont="1" applyFill="1" applyBorder="1" applyAlignment="1" applyProtection="1">
      <alignment horizontal="left" vertical="center" wrapText="1"/>
      <protection locked="0"/>
    </xf>
    <xf numFmtId="0" fontId="12" fillId="26" borderId="0" xfId="0" applyFont="1" applyFill="1" applyBorder="1" applyAlignment="1" applyProtection="1">
      <alignment horizontal="center" vertical="center" wrapText="1"/>
    </xf>
    <xf numFmtId="183" fontId="12" fillId="17" borderId="1" xfId="0" applyNumberFormat="1" applyFont="1" applyFill="1" applyBorder="1" applyAlignment="1" applyProtection="1">
      <alignment horizontal="center" vertical="center"/>
      <protection locked="0"/>
    </xf>
    <xf numFmtId="0" fontId="13" fillId="26" borderId="44" xfId="0" applyFont="1" applyFill="1" applyBorder="1" applyAlignment="1" applyProtection="1">
      <alignment horizontal="center" vertical="center" wrapText="1"/>
    </xf>
    <xf numFmtId="0" fontId="13" fillId="26" borderId="75" xfId="0" applyFont="1" applyFill="1" applyBorder="1" applyAlignment="1" applyProtection="1">
      <alignment horizontal="center" vertical="center" wrapText="1"/>
    </xf>
    <xf numFmtId="0" fontId="13" fillId="26" borderId="195" xfId="0" applyFont="1" applyFill="1" applyBorder="1" applyAlignment="1" applyProtection="1">
      <alignment horizontal="center" vertical="center" wrapText="1"/>
    </xf>
    <xf numFmtId="0" fontId="12" fillId="18" borderId="225" xfId="0" applyFont="1" applyFill="1" applyBorder="1" applyAlignment="1" applyProtection="1">
      <alignment horizontal="center" vertical="center"/>
    </xf>
    <xf numFmtId="0" fontId="12" fillId="18" borderId="37" xfId="0" applyFont="1" applyFill="1" applyBorder="1" applyAlignment="1" applyProtection="1">
      <alignment horizontal="center" vertical="center"/>
    </xf>
    <xf numFmtId="0" fontId="12" fillId="18" borderId="2" xfId="0" applyFont="1" applyFill="1" applyBorder="1" applyAlignment="1" applyProtection="1">
      <alignment horizontal="center" vertical="center"/>
    </xf>
    <xf numFmtId="0" fontId="0" fillId="18" borderId="225" xfId="0" applyFont="1" applyFill="1" applyBorder="1" applyAlignment="1" applyProtection="1">
      <alignment horizontal="left" vertical="center"/>
    </xf>
    <xf numFmtId="0" fontId="0" fillId="18" borderId="37" xfId="0" applyFont="1" applyFill="1" applyBorder="1" applyAlignment="1" applyProtection="1">
      <alignment horizontal="left" vertical="center"/>
    </xf>
    <xf numFmtId="0" fontId="0" fillId="18" borderId="2" xfId="0" applyFont="1" applyFill="1" applyBorder="1" applyAlignment="1" applyProtection="1">
      <alignment horizontal="left" vertical="center"/>
    </xf>
    <xf numFmtId="0" fontId="12" fillId="17" borderId="72" xfId="0" applyFont="1" applyFill="1" applyBorder="1" applyAlignment="1" applyProtection="1">
      <alignment horizontal="center" vertical="center"/>
      <protection locked="0"/>
    </xf>
    <xf numFmtId="0" fontId="12" fillId="17" borderId="23" xfId="0" applyFont="1" applyFill="1" applyBorder="1" applyAlignment="1" applyProtection="1">
      <alignment horizontal="center" vertical="center"/>
      <protection locked="0"/>
    </xf>
    <xf numFmtId="0" fontId="12" fillId="17" borderId="73" xfId="0" applyFont="1" applyFill="1" applyBorder="1" applyAlignment="1" applyProtection="1">
      <alignment horizontal="center" vertical="center"/>
      <protection locked="0"/>
    </xf>
    <xf numFmtId="0" fontId="12" fillId="17" borderId="59" xfId="0" applyFont="1" applyFill="1" applyBorder="1" applyAlignment="1" applyProtection="1">
      <alignment horizontal="center" vertical="center"/>
      <protection locked="0"/>
    </xf>
    <xf numFmtId="0" fontId="12" fillId="17" borderId="22" xfId="0" applyFont="1" applyFill="1" applyBorder="1" applyAlignment="1" applyProtection="1">
      <alignment horizontal="center" vertical="center"/>
      <protection locked="0"/>
    </xf>
    <xf numFmtId="0" fontId="12" fillId="17" borderId="71" xfId="0" applyFont="1" applyFill="1" applyBorder="1" applyAlignment="1" applyProtection="1">
      <alignment horizontal="center" vertical="center"/>
      <protection locked="0"/>
    </xf>
    <xf numFmtId="0" fontId="12" fillId="26" borderId="2" xfId="0" applyFont="1" applyFill="1" applyBorder="1" applyAlignment="1" applyProtection="1">
      <alignment horizontal="center" vertical="center"/>
    </xf>
    <xf numFmtId="181" fontId="0" fillId="24" borderId="188" xfId="0" applyNumberFormat="1" applyFont="1" applyFill="1" applyBorder="1" applyAlignment="1" applyProtection="1">
      <alignment horizontal="left" vertical="center" shrinkToFit="1"/>
      <protection hidden="1"/>
    </xf>
    <xf numFmtId="181" fontId="0" fillId="24" borderId="189" xfId="0" applyNumberFormat="1" applyFont="1" applyFill="1" applyBorder="1" applyAlignment="1" applyProtection="1">
      <alignment horizontal="left" vertical="center" shrinkToFit="1"/>
      <protection hidden="1"/>
    </xf>
    <xf numFmtId="181" fontId="0" fillId="24" borderId="190" xfId="0" applyNumberFormat="1" applyFont="1" applyFill="1" applyBorder="1" applyAlignment="1" applyProtection="1">
      <alignment horizontal="left" vertical="center" shrinkToFit="1"/>
      <protection hidden="1"/>
    </xf>
    <xf numFmtId="0" fontId="12" fillId="26" borderId="188" xfId="0" applyFont="1" applyFill="1" applyBorder="1" applyAlignment="1" applyProtection="1">
      <alignment horizontal="left" vertical="center"/>
    </xf>
    <xf numFmtId="0" fontId="12" fillId="26" borderId="189" xfId="0" applyFont="1" applyFill="1" applyBorder="1" applyAlignment="1" applyProtection="1">
      <alignment horizontal="left" vertical="center"/>
    </xf>
    <xf numFmtId="0" fontId="12" fillId="25" borderId="59" xfId="0" applyFont="1" applyFill="1" applyBorder="1" applyAlignment="1" applyProtection="1">
      <alignment horizontal="center" vertical="center"/>
      <protection locked="0"/>
    </xf>
    <xf numFmtId="0" fontId="12" fillId="25" borderId="22" xfId="0" applyFont="1" applyFill="1" applyBorder="1" applyAlignment="1" applyProtection="1">
      <alignment horizontal="center" vertical="center"/>
      <protection locked="0"/>
    </xf>
    <xf numFmtId="0" fontId="12" fillId="25" borderId="71" xfId="0" applyFont="1" applyFill="1" applyBorder="1" applyAlignment="1" applyProtection="1">
      <alignment horizontal="center" vertical="center"/>
      <protection locked="0"/>
    </xf>
    <xf numFmtId="0" fontId="64" fillId="0" borderId="25" xfId="0" applyFont="1" applyBorder="1" applyAlignment="1" applyProtection="1">
      <alignment horizontal="left" vertical="top" wrapText="1"/>
      <protection hidden="1"/>
    </xf>
    <xf numFmtId="0" fontId="34" fillId="26" borderId="188" xfId="0" applyFont="1" applyFill="1" applyBorder="1" applyAlignment="1" applyProtection="1">
      <alignment horizontal="left" vertical="center"/>
    </xf>
    <xf numFmtId="0" fontId="34" fillId="26" borderId="189" xfId="0" applyFont="1" applyFill="1" applyBorder="1" applyAlignment="1" applyProtection="1">
      <alignment horizontal="left" vertical="center"/>
    </xf>
    <xf numFmtId="0" fontId="12" fillId="25" borderId="59" xfId="0" applyFont="1" applyFill="1" applyBorder="1" applyAlignment="1" applyProtection="1">
      <alignment horizontal="center" vertical="center" shrinkToFit="1"/>
      <protection locked="0"/>
    </xf>
    <xf numFmtId="0" fontId="12" fillId="25" borderId="22" xfId="0" applyFont="1" applyFill="1" applyBorder="1" applyAlignment="1" applyProtection="1">
      <alignment horizontal="center" vertical="center" shrinkToFit="1"/>
      <protection locked="0"/>
    </xf>
    <xf numFmtId="0" fontId="12" fillId="25" borderId="71" xfId="0" applyFont="1" applyFill="1" applyBorder="1" applyAlignment="1" applyProtection="1">
      <alignment horizontal="center" vertical="center" shrinkToFit="1"/>
      <protection locked="0"/>
    </xf>
    <xf numFmtId="0" fontId="12" fillId="18" borderId="186" xfId="0" applyFont="1" applyFill="1" applyBorder="1" applyAlignment="1" applyProtection="1">
      <alignment horizontal="center" vertical="center"/>
    </xf>
    <xf numFmtId="0" fontId="12" fillId="18" borderId="186" xfId="0" applyFont="1" applyFill="1" applyBorder="1" applyAlignment="1" applyProtection="1">
      <alignment horizontal="left" vertical="center"/>
    </xf>
    <xf numFmtId="0" fontId="12" fillId="18" borderId="2" xfId="0" applyFont="1" applyFill="1" applyBorder="1" applyAlignment="1" applyProtection="1">
      <alignment horizontal="left" vertical="center"/>
    </xf>
    <xf numFmtId="0" fontId="12" fillId="18" borderId="188" xfId="0" applyFont="1" applyFill="1" applyBorder="1" applyAlignment="1" applyProtection="1">
      <alignment horizontal="left" vertical="center"/>
    </xf>
    <xf numFmtId="0" fontId="12" fillId="17" borderId="123" xfId="0" applyFont="1" applyFill="1" applyBorder="1" applyAlignment="1" applyProtection="1">
      <alignment horizontal="center" vertical="center"/>
      <protection locked="0"/>
    </xf>
    <xf numFmtId="0" fontId="12" fillId="17" borderId="124" xfId="0" applyFont="1" applyFill="1" applyBorder="1" applyAlignment="1" applyProtection="1">
      <alignment horizontal="center" vertical="center"/>
      <protection locked="0"/>
    </xf>
    <xf numFmtId="0" fontId="12" fillId="18" borderId="225" xfId="0" applyFont="1" applyFill="1" applyBorder="1" applyAlignment="1" applyProtection="1">
      <alignment horizontal="left" vertical="center"/>
    </xf>
    <xf numFmtId="0" fontId="12" fillId="18" borderId="226" xfId="0" applyFont="1" applyFill="1" applyBorder="1" applyAlignment="1" applyProtection="1">
      <alignment horizontal="left" vertical="center"/>
    </xf>
    <xf numFmtId="0" fontId="12" fillId="17" borderId="91" xfId="0" applyFont="1" applyFill="1" applyBorder="1" applyAlignment="1" applyProtection="1">
      <alignment horizontal="center" vertical="center"/>
      <protection locked="0"/>
    </xf>
    <xf numFmtId="0" fontId="12" fillId="17" borderId="95" xfId="0" applyFont="1" applyFill="1" applyBorder="1" applyAlignment="1" applyProtection="1">
      <alignment horizontal="center" vertical="center"/>
      <protection locked="0"/>
    </xf>
    <xf numFmtId="0" fontId="12" fillId="16" borderId="59" xfId="0" applyNumberFormat="1" applyFont="1" applyFill="1" applyBorder="1" applyAlignment="1" applyProtection="1">
      <alignment horizontal="left" vertical="center" wrapText="1"/>
      <protection locked="0"/>
    </xf>
    <xf numFmtId="0" fontId="12" fillId="16" borderId="22" xfId="0" applyNumberFormat="1" applyFont="1" applyFill="1" applyBorder="1" applyAlignment="1" applyProtection="1">
      <alignment horizontal="left" vertical="center" wrapText="1"/>
      <protection locked="0"/>
    </xf>
    <xf numFmtId="0" fontId="12" fillId="16" borderId="71" xfId="0" applyNumberFormat="1" applyFont="1" applyFill="1" applyBorder="1" applyAlignment="1" applyProtection="1">
      <alignment horizontal="left" vertical="center" wrapText="1"/>
      <protection locked="0"/>
    </xf>
    <xf numFmtId="0" fontId="12" fillId="16" borderId="59" xfId="0" applyNumberFormat="1" applyFont="1" applyFill="1" applyBorder="1" applyAlignment="1" applyProtection="1">
      <alignment horizontal="left" vertical="center" wrapText="1" shrinkToFit="1"/>
      <protection locked="0"/>
    </xf>
    <xf numFmtId="0" fontId="12" fillId="16" borderId="22" xfId="0" applyNumberFormat="1" applyFont="1" applyFill="1" applyBorder="1" applyAlignment="1" applyProtection="1">
      <alignment horizontal="left" vertical="center" wrapText="1" shrinkToFit="1"/>
      <protection locked="0"/>
    </xf>
    <xf numFmtId="0" fontId="12" fillId="16" borderId="71" xfId="0" applyNumberFormat="1" applyFont="1" applyFill="1" applyBorder="1" applyAlignment="1" applyProtection="1">
      <alignment horizontal="left" vertical="center" wrapText="1" shrinkToFit="1"/>
      <protection locked="0"/>
    </xf>
    <xf numFmtId="0" fontId="13" fillId="26" borderId="188" xfId="0" applyFont="1" applyFill="1" applyBorder="1" applyAlignment="1" applyProtection="1">
      <alignment horizontal="left" vertical="center" wrapText="1"/>
    </xf>
    <xf numFmtId="0" fontId="13" fillId="26" borderId="189" xfId="0" applyFont="1" applyFill="1" applyBorder="1" applyAlignment="1" applyProtection="1">
      <alignment horizontal="left" vertical="center" wrapText="1"/>
    </xf>
    <xf numFmtId="0" fontId="13" fillId="26" borderId="117" xfId="0" applyFont="1" applyFill="1" applyBorder="1" applyAlignment="1" applyProtection="1">
      <alignment horizontal="left" vertical="center" wrapText="1"/>
    </xf>
    <xf numFmtId="0" fontId="12" fillId="26" borderId="225" xfId="0" applyFont="1" applyFill="1" applyBorder="1" applyAlignment="1" applyProtection="1">
      <alignment horizontal="center" vertical="center" wrapText="1"/>
    </xf>
    <xf numFmtId="0" fontId="34" fillId="26" borderId="14" xfId="0" applyFont="1" applyFill="1" applyBorder="1" applyAlignment="1" applyProtection="1">
      <alignment horizontal="left" vertical="center" wrapText="1"/>
    </xf>
    <xf numFmtId="0" fontId="34" fillId="26" borderId="11" xfId="0" applyFont="1" applyFill="1" applyBorder="1" applyAlignment="1" applyProtection="1">
      <alignment horizontal="left" vertical="center" wrapText="1"/>
    </xf>
    <xf numFmtId="0" fontId="34" fillId="26" borderId="13" xfId="0" applyFont="1" applyFill="1" applyBorder="1" applyAlignment="1" applyProtection="1">
      <alignment horizontal="left" vertical="center" wrapText="1"/>
    </xf>
    <xf numFmtId="0" fontId="34" fillId="26" borderId="0" xfId="0" applyFont="1" applyFill="1" applyBorder="1" applyAlignment="1" applyProtection="1">
      <alignment horizontal="left" vertical="center" wrapText="1"/>
    </xf>
    <xf numFmtId="0" fontId="12" fillId="26" borderId="16" xfId="0" applyFont="1" applyFill="1" applyBorder="1" applyAlignment="1" applyProtection="1">
      <alignment horizontal="center" vertical="center" wrapText="1"/>
    </xf>
    <xf numFmtId="0" fontId="12" fillId="26" borderId="12" xfId="0" applyFont="1" applyFill="1" applyBorder="1" applyAlignment="1" applyProtection="1">
      <alignment horizontal="center" vertical="center" wrapText="1"/>
    </xf>
    <xf numFmtId="0" fontId="12" fillId="27" borderId="59" xfId="0" applyFont="1" applyFill="1" applyBorder="1" applyAlignment="1" applyProtection="1">
      <alignment horizontal="left" vertical="center"/>
      <protection locked="0"/>
    </xf>
    <xf numFmtId="0" fontId="12" fillId="27" borderId="22" xfId="0" applyFont="1" applyFill="1" applyBorder="1" applyAlignment="1" applyProtection="1">
      <alignment horizontal="left" vertical="center"/>
      <protection locked="0"/>
    </xf>
    <xf numFmtId="0" fontId="12" fillId="27" borderId="71" xfId="0" applyFont="1"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12" fillId="26" borderId="0" xfId="0" applyFont="1" applyFill="1" applyBorder="1" applyAlignment="1" applyProtection="1">
      <alignment horizontal="center" vertical="center" wrapText="1"/>
      <protection locked="0"/>
    </xf>
    <xf numFmtId="0" fontId="13" fillId="26" borderId="44" xfId="0" applyFont="1" applyFill="1" applyBorder="1" applyAlignment="1" applyProtection="1">
      <alignment horizontal="left" vertical="center" wrapText="1"/>
    </xf>
    <xf numFmtId="0" fontId="13" fillId="26" borderId="75" xfId="0" applyFont="1" applyFill="1" applyBorder="1" applyAlignment="1" applyProtection="1">
      <alignment horizontal="left" vertical="center" wrapText="1"/>
    </xf>
    <xf numFmtId="0" fontId="13" fillId="26" borderId="61" xfId="0" applyFont="1" applyFill="1" applyBorder="1" applyAlignment="1" applyProtection="1">
      <alignment horizontal="left" vertical="center" wrapText="1"/>
    </xf>
    <xf numFmtId="0" fontId="13" fillId="26" borderId="197" xfId="0" applyFont="1" applyFill="1" applyBorder="1" applyAlignment="1" applyProtection="1">
      <alignment horizontal="left" vertical="center" wrapText="1"/>
    </xf>
    <xf numFmtId="0" fontId="12" fillId="27" borderId="108" xfId="0" applyFont="1" applyFill="1" applyBorder="1" applyAlignment="1" applyProtection="1">
      <alignment horizontal="left" vertical="center" wrapText="1" shrinkToFit="1"/>
      <protection locked="0"/>
    </xf>
    <xf numFmtId="0" fontId="12" fillId="27" borderId="84" xfId="0" applyFont="1" applyFill="1" applyBorder="1" applyAlignment="1" applyProtection="1">
      <alignment horizontal="left" vertical="center" wrapText="1" shrinkToFit="1"/>
      <protection locked="0"/>
    </xf>
    <xf numFmtId="0" fontId="12" fillId="27" borderId="109" xfId="0" applyFont="1" applyFill="1" applyBorder="1" applyAlignment="1" applyProtection="1">
      <alignment horizontal="left" vertical="center" wrapText="1" shrinkToFit="1"/>
      <protection locked="0"/>
    </xf>
    <xf numFmtId="0" fontId="12" fillId="27" borderId="59" xfId="25" applyFont="1" applyFill="1" applyBorder="1" applyAlignment="1" applyProtection="1">
      <alignment horizontal="left" vertical="center" wrapText="1"/>
      <protection locked="0"/>
    </xf>
    <xf numFmtId="0" fontId="12" fillId="27" borderId="22" xfId="25" applyFont="1" applyFill="1" applyBorder="1" applyAlignment="1" applyProtection="1">
      <alignment horizontal="left" vertical="center" wrapText="1"/>
      <protection locked="0"/>
    </xf>
    <xf numFmtId="0" fontId="12" fillId="27" borderId="71" xfId="25" applyFont="1" applyFill="1" applyBorder="1" applyAlignment="1" applyProtection="1">
      <alignment horizontal="left" vertical="center" wrapText="1"/>
      <protection locked="0"/>
    </xf>
    <xf numFmtId="0" fontId="12" fillId="24" borderId="183" xfId="0" applyFont="1" applyFill="1" applyBorder="1" applyAlignment="1" applyProtection="1">
      <alignment vertical="center"/>
    </xf>
    <xf numFmtId="0" fontId="12" fillId="24" borderId="184" xfId="0" applyFont="1" applyFill="1" applyBorder="1" applyAlignment="1" applyProtection="1">
      <alignment vertical="center"/>
    </xf>
    <xf numFmtId="0" fontId="12" fillId="24" borderId="122" xfId="0" applyFont="1" applyFill="1" applyBorder="1" applyAlignment="1" applyProtection="1">
      <alignment vertical="center"/>
    </xf>
    <xf numFmtId="0" fontId="12" fillId="26" borderId="226" xfId="0" applyFont="1" applyFill="1" applyBorder="1" applyAlignment="1" applyProtection="1">
      <alignment horizontal="left" vertical="center" wrapText="1"/>
    </xf>
    <xf numFmtId="0" fontId="12" fillId="26" borderId="223" xfId="0" applyFont="1" applyFill="1" applyBorder="1" applyAlignment="1" applyProtection="1">
      <alignment horizontal="left" vertical="center" wrapText="1"/>
    </xf>
    <xf numFmtId="0" fontId="12" fillId="26" borderId="227" xfId="0" applyFont="1" applyFill="1" applyBorder="1" applyAlignment="1" applyProtection="1">
      <alignment horizontal="left" vertical="center" wrapText="1"/>
    </xf>
    <xf numFmtId="0" fontId="12" fillId="26" borderId="41" xfId="0" applyFont="1" applyFill="1" applyBorder="1" applyAlignment="1" applyProtection="1">
      <alignment horizontal="left" vertical="center" wrapText="1"/>
    </xf>
    <xf numFmtId="0" fontId="12" fillId="26" borderId="117" xfId="0" applyFont="1" applyFill="1" applyBorder="1" applyAlignment="1" applyProtection="1">
      <alignment horizontal="left" vertical="center" wrapText="1"/>
    </xf>
    <xf numFmtId="0" fontId="12" fillId="26" borderId="74" xfId="0" applyFont="1" applyFill="1" applyBorder="1" applyAlignment="1" applyProtection="1">
      <alignment horizontal="left" vertical="center" wrapText="1"/>
    </xf>
    <xf numFmtId="0" fontId="12" fillId="27" borderId="59" xfId="0" applyFont="1" applyFill="1" applyBorder="1" applyAlignment="1" applyProtection="1">
      <alignment horizontal="left" vertical="center" wrapText="1" shrinkToFit="1"/>
      <protection locked="0"/>
    </xf>
    <xf numFmtId="0" fontId="12" fillId="27" borderId="22" xfId="0" applyFont="1" applyFill="1" applyBorder="1" applyAlignment="1" applyProtection="1">
      <alignment horizontal="left" vertical="center" wrapText="1" shrinkToFit="1"/>
      <protection locked="0"/>
    </xf>
    <xf numFmtId="0" fontId="12" fillId="27" borderId="71" xfId="0" applyFont="1" applyFill="1" applyBorder="1" applyAlignment="1" applyProtection="1">
      <alignment horizontal="left" vertical="center" wrapText="1" shrinkToFit="1"/>
      <protection locked="0"/>
    </xf>
    <xf numFmtId="0" fontId="12" fillId="27" borderId="243" xfId="25" applyFont="1" applyFill="1" applyBorder="1" applyAlignment="1" applyProtection="1">
      <alignment horizontal="left" vertical="center" wrapText="1"/>
      <protection locked="0"/>
    </xf>
    <xf numFmtId="0" fontId="12" fillId="26" borderId="226" xfId="0" applyFont="1" applyFill="1" applyBorder="1" applyAlignment="1" applyProtection="1">
      <alignment horizontal="center" vertical="center" wrapText="1"/>
    </xf>
    <xf numFmtId="0" fontId="12" fillId="26" borderId="41" xfId="0" applyFont="1" applyFill="1" applyBorder="1" applyAlignment="1" applyProtection="1">
      <alignment horizontal="center" vertical="center" wrapText="1"/>
    </xf>
    <xf numFmtId="0" fontId="12" fillId="26" borderId="224" xfId="0" applyFont="1" applyFill="1" applyBorder="1" applyAlignment="1" applyProtection="1">
      <alignment horizontal="left" vertical="center" wrapText="1"/>
    </xf>
    <xf numFmtId="0" fontId="20" fillId="24" borderId="25" xfId="0" applyFont="1" applyFill="1" applyBorder="1" applyAlignment="1" applyProtection="1">
      <alignment horizontal="left" vertical="center" wrapText="1"/>
    </xf>
    <xf numFmtId="0" fontId="20" fillId="24" borderId="0" xfId="0" applyFont="1" applyFill="1" applyBorder="1" applyAlignment="1" applyProtection="1">
      <alignment horizontal="left" vertical="center" wrapText="1"/>
    </xf>
    <xf numFmtId="0" fontId="20" fillId="24" borderId="36" xfId="0" applyFont="1" applyFill="1" applyBorder="1" applyAlignment="1" applyProtection="1">
      <alignment horizontal="left" vertical="center" wrapText="1"/>
    </xf>
    <xf numFmtId="0" fontId="12" fillId="27" borderId="1" xfId="0" applyFont="1" applyFill="1" applyBorder="1" applyAlignment="1" applyProtection="1">
      <alignment horizontal="left" vertical="center" wrapText="1"/>
      <protection locked="0"/>
    </xf>
    <xf numFmtId="0" fontId="13" fillId="26" borderId="25" xfId="0" applyFont="1" applyFill="1" applyBorder="1" applyAlignment="1" applyProtection="1">
      <alignment horizontal="left" vertical="center" wrapText="1"/>
    </xf>
    <xf numFmtId="0" fontId="13" fillId="26" borderId="0" xfId="0" applyFont="1" applyFill="1" applyBorder="1" applyAlignment="1" applyProtection="1">
      <alignment horizontal="left" vertical="center" wrapText="1"/>
    </xf>
    <xf numFmtId="0" fontId="13" fillId="26" borderId="63" xfId="0" applyFont="1" applyFill="1" applyBorder="1" applyAlignment="1" applyProtection="1">
      <alignment horizontal="left" vertical="center" wrapText="1"/>
    </xf>
    <xf numFmtId="0" fontId="13" fillId="26" borderId="41" xfId="0" applyFont="1" applyFill="1" applyBorder="1" applyAlignment="1" applyProtection="1">
      <alignment horizontal="left" vertical="center" wrapText="1"/>
    </xf>
    <xf numFmtId="0" fontId="13" fillId="26" borderId="74" xfId="0" applyFont="1" applyFill="1" applyBorder="1" applyAlignment="1" applyProtection="1">
      <alignment horizontal="left" vertical="center" wrapText="1"/>
    </xf>
    <xf numFmtId="0" fontId="12" fillId="16" borderId="1" xfId="0" applyFont="1" applyFill="1" applyBorder="1" applyAlignment="1" applyProtection="1">
      <alignment horizontal="left" vertical="center" wrapText="1" shrinkToFit="1"/>
      <protection locked="0"/>
    </xf>
    <xf numFmtId="0" fontId="12" fillId="27" borderId="1" xfId="25" applyFont="1" applyFill="1" applyBorder="1" applyAlignment="1" applyProtection="1">
      <alignment horizontal="left" vertical="center" wrapText="1"/>
      <protection locked="0"/>
    </xf>
    <xf numFmtId="0" fontId="29" fillId="24" borderId="226" xfId="0" applyFont="1" applyFill="1" applyBorder="1" applyAlignment="1" applyProtection="1">
      <alignment horizontal="left" vertical="center" wrapText="1"/>
    </xf>
    <xf numFmtId="0" fontId="29" fillId="24" borderId="223" xfId="0" applyFont="1" applyFill="1" applyBorder="1" applyAlignment="1" applyProtection="1">
      <alignment horizontal="left" vertical="center" wrapText="1"/>
    </xf>
    <xf numFmtId="0" fontId="29" fillId="24" borderId="0" xfId="0" applyFont="1" applyFill="1" applyBorder="1" applyAlignment="1" applyProtection="1">
      <alignment horizontal="left" vertical="center" wrapText="1"/>
    </xf>
    <xf numFmtId="0" fontId="29" fillId="24" borderId="36" xfId="0" applyFont="1" applyFill="1" applyBorder="1" applyAlignment="1" applyProtection="1">
      <alignment horizontal="left" vertical="center" wrapText="1"/>
    </xf>
    <xf numFmtId="0" fontId="20" fillId="27" borderId="1" xfId="0" applyFont="1" applyFill="1" applyBorder="1" applyAlignment="1" applyProtection="1">
      <alignment horizontal="left" vertical="center" wrapText="1"/>
      <protection locked="0"/>
    </xf>
    <xf numFmtId="0" fontId="12" fillId="27" borderId="73" xfId="0" applyFont="1" applyFill="1" applyBorder="1" applyAlignment="1" applyProtection="1">
      <alignment horizontal="left" vertical="center"/>
      <protection locked="0"/>
    </xf>
    <xf numFmtId="0" fontId="12" fillId="26" borderId="37" xfId="0" applyFont="1" applyFill="1" applyBorder="1" applyAlignment="1" applyProtection="1">
      <alignment horizontal="center" vertical="center"/>
    </xf>
    <xf numFmtId="0" fontId="12" fillId="16" borderId="59" xfId="0" applyNumberFormat="1" applyFont="1" applyFill="1" applyBorder="1" applyAlignment="1" applyProtection="1">
      <alignment vertical="center" wrapText="1"/>
      <protection locked="0"/>
    </xf>
    <xf numFmtId="0" fontId="12" fillId="16" borderId="22" xfId="0" applyNumberFormat="1" applyFont="1" applyFill="1" applyBorder="1" applyAlignment="1" applyProtection="1">
      <alignment vertical="center" wrapText="1"/>
      <protection locked="0"/>
    </xf>
    <xf numFmtId="0" fontId="12" fillId="16" borderId="71" xfId="0" applyNumberFormat="1" applyFont="1" applyFill="1" applyBorder="1" applyAlignment="1" applyProtection="1">
      <alignment vertical="center" wrapText="1"/>
      <protection locked="0"/>
    </xf>
    <xf numFmtId="0" fontId="12" fillId="26" borderId="25" xfId="0" applyFont="1" applyFill="1" applyBorder="1" applyAlignment="1" applyProtection="1">
      <alignment horizontal="left" vertical="center" wrapText="1"/>
    </xf>
    <xf numFmtId="0" fontId="12" fillId="26" borderId="0" xfId="0" applyFont="1" applyFill="1" applyBorder="1" applyAlignment="1" applyProtection="1">
      <alignment horizontal="left" vertical="center" wrapText="1"/>
    </xf>
    <xf numFmtId="0" fontId="12" fillId="24" borderId="226" xfId="0" applyFont="1" applyFill="1" applyBorder="1" applyAlignment="1" applyProtection="1">
      <alignment horizontal="left" vertical="center"/>
    </xf>
    <xf numFmtId="0" fontId="12" fillId="24" borderId="223" xfId="0" applyFont="1" applyFill="1" applyBorder="1" applyAlignment="1" applyProtection="1">
      <alignment horizontal="left" vertical="center"/>
    </xf>
    <xf numFmtId="0" fontId="12" fillId="24" borderId="227" xfId="0" applyFont="1" applyFill="1" applyBorder="1" applyAlignment="1" applyProtection="1">
      <alignment horizontal="left" vertical="center"/>
    </xf>
    <xf numFmtId="0" fontId="12" fillId="20" borderId="154" xfId="0" applyFont="1" applyFill="1" applyBorder="1" applyAlignment="1" applyProtection="1">
      <alignment vertical="top" wrapText="1"/>
      <protection locked="0"/>
    </xf>
    <xf numFmtId="0" fontId="12" fillId="20" borderId="121" xfId="0" applyFont="1" applyFill="1" applyBorder="1" applyAlignment="1" applyProtection="1">
      <alignment vertical="top"/>
      <protection locked="0"/>
    </xf>
    <xf numFmtId="0" fontId="12" fillId="20" borderId="155" xfId="0" applyFont="1" applyFill="1" applyBorder="1" applyAlignment="1" applyProtection="1">
      <alignment vertical="top"/>
      <protection locked="0"/>
    </xf>
    <xf numFmtId="0" fontId="12" fillId="20" borderId="101" xfId="0" applyFont="1" applyFill="1" applyBorder="1" applyAlignment="1" applyProtection="1">
      <alignment vertical="top"/>
      <protection locked="0"/>
    </xf>
    <xf numFmtId="0" fontId="12" fillId="20" borderId="0" xfId="0" applyFont="1" applyFill="1" applyBorder="1" applyAlignment="1" applyProtection="1">
      <alignment vertical="top"/>
      <protection locked="0"/>
    </xf>
    <xf numFmtId="0" fontId="12" fillId="20" borderId="120" xfId="0" applyFont="1" applyFill="1" applyBorder="1" applyAlignment="1" applyProtection="1">
      <alignment vertical="top"/>
      <protection locked="0"/>
    </xf>
    <xf numFmtId="0" fontId="12" fillId="20" borderId="156" xfId="0" applyFont="1" applyFill="1" applyBorder="1" applyAlignment="1" applyProtection="1">
      <alignment vertical="top"/>
      <protection locked="0"/>
    </xf>
    <xf numFmtId="0" fontId="12" fillId="20" borderId="104" xfId="0" applyFont="1" applyFill="1" applyBorder="1" applyAlignment="1" applyProtection="1">
      <alignment vertical="top"/>
      <protection locked="0"/>
    </xf>
    <xf numFmtId="0" fontId="12" fillId="20" borderId="157" xfId="0" applyFont="1" applyFill="1" applyBorder="1" applyAlignment="1" applyProtection="1">
      <alignment vertical="top"/>
      <protection locked="0"/>
    </xf>
    <xf numFmtId="0" fontId="15" fillId="0" borderId="0" xfId="0" applyFont="1" applyAlignment="1" applyProtection="1">
      <alignment horizontal="center" vertical="center"/>
    </xf>
    <xf numFmtId="181" fontId="0" fillId="0" borderId="188" xfId="0" applyNumberFormat="1" applyFont="1" applyFill="1" applyBorder="1" applyAlignment="1" applyProtection="1">
      <alignment horizontal="left" vertical="center" shrinkToFit="1"/>
      <protection hidden="1"/>
    </xf>
    <xf numFmtId="181" fontId="0" fillId="0" borderId="189" xfId="0" applyNumberFormat="1" applyFont="1" applyFill="1" applyBorder="1" applyAlignment="1" applyProtection="1">
      <alignment horizontal="left" vertical="center" shrinkToFit="1"/>
      <protection hidden="1"/>
    </xf>
    <xf numFmtId="181" fontId="0" fillId="0" borderId="190" xfId="0" applyNumberFormat="1" applyFont="1" applyFill="1" applyBorder="1" applyAlignment="1" applyProtection="1">
      <alignment horizontal="left" vertical="center" shrinkToFit="1"/>
      <protection hidden="1"/>
    </xf>
    <xf numFmtId="0" fontId="34" fillId="0" borderId="226" xfId="0" applyFont="1" applyFill="1" applyBorder="1" applyAlignment="1" applyProtection="1">
      <alignment horizontal="left" vertical="center" wrapText="1"/>
    </xf>
    <xf numFmtId="0" fontId="34" fillId="0" borderId="223" xfId="0" applyFont="1" applyFill="1" applyBorder="1" applyAlignment="1" applyProtection="1">
      <alignment horizontal="left" vertical="center" wrapText="1"/>
    </xf>
    <xf numFmtId="0" fontId="34" fillId="0" borderId="224"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36" xfId="0" applyFill="1" applyBorder="1" applyAlignment="1" applyProtection="1">
      <alignment horizontal="left" vertical="top" wrapText="1"/>
    </xf>
    <xf numFmtId="0" fontId="0" fillId="0" borderId="117" xfId="0" applyFill="1" applyBorder="1" applyAlignment="1" applyProtection="1">
      <alignment horizontal="left" vertical="top" wrapText="1"/>
    </xf>
    <xf numFmtId="0" fontId="0" fillId="0" borderId="151" xfId="0" applyFill="1" applyBorder="1" applyAlignment="1" applyProtection="1">
      <alignment horizontal="left" vertical="top" wrapText="1"/>
    </xf>
    <xf numFmtId="0" fontId="12" fillId="0" borderId="202" xfId="0" applyFont="1" applyFill="1" applyBorder="1" applyAlignment="1" applyProtection="1">
      <alignment horizontal="left" vertical="center"/>
    </xf>
    <xf numFmtId="0" fontId="12" fillId="0" borderId="203" xfId="0" applyFont="1" applyFill="1" applyBorder="1" applyAlignment="1" applyProtection="1">
      <alignment horizontal="left" vertical="center"/>
    </xf>
    <xf numFmtId="0" fontId="12" fillId="0" borderId="2" xfId="0" applyFont="1" applyFill="1" applyBorder="1" applyAlignment="1" applyProtection="1">
      <alignment horizontal="left" vertical="center"/>
    </xf>
    <xf numFmtId="0" fontId="12" fillId="0" borderId="41" xfId="0" applyFont="1" applyFill="1" applyBorder="1" applyAlignment="1" applyProtection="1">
      <alignment horizontal="left" vertical="center"/>
    </xf>
    <xf numFmtId="0" fontId="12" fillId="0" borderId="0" xfId="0" applyFont="1" applyAlignment="1" applyProtection="1">
      <alignment horizontal="left" vertical="center" wrapText="1"/>
    </xf>
    <xf numFmtId="0" fontId="12" fillId="20" borderId="59" xfId="0" applyFont="1" applyFill="1" applyBorder="1" applyAlignment="1" applyProtection="1">
      <alignment horizontal="center" vertical="center"/>
      <protection locked="0"/>
    </xf>
    <xf numFmtId="0" fontId="12" fillId="20" borderId="22" xfId="0" applyFont="1" applyFill="1" applyBorder="1" applyAlignment="1" applyProtection="1">
      <alignment horizontal="center" vertical="center"/>
      <protection locked="0"/>
    </xf>
    <xf numFmtId="0" fontId="12" fillId="20" borderId="71" xfId="0" applyFont="1" applyFill="1" applyBorder="1" applyAlignment="1" applyProtection="1">
      <alignment horizontal="center" vertical="center"/>
      <protection locked="0"/>
    </xf>
    <xf numFmtId="0" fontId="64" fillId="0" borderId="0" xfId="0" applyFont="1" applyBorder="1" applyAlignment="1" applyProtection="1">
      <alignment horizontal="left" vertical="center" wrapText="1" shrinkToFit="1"/>
      <protection hidden="1"/>
    </xf>
    <xf numFmtId="0" fontId="0" fillId="0" borderId="117" xfId="0" applyFont="1" applyFill="1" applyBorder="1" applyAlignment="1" applyProtection="1">
      <alignment horizontal="left" vertical="center" wrapText="1"/>
    </xf>
    <xf numFmtId="0" fontId="0" fillId="0" borderId="117" xfId="0" applyBorder="1" applyAlignment="1">
      <alignment horizontal="left" vertical="center"/>
    </xf>
    <xf numFmtId="0" fontId="0" fillId="0" borderId="93" xfId="0" applyFont="1" applyFill="1" applyBorder="1" applyAlignment="1" applyProtection="1">
      <alignment horizontal="right" vertical="center" wrapText="1"/>
    </xf>
    <xf numFmtId="0" fontId="0" fillId="24" borderId="0" xfId="0" applyFont="1" applyFill="1" applyAlignment="1" applyProtection="1">
      <alignment horizontal="left" vertical="center" wrapText="1"/>
    </xf>
    <xf numFmtId="0" fontId="0" fillId="20" borderId="59" xfId="0" applyFont="1" applyFill="1" applyBorder="1" applyAlignment="1" applyProtection="1">
      <alignment horizontal="left" vertical="center" shrinkToFit="1"/>
      <protection locked="0"/>
    </xf>
    <xf numFmtId="0" fontId="0" fillId="20" borderId="22" xfId="0" applyFont="1" applyFill="1" applyBorder="1" applyAlignment="1" applyProtection="1">
      <alignment horizontal="left" vertical="center" shrinkToFit="1"/>
      <protection locked="0"/>
    </xf>
    <xf numFmtId="0" fontId="0" fillId="20" borderId="71" xfId="0" applyFont="1" applyFill="1" applyBorder="1" applyAlignment="1" applyProtection="1">
      <alignment horizontal="left" vertical="center" shrinkToFit="1"/>
      <protection locked="0"/>
    </xf>
    <xf numFmtId="0" fontId="12" fillId="37" borderId="188" xfId="0" applyFont="1" applyFill="1" applyBorder="1" applyAlignment="1" applyProtection="1">
      <alignment horizontal="left" vertical="center" wrapText="1"/>
      <protection locked="0"/>
    </xf>
    <xf numFmtId="0" fontId="12" fillId="37" borderId="189" xfId="0" applyFont="1" applyFill="1" applyBorder="1" applyAlignment="1" applyProtection="1">
      <alignment horizontal="left" vertical="center" wrapText="1"/>
      <protection locked="0"/>
    </xf>
    <xf numFmtId="0" fontId="12" fillId="37" borderId="190" xfId="0" applyFont="1" applyFill="1" applyBorder="1" applyAlignment="1" applyProtection="1">
      <alignment horizontal="left" vertical="center" wrapText="1"/>
      <protection locked="0"/>
    </xf>
    <xf numFmtId="0" fontId="15" fillId="36" borderId="0" xfId="0" applyFont="1" applyFill="1" applyBorder="1" applyAlignment="1" applyProtection="1">
      <alignment horizontal="center" vertical="center" wrapText="1"/>
    </xf>
    <xf numFmtId="0" fontId="64" fillId="36" borderId="0" xfId="0" applyFont="1" applyFill="1" applyBorder="1" applyAlignment="1" applyProtection="1">
      <alignment horizontal="left" vertical="top" wrapText="1"/>
      <protection hidden="1"/>
    </xf>
    <xf numFmtId="0" fontId="46" fillId="36" borderId="0" xfId="0" applyFont="1" applyFill="1" applyBorder="1" applyAlignment="1" applyProtection="1">
      <alignment horizontal="right" vertical="center" shrinkToFit="1"/>
    </xf>
    <xf numFmtId="0" fontId="12" fillId="36" borderId="0" xfId="0" applyFont="1" applyFill="1" applyBorder="1" applyAlignment="1" applyProtection="1">
      <alignment vertical="center" wrapText="1"/>
    </xf>
    <xf numFmtId="0" fontId="12" fillId="36" borderId="117" xfId="0" applyFont="1" applyFill="1" applyBorder="1" applyAlignment="1" applyProtection="1">
      <alignment horizontal="left" vertical="center" wrapText="1"/>
    </xf>
    <xf numFmtId="0" fontId="13" fillId="43" borderId="134" xfId="0" applyFont="1" applyFill="1" applyBorder="1" applyAlignment="1" applyProtection="1">
      <alignment horizontal="center" vertical="center" wrapText="1"/>
    </xf>
    <xf numFmtId="0" fontId="13" fillId="43" borderId="189" xfId="0" applyFont="1" applyFill="1" applyBorder="1" applyAlignment="1" applyProtection="1">
      <alignment horizontal="center" vertical="center" wrapText="1"/>
    </xf>
    <xf numFmtId="0" fontId="13" fillId="43" borderId="190" xfId="0" applyFont="1" applyFill="1" applyBorder="1" applyAlignment="1" applyProtection="1">
      <alignment horizontal="center" vertical="center" wrapText="1"/>
    </xf>
    <xf numFmtId="0" fontId="12" fillId="42" borderId="188" xfId="0" applyFont="1" applyFill="1" applyBorder="1" applyAlignment="1" applyProtection="1">
      <alignment horizontal="left" vertical="center" wrapText="1"/>
    </xf>
    <xf numFmtId="0" fontId="12" fillId="42" borderId="189" xfId="0" applyFont="1" applyFill="1" applyBorder="1" applyAlignment="1" applyProtection="1">
      <alignment horizontal="left" vertical="center" wrapText="1"/>
    </xf>
    <xf numFmtId="0" fontId="12" fillId="42" borderId="190" xfId="0" applyFont="1" applyFill="1" applyBorder="1" applyAlignment="1" applyProtection="1">
      <alignment horizontal="left" vertical="center" wrapText="1"/>
    </xf>
    <xf numFmtId="0" fontId="12" fillId="37" borderId="1" xfId="0" applyFont="1" applyFill="1" applyBorder="1" applyAlignment="1" applyProtection="1">
      <alignment horizontal="center" vertical="center" wrapText="1"/>
      <protection locked="0"/>
    </xf>
    <xf numFmtId="0" fontId="12" fillId="0" borderId="223" xfId="0" applyFont="1" applyFill="1" applyBorder="1" applyAlignment="1" applyProtection="1">
      <alignment horizontal="left" vertical="center" wrapText="1"/>
      <protection locked="0"/>
    </xf>
    <xf numFmtId="0" fontId="12" fillId="40" borderId="1" xfId="0" applyFont="1" applyFill="1" applyBorder="1" applyAlignment="1" applyProtection="1">
      <alignment horizontal="center" vertical="center" wrapText="1"/>
    </xf>
    <xf numFmtId="0" fontId="12" fillId="36" borderId="1" xfId="0" applyFont="1" applyFill="1" applyBorder="1" applyAlignment="1" applyProtection="1">
      <alignment horizontal="center" vertical="center" wrapText="1"/>
    </xf>
    <xf numFmtId="0" fontId="15" fillId="28" borderId="0" xfId="0" applyFont="1" applyFill="1" applyAlignment="1" applyProtection="1">
      <alignment horizontal="center" vertical="center" wrapText="1"/>
    </xf>
    <xf numFmtId="0" fontId="64" fillId="24" borderId="0" xfId="0" applyFont="1" applyFill="1" applyAlignment="1" applyProtection="1">
      <alignment horizontal="left" vertical="top" wrapText="1"/>
      <protection hidden="1"/>
    </xf>
    <xf numFmtId="181" fontId="4" fillId="28" borderId="188" xfId="0" applyNumberFormat="1" applyFont="1" applyFill="1" applyBorder="1" applyAlignment="1" applyProtection="1">
      <alignment horizontal="left" vertical="center" shrinkToFit="1"/>
      <protection hidden="1"/>
    </xf>
    <xf numFmtId="181" fontId="4" fillId="28" borderId="189" xfId="0" applyNumberFormat="1" applyFont="1" applyFill="1" applyBorder="1" applyAlignment="1" applyProtection="1">
      <alignment horizontal="left" vertical="center" shrinkToFit="1"/>
      <protection hidden="1"/>
    </xf>
    <xf numFmtId="181" fontId="4" fillId="28" borderId="190" xfId="0" applyNumberFormat="1" applyFont="1" applyFill="1" applyBorder="1" applyAlignment="1" applyProtection="1">
      <alignment horizontal="left" vertical="center" shrinkToFit="1"/>
      <protection hidden="1"/>
    </xf>
    <xf numFmtId="0" fontId="0" fillId="28" borderId="0" xfId="0" applyFont="1" applyFill="1" applyBorder="1" applyAlignment="1" applyProtection="1">
      <alignment horizontal="left" vertical="center" wrapText="1"/>
    </xf>
    <xf numFmtId="0" fontId="4" fillId="28" borderId="0" xfId="0" applyFont="1" applyFill="1" applyBorder="1" applyAlignment="1" applyProtection="1">
      <alignment horizontal="left" vertical="center" wrapText="1"/>
    </xf>
    <xf numFmtId="0" fontId="4" fillId="28" borderId="0" xfId="0" applyFont="1" applyFill="1" applyBorder="1" applyAlignment="1" applyProtection="1">
      <alignment horizontal="left" vertical="center"/>
    </xf>
    <xf numFmtId="0" fontId="12" fillId="24" borderId="232" xfId="0" applyFont="1" applyFill="1" applyBorder="1" applyAlignment="1" applyProtection="1">
      <alignment horizontal="left" vertical="center" wrapText="1"/>
    </xf>
    <xf numFmtId="0" fontId="12" fillId="24" borderId="76" xfId="0" applyFont="1" applyFill="1" applyBorder="1" applyAlignment="1" applyProtection="1">
      <alignment horizontal="left" vertical="center" wrapText="1"/>
    </xf>
    <xf numFmtId="0" fontId="12" fillId="24" borderId="234" xfId="0" applyFont="1" applyFill="1" applyBorder="1" applyAlignment="1" applyProtection="1">
      <alignment horizontal="left" vertical="center" wrapText="1"/>
    </xf>
    <xf numFmtId="0" fontId="12" fillId="24" borderId="77" xfId="0" applyFont="1" applyFill="1" applyBorder="1" applyAlignment="1" applyProtection="1">
      <alignment horizontal="left" vertical="center" wrapText="1"/>
    </xf>
    <xf numFmtId="0" fontId="12" fillId="24" borderId="235" xfId="0" applyFont="1" applyFill="1" applyBorder="1" applyAlignment="1" applyProtection="1">
      <alignment horizontal="left" vertical="center" wrapText="1"/>
    </xf>
    <xf numFmtId="0" fontId="12" fillId="24" borderId="78" xfId="0" applyFont="1" applyFill="1" applyBorder="1" applyAlignment="1" applyProtection="1">
      <alignment horizontal="left" vertical="center" wrapText="1"/>
    </xf>
    <xf numFmtId="0" fontId="12" fillId="24" borderId="215" xfId="0" applyFont="1" applyFill="1" applyBorder="1" applyAlignment="1" applyProtection="1">
      <alignment horizontal="left" vertical="center" wrapText="1"/>
    </xf>
    <xf numFmtId="0" fontId="12" fillId="26" borderId="216" xfId="0" applyFont="1" applyFill="1" applyBorder="1" applyAlignment="1" applyProtection="1">
      <alignment horizontal="center" vertical="center"/>
    </xf>
    <xf numFmtId="0" fontId="12" fillId="26" borderId="217" xfId="0" applyFont="1" applyFill="1" applyBorder="1" applyAlignment="1" applyProtection="1">
      <alignment horizontal="center" vertical="center"/>
    </xf>
    <xf numFmtId="0" fontId="12" fillId="26" borderId="218" xfId="0" applyFont="1" applyFill="1" applyBorder="1" applyAlignment="1" applyProtection="1">
      <alignment horizontal="center" vertical="center"/>
    </xf>
    <xf numFmtId="0" fontId="12" fillId="24" borderId="216" xfId="0" applyFont="1" applyFill="1" applyBorder="1" applyAlignment="1" applyProtection="1">
      <alignment horizontal="left" vertical="center" wrapText="1"/>
    </xf>
    <xf numFmtId="0" fontId="12" fillId="24" borderId="217" xfId="0" applyFont="1" applyFill="1" applyBorder="1" applyAlignment="1" applyProtection="1">
      <alignment horizontal="left" vertical="center" wrapText="1"/>
    </xf>
    <xf numFmtId="0" fontId="12" fillId="24" borderId="218" xfId="0" applyFont="1" applyFill="1" applyBorder="1" applyAlignment="1" applyProtection="1">
      <alignment horizontal="left" vertical="center" wrapText="1"/>
    </xf>
    <xf numFmtId="0" fontId="64" fillId="28" borderId="0" xfId="0" applyFont="1" applyFill="1" applyBorder="1" applyAlignment="1" applyProtection="1">
      <alignment horizontal="left" vertical="center" wrapText="1"/>
    </xf>
    <xf numFmtId="0" fontId="12" fillId="24" borderId="233" xfId="0" applyFont="1" applyFill="1" applyBorder="1" applyAlignment="1" applyProtection="1">
      <alignment horizontal="left" vertical="center" wrapText="1"/>
    </xf>
    <xf numFmtId="0" fontId="12" fillId="24" borderId="0" xfId="0" applyFont="1" applyFill="1" applyBorder="1" applyAlignment="1" applyProtection="1">
      <alignment horizontal="left" vertical="center" wrapText="1"/>
    </xf>
    <xf numFmtId="0" fontId="12" fillId="24" borderId="236" xfId="0" applyFont="1" applyFill="1" applyBorder="1" applyAlignment="1" applyProtection="1">
      <alignment horizontal="left" vertical="center" wrapText="1"/>
    </xf>
    <xf numFmtId="0" fontId="12" fillId="24" borderId="111" xfId="0" applyFont="1" applyFill="1" applyBorder="1" applyAlignment="1" applyProtection="1">
      <alignment horizontal="left" vertical="center" wrapText="1"/>
    </xf>
    <xf numFmtId="0" fontId="12" fillId="24" borderId="112" xfId="0" applyFont="1" applyFill="1" applyBorder="1" applyAlignment="1" applyProtection="1">
      <alignment horizontal="left" vertical="center" wrapText="1"/>
    </xf>
    <xf numFmtId="0" fontId="12" fillId="24" borderId="113" xfId="0" applyFont="1" applyFill="1" applyBorder="1" applyAlignment="1" applyProtection="1">
      <alignment horizontal="left" vertical="center" wrapText="1"/>
    </xf>
    <xf numFmtId="0" fontId="13" fillId="24" borderId="85" xfId="0" applyFont="1" applyFill="1" applyBorder="1" applyAlignment="1" applyProtection="1">
      <alignment horizontal="center" vertical="center"/>
    </xf>
    <xf numFmtId="0" fontId="13" fillId="24" borderId="86" xfId="0" applyFont="1" applyFill="1" applyBorder="1" applyAlignment="1" applyProtection="1">
      <alignment horizontal="center" vertical="center"/>
    </xf>
    <xf numFmtId="0" fontId="12" fillId="24" borderId="226" xfId="0" applyFont="1" applyFill="1" applyBorder="1" applyAlignment="1" applyProtection="1">
      <alignment horizontal="left" vertical="center" wrapText="1"/>
    </xf>
    <xf numFmtId="0" fontId="12" fillId="24" borderId="224" xfId="0" applyFont="1" applyFill="1" applyBorder="1" applyAlignment="1" applyProtection="1">
      <alignment horizontal="left" vertical="center" wrapText="1"/>
    </xf>
    <xf numFmtId="0" fontId="12" fillId="24" borderId="41" xfId="0" applyFont="1" applyFill="1" applyBorder="1" applyAlignment="1" applyProtection="1">
      <alignment horizontal="left" vertical="center" wrapText="1"/>
    </xf>
    <xf numFmtId="0" fontId="12" fillId="24" borderId="43" xfId="0" applyFont="1" applyFill="1" applyBorder="1" applyAlignment="1" applyProtection="1">
      <alignment horizontal="left" vertical="center" wrapText="1"/>
    </xf>
    <xf numFmtId="0" fontId="12" fillId="24" borderId="225" xfId="0" applyFont="1" applyFill="1" applyBorder="1" applyAlignment="1" applyProtection="1">
      <alignment horizontal="center" vertical="center" wrapText="1"/>
    </xf>
    <xf numFmtId="0" fontId="12" fillId="24" borderId="2" xfId="0" applyFont="1" applyFill="1" applyBorder="1" applyAlignment="1" applyProtection="1">
      <alignment horizontal="center" vertical="center" wrapText="1"/>
    </xf>
    <xf numFmtId="0" fontId="12" fillId="26" borderId="14" xfId="0" applyFont="1" applyFill="1" applyBorder="1" applyAlignment="1" applyProtection="1">
      <alignment horizontal="center" vertical="center" wrapText="1"/>
    </xf>
    <xf numFmtId="0" fontId="0" fillId="0" borderId="15" xfId="0" applyBorder="1" applyAlignment="1">
      <alignment horizontal="center" vertical="center" wrapText="1"/>
    </xf>
    <xf numFmtId="0" fontId="12" fillId="26" borderId="187" xfId="0" applyFont="1" applyFill="1" applyBorder="1" applyAlignment="1" applyProtection="1">
      <alignment horizontal="center" vertical="center" wrapText="1"/>
    </xf>
    <xf numFmtId="0" fontId="12" fillId="26" borderId="224" xfId="0" applyFont="1" applyFill="1" applyBorder="1" applyAlignment="1" applyProtection="1">
      <alignment horizontal="center" vertical="center" wrapText="1"/>
    </xf>
    <xf numFmtId="0" fontId="12" fillId="26" borderId="42" xfId="0" applyFont="1" applyFill="1" applyBorder="1" applyAlignment="1" applyProtection="1">
      <alignment horizontal="center" vertical="center" wrapText="1"/>
    </xf>
    <xf numFmtId="0" fontId="12" fillId="26" borderId="43" xfId="0" applyFont="1" applyFill="1" applyBorder="1" applyAlignment="1" applyProtection="1">
      <alignment horizontal="center" vertical="center" wrapText="1"/>
    </xf>
    <xf numFmtId="0" fontId="13" fillId="26" borderId="6" xfId="0" applyFont="1" applyFill="1" applyBorder="1" applyAlignment="1" applyProtection="1">
      <alignment horizontal="center" vertical="center" wrapText="1"/>
    </xf>
    <xf numFmtId="0" fontId="13" fillId="26" borderId="49" xfId="0" applyFont="1" applyFill="1" applyBorder="1" applyAlignment="1" applyProtection="1">
      <alignment horizontal="center" vertical="center" wrapText="1"/>
    </xf>
    <xf numFmtId="0" fontId="13" fillId="24" borderId="32" xfId="0" applyFont="1" applyFill="1" applyBorder="1" applyAlignment="1" applyProtection="1">
      <alignment horizontal="center" vertical="center"/>
    </xf>
    <xf numFmtId="0" fontId="12" fillId="24" borderId="25" xfId="0" applyFont="1" applyFill="1" applyBorder="1" applyAlignment="1" applyProtection="1">
      <alignment horizontal="left" vertical="center" wrapText="1"/>
    </xf>
    <xf numFmtId="0" fontId="12" fillId="24" borderId="37" xfId="0" applyFont="1" applyFill="1" applyBorder="1" applyAlignment="1" applyProtection="1">
      <alignment horizontal="center" vertical="center" wrapText="1"/>
    </xf>
    <xf numFmtId="0" fontId="12" fillId="24" borderId="205" xfId="0" applyFont="1" applyFill="1" applyBorder="1" applyAlignment="1" applyProtection="1">
      <alignment horizontal="center" vertical="center" wrapText="1"/>
    </xf>
    <xf numFmtId="0" fontId="12" fillId="24" borderId="57" xfId="0" applyFont="1" applyFill="1" applyBorder="1" applyAlignment="1" applyProtection="1">
      <alignment horizontal="center" vertical="center" wrapText="1"/>
    </xf>
    <xf numFmtId="0" fontId="12" fillId="24" borderId="187" xfId="0" applyFont="1" applyFill="1" applyBorder="1" applyAlignment="1" applyProtection="1">
      <alignment horizontal="center" vertical="center" wrapText="1"/>
    </xf>
    <xf numFmtId="0" fontId="12" fillId="24" borderId="42" xfId="0" applyFont="1" applyFill="1" applyBorder="1" applyAlignment="1" applyProtection="1">
      <alignment horizontal="center" vertical="center" wrapText="1"/>
    </xf>
    <xf numFmtId="0" fontId="12" fillId="26" borderId="226" xfId="0" applyFont="1" applyFill="1" applyBorder="1" applyAlignment="1" applyProtection="1">
      <alignment horizontal="center" vertical="center"/>
    </xf>
    <xf numFmtId="0" fontId="12" fillId="26" borderId="224" xfId="0" applyFont="1" applyFill="1" applyBorder="1" applyAlignment="1" applyProtection="1">
      <alignment horizontal="center" vertical="center"/>
    </xf>
    <xf numFmtId="0" fontId="12" fillId="26" borderId="2" xfId="0" applyFont="1" applyFill="1" applyBorder="1" applyAlignment="1" applyProtection="1">
      <alignment horizontal="center" vertical="center" wrapText="1"/>
    </xf>
    <xf numFmtId="0" fontId="12" fillId="24" borderId="60" xfId="0" applyFont="1" applyFill="1" applyBorder="1" applyAlignment="1" applyProtection="1">
      <alignment horizontal="center" vertical="center" wrapText="1"/>
    </xf>
    <xf numFmtId="0" fontId="12" fillId="24" borderId="224" xfId="0" applyFont="1" applyFill="1" applyBorder="1" applyAlignment="1" applyProtection="1">
      <alignment horizontal="center" vertical="center" wrapText="1"/>
    </xf>
    <xf numFmtId="0" fontId="12" fillId="24" borderId="43" xfId="0" applyFont="1" applyFill="1" applyBorder="1" applyAlignment="1" applyProtection="1">
      <alignment horizontal="center" vertical="center" wrapText="1"/>
    </xf>
    <xf numFmtId="0" fontId="12" fillId="24" borderId="191" xfId="0" applyFont="1" applyFill="1" applyBorder="1" applyAlignment="1" applyProtection="1">
      <alignment horizontal="center" vertical="center"/>
    </xf>
    <xf numFmtId="0" fontId="12" fillId="24" borderId="52" xfId="0" applyFont="1" applyFill="1" applyBorder="1" applyAlignment="1" applyProtection="1">
      <alignment horizontal="center" vertical="center"/>
    </xf>
    <xf numFmtId="0" fontId="12" fillId="24" borderId="51" xfId="0" applyFont="1" applyFill="1" applyBorder="1" applyAlignment="1" applyProtection="1">
      <alignment horizontal="left" vertical="center" wrapText="1"/>
    </xf>
    <xf numFmtId="0" fontId="12" fillId="24" borderId="15" xfId="0" applyFont="1" applyFill="1" applyBorder="1" applyAlignment="1" applyProtection="1">
      <alignment horizontal="left" vertical="center" wrapText="1"/>
    </xf>
    <xf numFmtId="0" fontId="12" fillId="24" borderId="50" xfId="0" applyFont="1" applyFill="1" applyBorder="1" applyAlignment="1" applyProtection="1">
      <alignment horizontal="left" vertical="center" wrapText="1"/>
    </xf>
    <xf numFmtId="0" fontId="12" fillId="24" borderId="4" xfId="0" applyFont="1" applyFill="1" applyBorder="1" applyAlignment="1" applyProtection="1">
      <alignment horizontal="left" vertical="center" wrapText="1"/>
    </xf>
    <xf numFmtId="0" fontId="12" fillId="24" borderId="36" xfId="0" applyFont="1" applyFill="1" applyBorder="1" applyAlignment="1" applyProtection="1">
      <alignment horizontal="center" vertical="center" wrapText="1"/>
    </xf>
    <xf numFmtId="0" fontId="12" fillId="24" borderId="0" xfId="0" applyFont="1" applyFill="1" applyBorder="1" applyAlignment="1" applyProtection="1">
      <alignment horizontal="center" vertical="center" wrapText="1"/>
    </xf>
    <xf numFmtId="0" fontId="12" fillId="24" borderId="58" xfId="0" applyFont="1" applyFill="1" applyBorder="1" applyAlignment="1" applyProtection="1">
      <alignment horizontal="center" vertical="center"/>
    </xf>
    <xf numFmtId="0" fontId="12" fillId="24" borderId="55" xfId="0" applyFont="1" applyFill="1" applyBorder="1" applyAlignment="1" applyProtection="1">
      <alignment horizontal="left" vertical="center" wrapText="1"/>
    </xf>
    <xf numFmtId="0" fontId="12" fillId="24" borderId="26" xfId="0" applyFont="1" applyFill="1" applyBorder="1" applyAlignment="1" applyProtection="1">
      <alignment horizontal="left" vertical="center" wrapText="1"/>
    </xf>
    <xf numFmtId="0" fontId="12" fillId="24" borderId="36" xfId="0" applyFont="1" applyFill="1" applyBorder="1" applyAlignment="1" applyProtection="1">
      <alignment horizontal="left" vertical="center" wrapText="1"/>
    </xf>
    <xf numFmtId="0" fontId="12" fillId="25" borderId="1" xfId="0" applyFont="1" applyFill="1" applyBorder="1" applyAlignment="1" applyProtection="1">
      <alignment horizontal="center" vertical="center" wrapText="1"/>
      <protection locked="0"/>
    </xf>
    <xf numFmtId="0" fontId="12" fillId="29" borderId="1" xfId="0" applyFont="1" applyFill="1" applyBorder="1" applyAlignment="1" applyProtection="1">
      <alignment horizontal="center" vertical="center" wrapText="1"/>
      <protection locked="0"/>
    </xf>
    <xf numFmtId="0" fontId="12" fillId="25" borderId="1" xfId="0" applyFont="1" applyFill="1" applyBorder="1" applyAlignment="1" applyProtection="1">
      <alignment horizontal="center" vertical="center"/>
      <protection locked="0"/>
    </xf>
    <xf numFmtId="0" fontId="12" fillId="16" borderId="1" xfId="0" applyFont="1" applyFill="1" applyBorder="1" applyAlignment="1" applyProtection="1">
      <alignment horizontal="left" vertical="center" shrinkToFit="1"/>
      <protection locked="0"/>
    </xf>
    <xf numFmtId="0" fontId="4" fillId="26" borderId="125" xfId="0" applyFont="1" applyFill="1" applyBorder="1" applyAlignment="1" applyProtection="1">
      <alignment horizontal="center" vertical="center"/>
    </xf>
    <xf numFmtId="0" fontId="4" fillId="26" borderId="103" xfId="0" applyFont="1" applyFill="1" applyBorder="1" applyAlignment="1" applyProtection="1">
      <alignment horizontal="center" vertical="center"/>
    </xf>
    <xf numFmtId="0" fontId="12" fillId="25" borderId="92" xfId="0" applyFont="1" applyFill="1" applyBorder="1" applyAlignment="1" applyProtection="1">
      <alignment horizontal="center" vertical="center" wrapText="1"/>
      <protection locked="0"/>
    </xf>
    <xf numFmtId="0" fontId="12" fillId="25" borderId="96" xfId="0" applyFont="1" applyFill="1" applyBorder="1" applyAlignment="1" applyProtection="1">
      <alignment horizontal="center" vertical="center" wrapText="1"/>
      <protection locked="0"/>
    </xf>
    <xf numFmtId="0" fontId="12" fillId="29" borderId="92" xfId="0" applyFont="1" applyFill="1" applyBorder="1" applyAlignment="1" applyProtection="1">
      <alignment horizontal="center" vertical="center" wrapText="1"/>
      <protection locked="0"/>
    </xf>
    <xf numFmtId="0" fontId="12" fillId="29" borderId="96" xfId="0" applyFont="1" applyFill="1" applyBorder="1" applyAlignment="1" applyProtection="1">
      <alignment horizontal="center" vertical="center" wrapText="1"/>
      <protection locked="0"/>
    </xf>
    <xf numFmtId="0" fontId="12" fillId="27" borderId="92" xfId="0" applyFont="1" applyFill="1" applyBorder="1" applyAlignment="1" applyProtection="1">
      <alignment horizontal="left" vertical="center" wrapText="1"/>
      <protection locked="0"/>
    </xf>
    <xf numFmtId="0" fontId="12" fillId="27" borderId="96" xfId="0" applyFont="1" applyFill="1" applyBorder="1" applyAlignment="1" applyProtection="1">
      <alignment horizontal="left" vertical="center" wrapText="1"/>
      <protection locked="0"/>
    </xf>
    <xf numFmtId="0" fontId="12" fillId="25" borderId="92" xfId="0" applyFont="1" applyFill="1" applyBorder="1" applyAlignment="1" applyProtection="1">
      <alignment horizontal="center" vertical="center"/>
      <protection locked="0"/>
    </xf>
    <xf numFmtId="0" fontId="12" fillId="25" borderId="96" xfId="0" applyFont="1" applyFill="1" applyBorder="1" applyAlignment="1" applyProtection="1">
      <alignment horizontal="center" vertical="center"/>
      <protection locked="0"/>
    </xf>
    <xf numFmtId="0" fontId="4" fillId="26" borderId="201" xfId="0" applyFont="1" applyFill="1" applyBorder="1" applyAlignment="1" applyProtection="1">
      <alignment horizontal="center" vertical="center"/>
    </xf>
    <xf numFmtId="0" fontId="12" fillId="27" borderId="59" xfId="0" applyFont="1" applyFill="1" applyBorder="1" applyAlignment="1" applyProtection="1">
      <alignment horizontal="left" vertical="center" shrinkToFit="1"/>
      <protection locked="0"/>
    </xf>
    <xf numFmtId="0" fontId="12" fillId="27" borderId="71" xfId="0" applyFont="1" applyFill="1" applyBorder="1" applyAlignment="1" applyProtection="1">
      <alignment horizontal="left" vertical="center" shrinkToFit="1"/>
      <protection locked="0"/>
    </xf>
    <xf numFmtId="0" fontId="15" fillId="0" borderId="0" xfId="0" applyFont="1" applyAlignment="1" applyProtection="1">
      <alignment horizontal="center" vertical="center" wrapText="1"/>
    </xf>
    <xf numFmtId="181" fontId="4" fillId="0" borderId="188" xfId="0" applyNumberFormat="1" applyFont="1" applyFill="1" applyBorder="1" applyAlignment="1" applyProtection="1">
      <alignment horizontal="left" vertical="center" shrinkToFit="1"/>
      <protection hidden="1"/>
    </xf>
    <xf numFmtId="181" fontId="4" fillId="0" borderId="189" xfId="0" applyNumberFormat="1" applyFont="1" applyFill="1" applyBorder="1" applyAlignment="1" applyProtection="1">
      <alignment horizontal="left" vertical="center" shrinkToFit="1"/>
      <protection hidden="1"/>
    </xf>
    <xf numFmtId="181" fontId="4" fillId="0" borderId="190" xfId="0" applyNumberFormat="1" applyFont="1" applyFill="1" applyBorder="1" applyAlignment="1" applyProtection="1">
      <alignment horizontal="left" vertical="center" shrinkToFit="1"/>
      <protection hidden="1"/>
    </xf>
    <xf numFmtId="0" fontId="20" fillId="0" borderId="0" xfId="0" applyFont="1" applyFill="1" applyBorder="1" applyAlignment="1" applyProtection="1">
      <alignment horizontal="left" vertical="center" wrapText="1"/>
    </xf>
    <xf numFmtId="0" fontId="28" fillId="28" borderId="0" xfId="0" applyFont="1" applyFill="1" applyAlignment="1" applyProtection="1">
      <alignment horizontal="center" vertical="center"/>
    </xf>
    <xf numFmtId="0" fontId="91" fillId="24" borderId="0" xfId="0" applyFont="1" applyFill="1" applyAlignment="1" applyProtection="1">
      <alignment horizontal="left" vertical="top" wrapText="1"/>
      <protection hidden="1"/>
    </xf>
    <xf numFmtId="181" fontId="3" fillId="28" borderId="188" xfId="0" applyNumberFormat="1" applyFont="1" applyFill="1" applyBorder="1" applyAlignment="1" applyProtection="1">
      <alignment horizontal="center" vertical="center" shrinkToFit="1"/>
      <protection hidden="1"/>
    </xf>
    <xf numFmtId="181" fontId="3" fillId="28" borderId="189" xfId="0" applyNumberFormat="1" applyFont="1" applyFill="1" applyBorder="1" applyAlignment="1" applyProtection="1">
      <alignment horizontal="center" vertical="center" shrinkToFit="1"/>
      <protection hidden="1"/>
    </xf>
    <xf numFmtId="181" fontId="3" fillId="28" borderId="190" xfId="0" applyNumberFormat="1" applyFont="1" applyFill="1" applyBorder="1" applyAlignment="1" applyProtection="1">
      <alignment horizontal="center" vertical="center" shrinkToFit="1"/>
      <protection hidden="1"/>
    </xf>
    <xf numFmtId="0" fontId="3" fillId="28" borderId="0" xfId="0" applyFont="1" applyFill="1" applyAlignment="1" applyProtection="1">
      <alignment horizontal="left" vertical="center" wrapText="1"/>
    </xf>
    <xf numFmtId="0" fontId="20" fillId="20" borderId="59" xfId="0" applyFont="1" applyFill="1" applyBorder="1" applyAlignment="1" applyProtection="1">
      <alignment horizontal="left" vertical="center"/>
      <protection locked="0"/>
    </xf>
    <xf numFmtId="0" fontId="20" fillId="20" borderId="22" xfId="0" applyFont="1" applyFill="1" applyBorder="1" applyAlignment="1" applyProtection="1">
      <alignment horizontal="left" vertical="center"/>
      <protection locked="0"/>
    </xf>
    <xf numFmtId="0" fontId="20" fillId="18" borderId="183" xfId="0" applyFont="1" applyFill="1" applyBorder="1" applyAlignment="1" applyProtection="1">
      <alignment horizontal="center" vertical="center"/>
    </xf>
    <xf numFmtId="0" fontId="20" fillId="18" borderId="184" xfId="0" applyFont="1" applyFill="1" applyBorder="1" applyAlignment="1" applyProtection="1">
      <alignment horizontal="center" vertical="center"/>
    </xf>
    <xf numFmtId="0" fontId="20" fillId="18" borderId="59" xfId="0" applyFont="1" applyFill="1" applyBorder="1" applyAlignment="1" applyProtection="1">
      <alignment horizontal="left" vertical="center"/>
      <protection locked="0"/>
    </xf>
    <xf numFmtId="0" fontId="20" fillId="18" borderId="22" xfId="0" applyFont="1" applyFill="1" applyBorder="1" applyAlignment="1" applyProtection="1">
      <alignment horizontal="left" vertical="center"/>
      <protection locked="0"/>
    </xf>
    <xf numFmtId="0" fontId="12" fillId="24" borderId="0" xfId="0" applyFont="1" applyFill="1" applyBorder="1" applyAlignment="1" applyProtection="1">
      <alignment horizontal="left" vertical="center"/>
    </xf>
    <xf numFmtId="181" fontId="4" fillId="24" borderId="189" xfId="0" applyNumberFormat="1" applyFont="1" applyFill="1" applyBorder="1" applyAlignment="1" applyProtection="1">
      <alignment horizontal="left" vertical="center" shrinkToFit="1"/>
      <protection hidden="1"/>
    </xf>
    <xf numFmtId="0" fontId="22" fillId="26" borderId="25" xfId="0" applyFont="1" applyFill="1" applyBorder="1" applyAlignment="1" applyProtection="1">
      <alignment horizontal="left" vertical="center" wrapText="1"/>
    </xf>
    <xf numFmtId="0" fontId="0" fillId="0" borderId="95" xfId="0" applyBorder="1" applyAlignment="1">
      <alignment horizontal="left" vertical="center" wrapText="1"/>
    </xf>
    <xf numFmtId="0" fontId="0" fillId="0" borderId="37" xfId="0" applyBorder="1" applyAlignment="1">
      <alignment horizontal="center" vertical="center"/>
    </xf>
    <xf numFmtId="0" fontId="0" fillId="0" borderId="2" xfId="0" applyBorder="1" applyAlignment="1">
      <alignment horizontal="center" vertical="center"/>
    </xf>
    <xf numFmtId="0" fontId="15" fillId="24" borderId="0" xfId="3" applyFont="1" applyFill="1" applyAlignment="1" applyProtection="1">
      <alignment horizontal="center" vertical="center" wrapText="1"/>
    </xf>
    <xf numFmtId="49" fontId="12" fillId="27" borderId="59" xfId="0" applyNumberFormat="1" applyFont="1" applyFill="1" applyBorder="1" applyAlignment="1" applyProtection="1">
      <alignment horizontal="left" vertical="center"/>
      <protection locked="0"/>
    </xf>
    <xf numFmtId="49" fontId="12" fillId="27" borderId="22" xfId="0" applyNumberFormat="1" applyFont="1" applyFill="1" applyBorder="1" applyAlignment="1" applyProtection="1">
      <alignment horizontal="left" vertical="center"/>
      <protection locked="0"/>
    </xf>
    <xf numFmtId="49" fontId="12" fillId="27" borderId="71" xfId="0" applyNumberFormat="1" applyFont="1" applyFill="1" applyBorder="1" applyAlignment="1" applyProtection="1">
      <alignment horizontal="left" vertical="center"/>
      <protection locked="0"/>
    </xf>
    <xf numFmtId="0" fontId="12" fillId="27" borderId="59" xfId="0" applyNumberFormat="1" applyFont="1" applyFill="1" applyBorder="1" applyAlignment="1" applyProtection="1">
      <alignment horizontal="left" vertical="center"/>
      <protection locked="0"/>
    </xf>
    <xf numFmtId="0" fontId="12" fillId="27" borderId="22" xfId="0" applyNumberFormat="1" applyFont="1" applyFill="1" applyBorder="1" applyAlignment="1" applyProtection="1">
      <alignment horizontal="left" vertical="center"/>
      <protection locked="0"/>
    </xf>
    <xf numFmtId="0" fontId="12" fillId="27" borderId="71" xfId="0" applyNumberFormat="1" applyFont="1" applyFill="1" applyBorder="1" applyAlignment="1" applyProtection="1">
      <alignment horizontal="left" vertical="center"/>
      <protection locked="0"/>
    </xf>
    <xf numFmtId="0" fontId="0" fillId="26" borderId="25" xfId="0" applyFont="1" applyFill="1" applyBorder="1" applyAlignment="1" applyProtection="1">
      <alignment horizontal="center" vertical="center" wrapText="1"/>
    </xf>
    <xf numFmtId="0" fontId="0" fillId="0" borderId="95" xfId="0" applyBorder="1" applyAlignment="1">
      <alignment horizontal="center" vertical="center" wrapText="1"/>
    </xf>
    <xf numFmtId="0" fontId="0" fillId="26" borderId="41" xfId="0" applyFont="1" applyFill="1" applyBorder="1" applyAlignment="1" applyProtection="1">
      <alignment horizontal="center" vertical="center" wrapText="1"/>
    </xf>
    <xf numFmtId="0" fontId="0" fillId="0" borderId="110" xfId="0" applyBorder="1" applyAlignment="1">
      <alignment horizontal="center" vertical="center" wrapText="1"/>
    </xf>
    <xf numFmtId="0" fontId="13" fillId="18" borderId="226" xfId="0" applyFont="1" applyFill="1" applyBorder="1" applyAlignment="1" applyProtection="1">
      <alignment horizontal="left" vertical="center" wrapText="1"/>
    </xf>
    <xf numFmtId="0" fontId="13" fillId="18" borderId="187" xfId="0" applyFont="1" applyFill="1" applyBorder="1" applyAlignment="1" applyProtection="1">
      <alignment horizontal="left" vertical="center" wrapText="1"/>
    </xf>
    <xf numFmtId="0" fontId="64" fillId="0" borderId="0" xfId="0" applyFont="1" applyFill="1" applyBorder="1" applyAlignment="1" applyProtection="1">
      <alignment horizontal="left" vertical="top" wrapText="1"/>
      <protection hidden="1"/>
    </xf>
    <xf numFmtId="181" fontId="4" fillId="24" borderId="188" xfId="0" applyNumberFormat="1" applyFont="1" applyFill="1" applyBorder="1" applyAlignment="1" applyProtection="1">
      <alignment horizontal="left" vertical="center" wrapText="1"/>
      <protection hidden="1"/>
    </xf>
    <xf numFmtId="181" fontId="4" fillId="24" borderId="189" xfId="0" applyNumberFormat="1" applyFont="1" applyFill="1" applyBorder="1" applyAlignment="1" applyProtection="1">
      <alignment horizontal="left" vertical="center" wrapText="1"/>
      <protection hidden="1"/>
    </xf>
    <xf numFmtId="181" fontId="4" fillId="24" borderId="190" xfId="0" applyNumberFormat="1" applyFont="1" applyFill="1" applyBorder="1" applyAlignment="1" applyProtection="1">
      <alignment horizontal="left" vertical="center" wrapText="1"/>
      <protection hidden="1"/>
    </xf>
    <xf numFmtId="0" fontId="13" fillId="0" borderId="0" xfId="0" applyFont="1" applyFill="1" applyAlignment="1" applyProtection="1">
      <alignment horizontal="left" vertical="center" wrapText="1"/>
    </xf>
    <xf numFmtId="0" fontId="7" fillId="0" borderId="0" xfId="0" applyFont="1" applyFill="1" applyAlignment="1" applyProtection="1">
      <alignment horizontal="left" wrapText="1"/>
    </xf>
    <xf numFmtId="0" fontId="0" fillId="18" borderId="188" xfId="0" applyFont="1" applyFill="1" applyBorder="1" applyAlignment="1" applyProtection="1">
      <alignment horizontal="center" vertical="center" wrapText="1"/>
    </xf>
    <xf numFmtId="0" fontId="0" fillId="18" borderId="189" xfId="0" applyFont="1" applyFill="1" applyBorder="1" applyAlignment="1" applyProtection="1">
      <alignment horizontal="center" vertical="center" wrapText="1"/>
    </xf>
    <xf numFmtId="0" fontId="0" fillId="18" borderId="190" xfId="0" applyFont="1" applyFill="1" applyBorder="1" applyAlignment="1" applyProtection="1">
      <alignment horizontal="center" vertical="center" wrapText="1"/>
    </xf>
    <xf numFmtId="0" fontId="13" fillId="18" borderId="132" xfId="0" applyFont="1" applyFill="1" applyBorder="1" applyAlignment="1" applyProtection="1">
      <alignment horizontal="left" vertical="center" wrapText="1"/>
    </xf>
    <xf numFmtId="0" fontId="13" fillId="18" borderId="133" xfId="0" applyFont="1" applyFill="1" applyBorder="1" applyAlignment="1" applyProtection="1">
      <alignment horizontal="left" vertical="center" wrapText="1"/>
    </xf>
    <xf numFmtId="0" fontId="0" fillId="0" borderId="190" xfId="0" applyFont="1" applyFill="1" applyBorder="1" applyAlignment="1" applyProtection="1">
      <alignment horizontal="center" vertical="center" shrinkToFit="1"/>
      <protection locked="0"/>
    </xf>
    <xf numFmtId="0" fontId="0" fillId="0" borderId="186" xfId="0" applyFont="1" applyFill="1" applyBorder="1" applyAlignment="1" applyProtection="1">
      <alignment horizontal="center" vertical="center" shrinkToFit="1"/>
      <protection locked="0"/>
    </xf>
    <xf numFmtId="0" fontId="0" fillId="0" borderId="188" xfId="0" applyFont="1" applyFill="1" applyBorder="1" applyAlignment="1" applyProtection="1">
      <alignment horizontal="center" vertical="center" shrinkToFit="1"/>
      <protection locked="0"/>
    </xf>
    <xf numFmtId="0" fontId="13" fillId="18" borderId="188" xfId="0" applyFont="1" applyFill="1" applyBorder="1" applyAlignment="1" applyProtection="1">
      <alignment horizontal="left" vertical="center" wrapText="1"/>
    </xf>
    <xf numFmtId="0" fontId="13" fillId="18" borderId="189" xfId="0" applyFont="1" applyFill="1" applyBorder="1" applyAlignment="1" applyProtection="1">
      <alignment horizontal="left" vertical="center" wrapText="1"/>
    </xf>
    <xf numFmtId="0" fontId="7" fillId="0" borderId="0" xfId="0" applyFont="1" applyFill="1" applyBorder="1" applyAlignment="1" applyProtection="1">
      <alignment horizontal="left" wrapText="1"/>
    </xf>
    <xf numFmtId="0" fontId="3" fillId="26" borderId="186" xfId="0" applyFont="1" applyFill="1" applyBorder="1" applyAlignment="1" applyProtection="1">
      <alignment horizontal="center" vertical="center" wrapText="1"/>
    </xf>
    <xf numFmtId="0" fontId="3" fillId="24" borderId="52" xfId="0" applyFont="1" applyFill="1" applyBorder="1" applyAlignment="1" applyProtection="1">
      <alignment horizontal="center" vertical="center" wrapText="1"/>
    </xf>
    <xf numFmtId="0" fontId="3" fillId="24" borderId="42" xfId="0" applyFont="1" applyFill="1" applyBorder="1" applyAlignment="1" applyProtection="1">
      <alignment horizontal="center" vertical="center" wrapText="1"/>
    </xf>
    <xf numFmtId="0" fontId="3" fillId="24" borderId="134" xfId="0" applyFont="1" applyFill="1" applyBorder="1" applyAlignment="1" applyProtection="1">
      <alignment horizontal="center" vertical="center" wrapText="1"/>
    </xf>
    <xf numFmtId="0" fontId="3" fillId="24" borderId="189" xfId="0" applyFont="1" applyFill="1" applyBorder="1" applyAlignment="1" applyProtection="1">
      <alignment horizontal="center" vertical="center" wrapText="1"/>
    </xf>
    <xf numFmtId="0" fontId="0" fillId="24" borderId="58" xfId="0" applyFont="1" applyFill="1" applyBorder="1" applyAlignment="1" applyProtection="1">
      <alignment horizontal="center" vertical="center" wrapText="1"/>
    </xf>
    <xf numFmtId="0" fontId="0" fillId="24" borderId="0" xfId="0" applyFont="1" applyFill="1" applyBorder="1" applyAlignment="1" applyProtection="1">
      <alignment horizontal="center" vertical="center" wrapText="1"/>
    </xf>
    <xf numFmtId="0" fontId="0" fillId="18" borderId="186" xfId="0" applyFill="1" applyBorder="1" applyAlignment="1" applyProtection="1">
      <alignment horizontal="center" vertical="center"/>
    </xf>
    <xf numFmtId="0" fontId="0" fillId="0" borderId="224" xfId="0" applyFont="1" applyFill="1" applyBorder="1" applyAlignment="1" applyProtection="1">
      <alignment horizontal="center" vertical="center" shrinkToFit="1"/>
      <protection locked="0"/>
    </xf>
    <xf numFmtId="0" fontId="0" fillId="0" borderId="225" xfId="0" applyFont="1" applyFill="1" applyBorder="1" applyAlignment="1" applyProtection="1">
      <alignment horizontal="center" vertical="center" shrinkToFit="1"/>
      <protection locked="0"/>
    </xf>
    <xf numFmtId="0" fontId="0" fillId="0" borderId="226" xfId="0" applyFont="1" applyFill="1" applyBorder="1" applyAlignment="1" applyProtection="1">
      <alignment horizontal="center" vertical="center" shrinkToFit="1"/>
      <protection locked="0"/>
    </xf>
    <xf numFmtId="0" fontId="0" fillId="25" borderId="1" xfId="0" applyFont="1" applyFill="1" applyBorder="1" applyAlignment="1" applyProtection="1">
      <alignment horizontal="center" vertical="center" shrinkToFit="1"/>
      <protection locked="0"/>
    </xf>
    <xf numFmtId="0" fontId="0" fillId="25" borderId="59" xfId="0" applyFont="1" applyFill="1" applyBorder="1" applyAlignment="1" applyProtection="1">
      <alignment horizontal="center" vertical="center" shrinkToFit="1"/>
      <protection locked="0"/>
    </xf>
    <xf numFmtId="0" fontId="7" fillId="24" borderId="0" xfId="0" applyFont="1" applyFill="1" applyAlignment="1" applyProtection="1">
      <alignment horizontal="left" wrapText="1"/>
    </xf>
    <xf numFmtId="0" fontId="0" fillId="20" borderId="1" xfId="0" applyFill="1" applyBorder="1" applyAlignment="1" applyProtection="1">
      <alignment horizontal="left" vertical="center"/>
      <protection locked="0"/>
    </xf>
    <xf numFmtId="0" fontId="0" fillId="0" borderId="186" xfId="0" applyFont="1" applyFill="1" applyBorder="1" applyAlignment="1" applyProtection="1">
      <alignment horizontal="left" vertical="center"/>
    </xf>
    <xf numFmtId="0" fontId="0" fillId="23" borderId="225" xfId="0" applyFill="1" applyBorder="1" applyAlignment="1" applyProtection="1">
      <alignment horizontal="left" vertical="center"/>
    </xf>
    <xf numFmtId="0" fontId="0" fillId="20" borderId="59" xfId="0" applyFill="1" applyBorder="1" applyAlignment="1" applyProtection="1">
      <alignment horizontal="left" vertical="center"/>
      <protection locked="0"/>
    </xf>
    <xf numFmtId="0" fontId="0" fillId="20" borderId="22" xfId="0" applyFill="1" applyBorder="1" applyAlignment="1" applyProtection="1">
      <alignment horizontal="left" vertical="center"/>
      <protection locked="0"/>
    </xf>
    <xf numFmtId="0" fontId="0" fillId="20" borderId="71" xfId="0" applyFill="1" applyBorder="1" applyAlignment="1" applyProtection="1">
      <alignment horizontal="left" vertical="center"/>
      <protection locked="0"/>
    </xf>
    <xf numFmtId="0" fontId="12" fillId="24" borderId="42" xfId="0" applyFont="1" applyFill="1" applyBorder="1" applyAlignment="1" applyProtection="1">
      <alignment horizontal="left" vertical="center" wrapText="1"/>
    </xf>
    <xf numFmtId="0" fontId="12" fillId="26" borderId="187" xfId="0" applyFont="1" applyFill="1" applyBorder="1" applyAlignment="1" applyProtection="1">
      <alignment horizontal="center" vertical="center"/>
    </xf>
    <xf numFmtId="0" fontId="12" fillId="26" borderId="42" xfId="0" applyFont="1" applyFill="1" applyBorder="1" applyAlignment="1" applyProtection="1">
      <alignment horizontal="center" vertical="center"/>
    </xf>
    <xf numFmtId="0" fontId="12" fillId="26" borderId="186" xfId="0" applyFont="1" applyFill="1" applyBorder="1" applyAlignment="1" applyProtection="1">
      <alignment horizontal="center" vertical="center" shrinkToFit="1"/>
    </xf>
    <xf numFmtId="0" fontId="12" fillId="24" borderId="188" xfId="0" applyFont="1" applyFill="1" applyBorder="1" applyAlignment="1" applyProtection="1">
      <alignment horizontal="left" vertical="center" wrapText="1"/>
    </xf>
    <xf numFmtId="0" fontId="12" fillId="24" borderId="189" xfId="0" applyFont="1" applyFill="1" applyBorder="1" applyAlignment="1" applyProtection="1">
      <alignment horizontal="left" vertical="center" wrapText="1"/>
    </xf>
    <xf numFmtId="0" fontId="12" fillId="24" borderId="190" xfId="0" applyFont="1" applyFill="1" applyBorder="1" applyAlignment="1" applyProtection="1">
      <alignment horizontal="left" vertical="center" wrapText="1"/>
    </xf>
    <xf numFmtId="0" fontId="12" fillId="24" borderId="183" xfId="0" applyFont="1" applyFill="1" applyBorder="1" applyAlignment="1" applyProtection="1">
      <alignment horizontal="left" vertical="center" wrapText="1"/>
    </xf>
    <xf numFmtId="0" fontId="12" fillId="24" borderId="184" xfId="0" applyFont="1" applyFill="1" applyBorder="1" applyAlignment="1" applyProtection="1">
      <alignment horizontal="left" vertical="center" wrapText="1"/>
    </xf>
    <xf numFmtId="0" fontId="12" fillId="24" borderId="185" xfId="0" applyFont="1" applyFill="1" applyBorder="1" applyAlignment="1" applyProtection="1">
      <alignment horizontal="left" vertical="center" wrapText="1"/>
    </xf>
    <xf numFmtId="0" fontId="12" fillId="20" borderId="59" xfId="0" applyFont="1" applyFill="1" applyBorder="1" applyAlignment="1" applyProtection="1">
      <alignment horizontal="left" vertical="center" wrapText="1"/>
      <protection locked="0"/>
    </xf>
    <xf numFmtId="0" fontId="12" fillId="20" borderId="22" xfId="0" applyFont="1" applyFill="1" applyBorder="1" applyAlignment="1" applyProtection="1">
      <alignment horizontal="left" vertical="center" wrapText="1"/>
      <protection locked="0"/>
    </xf>
    <xf numFmtId="0" fontId="12" fillId="20" borderId="71" xfId="0" applyFont="1" applyFill="1" applyBorder="1" applyAlignment="1" applyProtection="1">
      <alignment horizontal="left" vertical="center" wrapText="1"/>
      <protection locked="0"/>
    </xf>
    <xf numFmtId="0" fontId="95" fillId="20" borderId="59" xfId="0" applyFont="1" applyFill="1" applyBorder="1" applyAlignment="1" applyProtection="1">
      <alignment horizontal="center" vertical="center" wrapText="1"/>
      <protection locked="0"/>
    </xf>
    <xf numFmtId="0" fontId="95" fillId="20" borderId="71" xfId="0" applyFont="1" applyFill="1" applyBorder="1" applyAlignment="1" applyProtection="1">
      <alignment horizontal="center" vertical="center" wrapText="1"/>
      <protection locked="0"/>
    </xf>
    <xf numFmtId="0" fontId="58" fillId="17" borderId="59" xfId="0" applyFont="1" applyFill="1" applyBorder="1" applyAlignment="1" applyProtection="1">
      <alignment horizontal="center" vertical="center" wrapText="1"/>
      <protection locked="0"/>
    </xf>
    <xf numFmtId="0" fontId="58" fillId="17" borderId="71" xfId="0" applyFont="1" applyFill="1" applyBorder="1" applyAlignment="1" applyProtection="1">
      <alignment horizontal="center" vertical="center" wrapText="1"/>
      <protection locked="0"/>
    </xf>
    <xf numFmtId="0" fontId="58" fillId="20" borderId="59" xfId="0" applyFont="1" applyFill="1" applyBorder="1" applyAlignment="1" applyProtection="1">
      <alignment horizontal="center" vertical="center" wrapText="1"/>
      <protection locked="0"/>
    </xf>
    <xf numFmtId="0" fontId="58" fillId="20" borderId="71" xfId="0" applyFont="1" applyFill="1" applyBorder="1" applyAlignment="1" applyProtection="1">
      <alignment horizontal="center" vertical="center" wrapText="1"/>
      <protection locked="0"/>
    </xf>
    <xf numFmtId="0" fontId="34" fillId="24" borderId="0" xfId="0" applyFont="1" applyFill="1" applyBorder="1" applyAlignment="1" applyProtection="1">
      <alignment horizontal="left" vertical="center" wrapText="1"/>
    </xf>
    <xf numFmtId="0" fontId="12" fillId="24" borderId="95" xfId="0" applyFont="1" applyFill="1" applyBorder="1" applyAlignment="1" applyProtection="1">
      <alignment horizontal="left" vertical="center"/>
    </xf>
    <xf numFmtId="0" fontId="12" fillId="24" borderId="95" xfId="0" applyFont="1" applyFill="1" applyBorder="1" applyAlignment="1" applyProtection="1">
      <alignment horizontal="left" vertical="center" wrapText="1"/>
    </xf>
    <xf numFmtId="0" fontId="1" fillId="30" borderId="59" xfId="23" applyFont="1" applyFill="1" applyBorder="1" applyAlignment="1" applyProtection="1">
      <alignment horizontal="center" vertical="center" wrapText="1"/>
      <protection locked="0"/>
    </xf>
    <xf numFmtId="0" fontId="43" fillId="30" borderId="71" xfId="23" applyFont="1" applyFill="1" applyBorder="1" applyAlignment="1" applyProtection="1">
      <alignment horizontal="center" vertical="center" wrapText="1"/>
      <protection locked="0"/>
    </xf>
    <xf numFmtId="0" fontId="58" fillId="30" borderId="59" xfId="0" applyFont="1" applyFill="1" applyBorder="1" applyAlignment="1" applyProtection="1">
      <alignment horizontal="center" vertical="center" wrapText="1"/>
      <protection locked="0"/>
    </xf>
    <xf numFmtId="0" fontId="58" fillId="30" borderId="71" xfId="0" applyFont="1" applyFill="1" applyBorder="1" applyAlignment="1" applyProtection="1">
      <alignment horizontal="center" vertical="center" wrapText="1"/>
      <protection locked="0"/>
    </xf>
    <xf numFmtId="0" fontId="15"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0" fillId="26" borderId="215" xfId="0" applyFont="1" applyFill="1" applyBorder="1" applyAlignment="1" applyProtection="1">
      <alignment horizontal="center" vertical="center"/>
    </xf>
    <xf numFmtId="0" fontId="0" fillId="24" borderId="216" xfId="0" applyFont="1" applyFill="1" applyBorder="1" applyAlignment="1" applyProtection="1">
      <alignment horizontal="left" vertical="center" wrapText="1"/>
    </xf>
    <xf numFmtId="0" fontId="0" fillId="24" borderId="217" xfId="0" applyFont="1" applyFill="1" applyBorder="1" applyAlignment="1" applyProtection="1">
      <alignment horizontal="left" vertical="center" wrapText="1"/>
    </xf>
    <xf numFmtId="0" fontId="0" fillId="24" borderId="218" xfId="0" applyFont="1" applyFill="1" applyBorder="1" applyAlignment="1" applyProtection="1">
      <alignment horizontal="left" vertical="center" wrapText="1"/>
    </xf>
    <xf numFmtId="0" fontId="0" fillId="24" borderId="215" xfId="0" applyFont="1" applyFill="1" applyBorder="1" applyAlignment="1" applyProtection="1">
      <alignment horizontal="left" vertical="center" wrapText="1"/>
    </xf>
    <xf numFmtId="0" fontId="0" fillId="24" borderId="111" xfId="0" applyFont="1" applyFill="1" applyBorder="1" applyAlignment="1" applyProtection="1">
      <alignment horizontal="left" vertical="center" wrapText="1"/>
    </xf>
    <xf numFmtId="0" fontId="0" fillId="24" borderId="112" xfId="0" applyFont="1" applyFill="1" applyBorder="1" applyAlignment="1" applyProtection="1">
      <alignment horizontal="left" vertical="center" wrapText="1"/>
    </xf>
    <xf numFmtId="0" fontId="0" fillId="24" borderId="113" xfId="0" applyFont="1" applyFill="1" applyBorder="1" applyAlignment="1" applyProtection="1">
      <alignment horizontal="left" vertical="center" wrapText="1"/>
    </xf>
    <xf numFmtId="0" fontId="0" fillId="24" borderId="215" xfId="0" applyFont="1" applyFill="1" applyBorder="1" applyAlignment="1" applyProtection="1">
      <alignment horizontal="left" vertical="center"/>
    </xf>
    <xf numFmtId="0" fontId="0" fillId="26" borderId="205" xfId="0" applyFill="1" applyBorder="1" applyAlignment="1" applyProtection="1">
      <alignment horizontal="left" vertical="center" wrapText="1"/>
    </xf>
    <xf numFmtId="0" fontId="0" fillId="26" borderId="60" xfId="0" applyFill="1" applyBorder="1" applyAlignment="1" applyProtection="1">
      <alignment horizontal="left" vertical="center" wrapText="1"/>
    </xf>
    <xf numFmtId="0" fontId="7" fillId="28" borderId="0" xfId="0" applyFont="1" applyFill="1" applyBorder="1" applyAlignment="1" applyProtection="1">
      <alignment horizontal="left" vertical="center"/>
    </xf>
    <xf numFmtId="0" fontId="0" fillId="24" borderId="189" xfId="0" applyFill="1" applyBorder="1" applyAlignment="1" applyProtection="1">
      <alignment horizontal="left" vertical="center"/>
    </xf>
    <xf numFmtId="0" fontId="0" fillId="24" borderId="0" xfId="0" applyFill="1" applyBorder="1" applyAlignment="1" applyProtection="1">
      <alignment horizontal="left" vertical="center"/>
    </xf>
    <xf numFmtId="0" fontId="0" fillId="24" borderId="22" xfId="0" applyFill="1" applyBorder="1" applyAlignment="1" applyProtection="1">
      <alignment horizontal="center" vertical="center"/>
      <protection locked="0"/>
    </xf>
    <xf numFmtId="0" fontId="0" fillId="24" borderId="71" xfId="0" applyFill="1" applyBorder="1" applyAlignment="1" applyProtection="1">
      <alignment horizontal="center" vertical="center"/>
      <protection locked="0"/>
    </xf>
    <xf numFmtId="0" fontId="0" fillId="26" borderId="188" xfId="0" applyFont="1" applyFill="1" applyBorder="1" applyAlignment="1" applyProtection="1">
      <alignment horizontal="left" vertical="center" wrapText="1"/>
    </xf>
    <xf numFmtId="0" fontId="22" fillId="26" borderId="187" xfId="0" applyFont="1" applyFill="1" applyBorder="1" applyAlignment="1" applyProtection="1">
      <alignment horizontal="left" vertical="center" wrapText="1"/>
    </xf>
    <xf numFmtId="0" fontId="22" fillId="26" borderId="188" xfId="0" applyFont="1" applyFill="1" applyBorder="1" applyAlignment="1" applyProtection="1">
      <alignment horizontal="left" vertical="center" wrapText="1"/>
    </xf>
    <xf numFmtId="0" fontId="22" fillId="24" borderId="189" xfId="0" applyFont="1" applyFill="1" applyBorder="1" applyAlignment="1" applyProtection="1">
      <alignment horizontal="left" vertical="center" wrapText="1"/>
    </xf>
    <xf numFmtId="0" fontId="16" fillId="24" borderId="187" xfId="0" applyFont="1" applyFill="1" applyBorder="1" applyAlignment="1" applyProtection="1">
      <alignment horizontal="left" vertical="center" wrapText="1"/>
    </xf>
    <xf numFmtId="0" fontId="16" fillId="24" borderId="224" xfId="0" applyFont="1" applyFill="1" applyBorder="1" applyAlignment="1" applyProtection="1">
      <alignment horizontal="left" vertical="center" wrapText="1"/>
    </xf>
    <xf numFmtId="0" fontId="16" fillId="24" borderId="23" xfId="0" applyFont="1" applyFill="1" applyBorder="1" applyAlignment="1" applyProtection="1">
      <alignment horizontal="left" vertical="center" wrapText="1"/>
    </xf>
    <xf numFmtId="0" fontId="16" fillId="24" borderId="119" xfId="0" applyFont="1" applyFill="1" applyBorder="1" applyAlignment="1" applyProtection="1">
      <alignment horizontal="left" vertical="center" wrapText="1"/>
    </xf>
    <xf numFmtId="0" fontId="0" fillId="26" borderId="188" xfId="0" applyFill="1" applyBorder="1" applyAlignment="1" applyProtection="1">
      <alignment horizontal="left" vertical="center" wrapText="1"/>
    </xf>
    <xf numFmtId="0" fontId="0" fillId="24" borderId="189" xfId="0" applyFill="1" applyBorder="1" applyAlignment="1" applyProtection="1">
      <alignment horizontal="left" vertical="center" wrapText="1"/>
    </xf>
    <xf numFmtId="0" fontId="22" fillId="26" borderId="0" xfId="0" applyFont="1" applyFill="1" applyBorder="1" applyAlignment="1" applyProtection="1">
      <alignment horizontal="left" vertical="center" wrapText="1"/>
    </xf>
    <xf numFmtId="0" fontId="0" fillId="26" borderId="189" xfId="0" applyFont="1" applyFill="1" applyBorder="1" applyAlignment="1" applyProtection="1">
      <alignment horizontal="left" vertical="center" wrapText="1"/>
    </xf>
    <xf numFmtId="0" fontId="0" fillId="26" borderId="41" xfId="0" applyFont="1" applyFill="1" applyBorder="1" applyAlignment="1" applyProtection="1">
      <alignment horizontal="left" vertical="center" wrapText="1"/>
    </xf>
    <xf numFmtId="0" fontId="0" fillId="26" borderId="117" xfId="0" applyFont="1" applyFill="1" applyBorder="1" applyAlignment="1" applyProtection="1">
      <alignment horizontal="left" vertical="center" wrapText="1"/>
    </xf>
    <xf numFmtId="0" fontId="22" fillId="26" borderId="188" xfId="0" applyFont="1" applyFill="1" applyBorder="1" applyAlignment="1" applyProtection="1">
      <alignment horizontal="left" vertical="center"/>
    </xf>
    <xf numFmtId="0" fontId="22" fillId="26" borderId="189" xfId="0" applyFont="1" applyFill="1" applyBorder="1" applyAlignment="1" applyProtection="1">
      <alignment horizontal="left" vertical="center"/>
    </xf>
    <xf numFmtId="0" fontId="22" fillId="26" borderId="187" xfId="0" applyFont="1" applyFill="1" applyBorder="1" applyAlignment="1" applyProtection="1">
      <alignment horizontal="left" vertical="center"/>
    </xf>
    <xf numFmtId="0" fontId="4" fillId="26" borderId="220" xfId="0" applyFont="1" applyFill="1" applyBorder="1" applyAlignment="1" applyProtection="1">
      <alignment horizontal="left" vertical="center" wrapText="1"/>
    </xf>
    <xf numFmtId="0" fontId="4" fillId="26" borderId="244" xfId="0" applyFont="1" applyFill="1" applyBorder="1" applyAlignment="1" applyProtection="1">
      <alignment horizontal="center" vertical="center"/>
    </xf>
    <xf numFmtId="0" fontId="8" fillId="27" borderId="22" xfId="2" applyFill="1" applyBorder="1" applyAlignment="1" applyProtection="1">
      <alignment horizontal="left" vertical="center" wrapText="1"/>
      <protection locked="0"/>
    </xf>
    <xf numFmtId="0" fontId="8" fillId="27" borderId="71" xfId="2" applyFill="1" applyBorder="1" applyAlignment="1" applyProtection="1">
      <alignment horizontal="left" vertical="center" wrapText="1"/>
      <protection locked="0"/>
    </xf>
    <xf numFmtId="0" fontId="22" fillId="26" borderId="189" xfId="0" applyFont="1" applyFill="1" applyBorder="1" applyAlignment="1" applyProtection="1">
      <alignment horizontal="left" vertical="center" wrapText="1"/>
    </xf>
    <xf numFmtId="0" fontId="0" fillId="26" borderId="195" xfId="0" applyFont="1" applyFill="1" applyBorder="1" applyAlignment="1" applyProtection="1">
      <alignment horizontal="center" vertical="center" wrapText="1"/>
    </xf>
    <xf numFmtId="0" fontId="4" fillId="26" borderId="195" xfId="0" applyFont="1" applyFill="1" applyBorder="1" applyAlignment="1" applyProtection="1">
      <alignment horizontal="center" vertical="center" wrapText="1"/>
    </xf>
    <xf numFmtId="0" fontId="13" fillId="26" borderId="137" xfId="0" applyFont="1" applyFill="1" applyBorder="1" applyAlignment="1" applyProtection="1">
      <alignment horizontal="center" vertical="center" wrapText="1"/>
    </xf>
    <xf numFmtId="0" fontId="62" fillId="24" borderId="0" xfId="0" applyFont="1" applyFill="1" applyAlignment="1" applyProtection="1">
      <alignment vertical="center"/>
    </xf>
    <xf numFmtId="0" fontId="13" fillId="24" borderId="0" xfId="0" applyFont="1" applyFill="1" applyProtection="1">
      <alignment vertical="center"/>
    </xf>
    <xf numFmtId="0" fontId="63" fillId="28" borderId="0" xfId="0" applyFont="1" applyFill="1" applyBorder="1" applyAlignment="1" applyProtection="1">
      <alignment horizontal="left" vertical="center" wrapText="1"/>
    </xf>
    <xf numFmtId="0" fontId="13" fillId="26" borderId="188" xfId="0" applyFont="1" applyFill="1" applyBorder="1" applyAlignment="1" applyProtection="1">
      <alignment horizontal="center" vertical="center"/>
    </xf>
    <xf numFmtId="0" fontId="13" fillId="26" borderId="7" xfId="0" applyFont="1" applyFill="1" applyBorder="1" applyAlignment="1" applyProtection="1">
      <alignment horizontal="center" vertical="center" wrapText="1"/>
    </xf>
    <xf numFmtId="0" fontId="16" fillId="26" borderId="137" xfId="0" applyFont="1" applyFill="1" applyBorder="1" applyAlignment="1" applyProtection="1">
      <alignment horizontal="center" vertical="center" wrapText="1"/>
    </xf>
    <xf numFmtId="0" fontId="12" fillId="26" borderId="188" xfId="0" applyFont="1" applyFill="1" applyBorder="1" applyAlignment="1" applyProtection="1">
      <alignment horizontal="left" vertical="center" shrinkToFit="1"/>
    </xf>
    <xf numFmtId="0" fontId="12" fillId="26" borderId="189" xfId="0" applyFont="1" applyFill="1" applyBorder="1" applyAlignment="1" applyProtection="1">
      <alignment horizontal="left" vertical="center" shrinkToFit="1"/>
    </xf>
    <xf numFmtId="0" fontId="12" fillId="26" borderId="220" xfId="0" applyFont="1" applyFill="1" applyBorder="1" applyAlignment="1" applyProtection="1">
      <alignment horizontal="left" vertical="center" shrinkToFit="1"/>
    </xf>
    <xf numFmtId="0" fontId="12" fillId="24" borderId="22" xfId="0" applyFont="1" applyFill="1" applyBorder="1" applyAlignment="1" applyProtection="1">
      <alignment horizontal="center" vertical="center" shrinkToFit="1"/>
      <protection locked="0"/>
    </xf>
    <xf numFmtId="0" fontId="12" fillId="24" borderId="71" xfId="0" applyFont="1" applyFill="1" applyBorder="1" applyAlignment="1" applyProtection="1">
      <alignment horizontal="center" vertical="center" shrinkToFit="1"/>
      <protection locked="0"/>
    </xf>
    <xf numFmtId="0" fontId="12" fillId="18" borderId="94" xfId="0" applyFont="1" applyFill="1" applyBorder="1" applyAlignment="1" applyProtection="1">
      <alignment horizontal="center" vertical="center"/>
    </xf>
    <xf numFmtId="0" fontId="12" fillId="18" borderId="97" xfId="0" applyFont="1" applyFill="1" applyBorder="1" applyAlignment="1" applyProtection="1">
      <alignment horizontal="center" vertical="center"/>
    </xf>
    <xf numFmtId="0" fontId="12" fillId="19" borderId="123" xfId="0" applyFont="1" applyFill="1" applyBorder="1" applyAlignment="1" applyProtection="1">
      <alignment horizontal="center" vertical="center"/>
      <protection locked="0"/>
    </xf>
    <xf numFmtId="0" fontId="12" fillId="19" borderId="124" xfId="0" applyFont="1" applyFill="1" applyBorder="1" applyAlignment="1" applyProtection="1">
      <alignment horizontal="center" vertical="center"/>
      <protection locked="0"/>
    </xf>
    <xf numFmtId="0" fontId="12" fillId="18" borderId="185" xfId="0" applyFont="1" applyFill="1" applyBorder="1" applyAlignment="1" applyProtection="1">
      <alignment horizontal="center" vertical="center"/>
    </xf>
    <xf numFmtId="0" fontId="12" fillId="18" borderId="183" xfId="0" applyFont="1" applyFill="1" applyBorder="1" applyAlignment="1" applyProtection="1">
      <alignment horizontal="center" vertical="center"/>
    </xf>
    <xf numFmtId="0" fontId="12" fillId="18" borderId="219" xfId="0" applyFont="1" applyFill="1" applyBorder="1" applyAlignment="1" applyProtection="1">
      <alignment horizontal="center" vertical="center"/>
    </xf>
    <xf numFmtId="0" fontId="13" fillId="26" borderId="48" xfId="0" applyFont="1" applyFill="1" applyBorder="1" applyAlignment="1" applyProtection="1">
      <alignment horizontal="left" vertical="center" wrapText="1"/>
    </xf>
    <xf numFmtId="0" fontId="13" fillId="26" borderId="47" xfId="0" applyFont="1" applyFill="1" applyBorder="1" applyAlignment="1" applyProtection="1">
      <alignment horizontal="left" vertical="center" wrapText="1"/>
    </xf>
    <xf numFmtId="0" fontId="12" fillId="26" borderId="44" xfId="0" applyFont="1" applyFill="1" applyBorder="1" applyAlignment="1" applyProtection="1">
      <alignment horizontal="center" vertical="center" wrapText="1"/>
    </xf>
    <xf numFmtId="0" fontId="12" fillId="26" borderId="195" xfId="0" applyFont="1" applyFill="1" applyBorder="1" applyAlignment="1" applyProtection="1">
      <alignment horizontal="center" vertical="center" wrapText="1"/>
    </xf>
    <xf numFmtId="0" fontId="12" fillId="26" borderId="22" xfId="0" applyFont="1" applyFill="1" applyBorder="1" applyAlignment="1" applyProtection="1">
      <alignment horizontal="center" vertical="center"/>
    </xf>
    <xf numFmtId="181" fontId="12" fillId="28" borderId="188" xfId="0" applyNumberFormat="1" applyFont="1" applyFill="1" applyBorder="1" applyAlignment="1" applyProtection="1">
      <alignment horizontal="left" vertical="center" shrinkToFit="1"/>
      <protection hidden="1"/>
    </xf>
    <xf numFmtId="181" fontId="12" fillId="28" borderId="189" xfId="0" applyNumberFormat="1" applyFont="1" applyFill="1" applyBorder="1" applyAlignment="1" applyProtection="1">
      <alignment horizontal="left" vertical="center" shrinkToFit="1"/>
      <protection hidden="1"/>
    </xf>
    <xf numFmtId="181" fontId="12" fillId="28" borderId="190" xfId="0" applyNumberFormat="1" applyFont="1" applyFill="1" applyBorder="1" applyAlignment="1" applyProtection="1">
      <alignment horizontal="left" vertical="center" shrinkToFit="1"/>
      <protection hidden="1"/>
    </xf>
    <xf numFmtId="0" fontId="12" fillId="28" borderId="0" xfId="0" applyFont="1" applyFill="1" applyBorder="1" applyAlignment="1" applyProtection="1">
      <alignment horizontal="left" vertical="center"/>
    </xf>
    <xf numFmtId="0" fontId="12" fillId="26" borderId="41" xfId="0" applyFont="1" applyFill="1" applyBorder="1" applyAlignment="1" applyProtection="1">
      <alignment horizontal="left" vertical="center"/>
    </xf>
    <xf numFmtId="0" fontId="12" fillId="26" borderId="117" xfId="0" applyFont="1" applyFill="1" applyBorder="1" applyAlignment="1" applyProtection="1">
      <alignment horizontal="left" vertical="center"/>
    </xf>
    <xf numFmtId="0" fontId="12" fillId="26" borderId="43" xfId="0" applyFont="1" applyFill="1" applyBorder="1" applyAlignment="1" applyProtection="1">
      <alignment horizontal="left" vertical="center"/>
    </xf>
    <xf numFmtId="0" fontId="0" fillId="0" borderId="37" xfId="0" applyBorder="1" applyAlignment="1">
      <alignment vertical="center"/>
    </xf>
    <xf numFmtId="0" fontId="0" fillId="0" borderId="2" xfId="0" applyBorder="1" applyAlignment="1">
      <alignment vertical="center"/>
    </xf>
    <xf numFmtId="0" fontId="12" fillId="26" borderId="220" xfId="0" applyFont="1" applyFill="1" applyBorder="1" applyAlignment="1" applyProtection="1">
      <alignment horizontal="left" vertical="center"/>
    </xf>
    <xf numFmtId="0" fontId="12" fillId="26" borderId="110" xfId="0" applyFont="1" applyFill="1" applyBorder="1" applyAlignment="1" applyProtection="1">
      <alignment horizontal="left" vertical="center"/>
    </xf>
    <xf numFmtId="0" fontId="0" fillId="18" borderId="186" xfId="0" applyFill="1" applyBorder="1" applyAlignment="1" applyProtection="1">
      <alignment horizontal="center" vertical="center" wrapText="1"/>
    </xf>
    <xf numFmtId="0" fontId="0" fillId="18" borderId="225" xfId="0" applyFill="1" applyBorder="1" applyAlignment="1" applyProtection="1">
      <alignment horizontal="center" vertical="center" wrapText="1"/>
    </xf>
    <xf numFmtId="0" fontId="0" fillId="24" borderId="0" xfId="0" applyFill="1" applyBorder="1" applyAlignment="1" applyProtection="1">
      <alignment horizontal="left" vertical="center" wrapText="1"/>
    </xf>
    <xf numFmtId="0" fontId="12" fillId="0" borderId="188" xfId="0" applyFont="1" applyFill="1" applyBorder="1" applyAlignment="1" applyProtection="1">
      <alignment horizontal="left" vertical="center"/>
    </xf>
    <xf numFmtId="0" fontId="12" fillId="0" borderId="189" xfId="0" applyFont="1" applyFill="1" applyBorder="1" applyAlignment="1" applyProtection="1">
      <alignment horizontal="left" vertical="center"/>
    </xf>
    <xf numFmtId="0" fontId="12" fillId="0" borderId="220" xfId="0" applyFont="1" applyFill="1" applyBorder="1" applyAlignment="1" applyProtection="1">
      <alignment horizontal="left" vertical="center"/>
    </xf>
    <xf numFmtId="0" fontId="12" fillId="30" borderId="59" xfId="0" applyFont="1" applyFill="1" applyBorder="1" applyAlignment="1" applyProtection="1">
      <alignment horizontal="center" vertical="center" shrinkToFit="1"/>
      <protection locked="0"/>
    </xf>
    <xf numFmtId="0" fontId="12" fillId="30" borderId="71" xfId="0" applyFont="1" applyFill="1" applyBorder="1" applyAlignment="1" applyProtection="1">
      <alignment horizontal="center" vertical="center" shrinkToFit="1"/>
      <protection locked="0"/>
    </xf>
    <xf numFmtId="0" fontId="12" fillId="0" borderId="188" xfId="0" applyFont="1" applyFill="1" applyBorder="1" applyAlignment="1" applyProtection="1">
      <alignment horizontal="left" vertical="center" wrapText="1"/>
    </xf>
    <xf numFmtId="0" fontId="12" fillId="0" borderId="189" xfId="0" applyFont="1" applyFill="1" applyBorder="1" applyAlignment="1" applyProtection="1">
      <alignment horizontal="left" vertical="center" wrapText="1"/>
    </xf>
    <xf numFmtId="0" fontId="12" fillId="0" borderId="220" xfId="0" applyFont="1" applyFill="1" applyBorder="1" applyAlignment="1" applyProtection="1">
      <alignment horizontal="left" vertical="center" wrapText="1"/>
    </xf>
    <xf numFmtId="0" fontId="12" fillId="0" borderId="226" xfId="0" applyFont="1" applyFill="1" applyBorder="1" applyAlignment="1" applyProtection="1">
      <alignment horizontal="left" vertical="center"/>
    </xf>
    <xf numFmtId="0" fontId="12" fillId="0" borderId="187" xfId="0" applyFont="1" applyFill="1" applyBorder="1" applyAlignment="1" applyProtection="1">
      <alignment horizontal="left" vertical="center"/>
    </xf>
    <xf numFmtId="0" fontId="12" fillId="0" borderId="222" xfId="0" applyFont="1" applyFill="1" applyBorder="1" applyAlignment="1" applyProtection="1">
      <alignment horizontal="left" vertical="center"/>
    </xf>
    <xf numFmtId="0" fontId="12" fillId="0" borderId="208" xfId="0" applyFont="1" applyFill="1" applyBorder="1" applyAlignment="1" applyProtection="1">
      <alignment horizontal="left" vertical="center"/>
    </xf>
    <xf numFmtId="0" fontId="12" fillId="0" borderId="209" xfId="0" applyFont="1" applyFill="1" applyBorder="1" applyAlignment="1" applyProtection="1">
      <alignment horizontal="left" vertical="center"/>
    </xf>
    <xf numFmtId="0" fontId="12" fillId="0" borderId="221" xfId="0" applyFont="1" applyFill="1" applyBorder="1" applyAlignment="1" applyProtection="1">
      <alignment horizontal="left" vertical="center"/>
    </xf>
    <xf numFmtId="0" fontId="12" fillId="30" borderId="59" xfId="0" applyFont="1" applyFill="1" applyBorder="1" applyAlignment="1" applyProtection="1">
      <alignment horizontal="center" vertical="center"/>
      <protection locked="0"/>
    </xf>
    <xf numFmtId="0" fontId="12" fillId="30" borderId="71" xfId="0" applyFont="1" applyFill="1" applyBorder="1" applyAlignment="1" applyProtection="1">
      <alignment horizontal="center" vertical="center"/>
      <protection locked="0"/>
    </xf>
    <xf numFmtId="0" fontId="0" fillId="24" borderId="0" xfId="0" applyFont="1" applyFill="1" applyAlignment="1" applyProtection="1">
      <alignment horizontal="left" wrapText="1"/>
    </xf>
    <xf numFmtId="0" fontId="12" fillId="26" borderId="186" xfId="0" applyFont="1" applyFill="1" applyBorder="1" applyAlignment="1" applyProtection="1">
      <alignment horizontal="center" vertical="top" wrapText="1"/>
    </xf>
    <xf numFmtId="0" fontId="12" fillId="26" borderId="186" xfId="0" applyFont="1" applyFill="1" applyBorder="1" applyAlignment="1" applyProtection="1">
      <alignment horizontal="center" vertical="top"/>
    </xf>
    <xf numFmtId="0" fontId="12" fillId="24" borderId="225" xfId="0" applyFont="1" applyFill="1" applyBorder="1" applyAlignment="1" applyProtection="1">
      <alignment horizontal="left" vertical="center" wrapText="1"/>
    </xf>
    <xf numFmtId="0" fontId="12" fillId="27" borderId="1" xfId="0" applyFont="1" applyFill="1" applyBorder="1" applyAlignment="1" applyProtection="1">
      <alignment horizontal="center" vertical="center"/>
      <protection locked="0"/>
    </xf>
    <xf numFmtId="0" fontId="12" fillId="20" borderId="121" xfId="0" applyFont="1" applyFill="1" applyBorder="1" applyAlignment="1" applyProtection="1">
      <alignment vertical="top" wrapText="1"/>
      <protection locked="0"/>
    </xf>
    <xf numFmtId="0" fontId="12" fillId="20" borderId="155" xfId="0" applyFont="1" applyFill="1" applyBorder="1" applyAlignment="1" applyProtection="1">
      <alignment vertical="top" wrapText="1"/>
      <protection locked="0"/>
    </xf>
    <xf numFmtId="0" fontId="12" fillId="20" borderId="101" xfId="0" applyFont="1" applyFill="1" applyBorder="1" applyAlignment="1" applyProtection="1">
      <alignment vertical="top" wrapText="1"/>
      <protection locked="0"/>
    </xf>
    <xf numFmtId="0" fontId="12" fillId="20" borderId="0" xfId="0" applyFont="1" applyFill="1" applyBorder="1" applyAlignment="1" applyProtection="1">
      <alignment vertical="top" wrapText="1"/>
      <protection locked="0"/>
    </xf>
    <xf numFmtId="0" fontId="12" fillId="20" borderId="120" xfId="0" applyFont="1" applyFill="1" applyBorder="1" applyAlignment="1" applyProtection="1">
      <alignment vertical="top" wrapText="1"/>
      <protection locked="0"/>
    </xf>
    <xf numFmtId="0" fontId="12" fillId="20" borderId="156" xfId="0" applyFont="1" applyFill="1" applyBorder="1" applyAlignment="1" applyProtection="1">
      <alignment vertical="top" wrapText="1"/>
      <protection locked="0"/>
    </xf>
    <xf numFmtId="0" fontId="12" fillId="20" borderId="104" xfId="0" applyFont="1" applyFill="1" applyBorder="1" applyAlignment="1" applyProtection="1">
      <alignment vertical="top" wrapText="1"/>
      <protection locked="0"/>
    </xf>
    <xf numFmtId="0" fontId="12" fillId="20" borderId="157" xfId="0" applyFont="1" applyFill="1" applyBorder="1" applyAlignment="1" applyProtection="1">
      <alignment vertical="top" wrapText="1"/>
      <protection locked="0"/>
    </xf>
    <xf numFmtId="0" fontId="12" fillId="20" borderId="1" xfId="0" applyFont="1" applyFill="1" applyBorder="1" applyAlignment="1" applyProtection="1">
      <alignment horizontal="left" vertical="center" wrapText="1"/>
      <protection locked="0"/>
    </xf>
    <xf numFmtId="0" fontId="12" fillId="44" borderId="0" xfId="0" applyFont="1" applyFill="1" applyBorder="1" applyAlignment="1" applyProtection="1">
      <alignment vertical="center" wrapText="1"/>
    </xf>
    <xf numFmtId="0" fontId="15" fillId="44"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64" fillId="23" borderId="0" xfId="0" applyFont="1" applyFill="1" applyBorder="1" applyAlignment="1" applyProtection="1">
      <alignment horizontal="left" vertical="top" wrapText="1"/>
      <protection hidden="1"/>
    </xf>
    <xf numFmtId="181" fontId="4" fillId="45" borderId="188" xfId="0" applyNumberFormat="1" applyFont="1" applyFill="1" applyBorder="1" applyAlignment="1" applyProtection="1">
      <alignment horizontal="left" vertical="center" shrinkToFit="1"/>
      <protection hidden="1"/>
    </xf>
    <xf numFmtId="181" fontId="4" fillId="45" borderId="189" xfId="0" applyNumberFormat="1" applyFont="1" applyFill="1" applyBorder="1" applyAlignment="1" applyProtection="1">
      <alignment horizontal="left" vertical="center" shrinkToFit="1"/>
      <protection hidden="1"/>
    </xf>
    <xf numFmtId="181" fontId="4" fillId="45" borderId="190" xfId="0" applyNumberFormat="1" applyFont="1" applyFill="1" applyBorder="1" applyAlignment="1" applyProtection="1">
      <alignment horizontal="left" vertical="center" shrinkToFit="1"/>
      <protection hidden="1"/>
    </xf>
    <xf numFmtId="0" fontId="12" fillId="45" borderId="0" xfId="0" applyFont="1" applyFill="1" applyBorder="1" applyAlignment="1" applyProtection="1">
      <alignment vertical="center" wrapText="1"/>
    </xf>
    <xf numFmtId="0" fontId="12" fillId="51" borderId="117" xfId="0" applyFont="1" applyFill="1" applyBorder="1" applyAlignment="1" applyProtection="1">
      <alignment horizontal="left" vertical="center" wrapText="1"/>
    </xf>
    <xf numFmtId="0" fontId="20" fillId="26" borderId="226" xfId="0" applyFont="1" applyFill="1" applyBorder="1" applyAlignment="1" applyProtection="1">
      <alignment horizontal="center" vertical="center"/>
    </xf>
    <xf numFmtId="0" fontId="20" fillId="26" borderId="224" xfId="0" applyFont="1" applyFill="1" applyBorder="1" applyAlignment="1" applyProtection="1">
      <alignment horizontal="center" vertical="center"/>
    </xf>
    <xf numFmtId="0" fontId="20" fillId="26" borderId="25" xfId="0" applyFont="1" applyFill="1" applyBorder="1" applyAlignment="1" applyProtection="1">
      <alignment horizontal="center" vertical="center"/>
    </xf>
    <xf numFmtId="0" fontId="20" fillId="26" borderId="36" xfId="0" applyFont="1" applyFill="1" applyBorder="1" applyAlignment="1" applyProtection="1">
      <alignment horizontal="center" vertical="center"/>
    </xf>
    <xf numFmtId="0" fontId="29" fillId="26" borderId="205" xfId="0" applyFont="1" applyFill="1" applyBorder="1" applyAlignment="1" applyProtection="1">
      <alignment horizontal="center" vertical="center"/>
    </xf>
    <xf numFmtId="0" fontId="29" fillId="26" borderId="60" xfId="0" applyFont="1" applyFill="1" applyBorder="1" applyAlignment="1" applyProtection="1">
      <alignment horizontal="center" vertical="center"/>
    </xf>
    <xf numFmtId="0" fontId="71" fillId="26" borderId="204" xfId="0" applyFont="1" applyFill="1" applyBorder="1" applyAlignment="1" applyProtection="1">
      <alignment horizontal="center" vertical="center" wrapText="1"/>
    </xf>
    <xf numFmtId="0" fontId="71" fillId="26" borderId="53" xfId="0" applyFont="1" applyFill="1" applyBorder="1" applyAlignment="1" applyProtection="1">
      <alignment horizontal="center" vertical="center" wrapText="1"/>
    </xf>
    <xf numFmtId="0" fontId="29" fillId="26" borderId="204" xfId="0" applyFont="1" applyFill="1" applyBorder="1" applyAlignment="1" applyProtection="1">
      <alignment horizontal="center" vertical="center" wrapText="1"/>
    </xf>
    <xf numFmtId="0" fontId="29" fillId="26" borderId="53" xfId="0" applyFont="1" applyFill="1" applyBorder="1" applyAlignment="1" applyProtection="1">
      <alignment horizontal="center" vertical="center" wrapText="1"/>
    </xf>
    <xf numFmtId="0" fontId="29" fillId="26" borderId="51" xfId="0" applyFont="1" applyFill="1" applyBorder="1" applyAlignment="1" applyProtection="1">
      <alignment horizontal="center" vertical="center" wrapText="1"/>
    </xf>
    <xf numFmtId="0" fontId="29" fillId="26" borderId="11" xfId="0" applyFont="1" applyFill="1" applyBorder="1" applyAlignment="1" applyProtection="1">
      <alignment horizontal="center" vertical="center" wrapText="1"/>
    </xf>
    <xf numFmtId="0" fontId="29" fillId="26" borderId="15" xfId="0" applyFont="1" applyFill="1" applyBorder="1" applyAlignment="1" applyProtection="1">
      <alignment horizontal="center" vertical="center" wrapText="1"/>
    </xf>
    <xf numFmtId="49" fontId="29" fillId="26" borderId="140" xfId="0" applyNumberFormat="1" applyFont="1" applyFill="1" applyBorder="1" applyAlignment="1" applyProtection="1">
      <alignment horizontal="center" vertical="center" wrapText="1"/>
    </xf>
    <xf numFmtId="49" fontId="29" fillId="26" borderId="100" xfId="0" applyNumberFormat="1" applyFont="1" applyFill="1" applyBorder="1" applyAlignment="1" applyProtection="1">
      <alignment horizontal="center" vertical="center" wrapText="1"/>
    </xf>
    <xf numFmtId="0" fontId="13" fillId="20" borderId="59" xfId="0" applyFont="1" applyFill="1" applyBorder="1" applyAlignment="1" applyProtection="1">
      <alignment horizontal="center" vertical="center" wrapText="1"/>
      <protection locked="0"/>
    </xf>
    <xf numFmtId="0" fontId="13" fillId="20" borderId="71"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12" fillId="0" borderId="240" xfId="0" applyFont="1" applyFill="1" applyBorder="1" applyAlignment="1" applyProtection="1">
      <alignment horizontal="center" vertical="center"/>
    </xf>
    <xf numFmtId="0" fontId="0" fillId="24" borderId="0" xfId="0" applyFill="1" applyAlignment="1" applyProtection="1">
      <alignment horizontal="left" wrapText="1"/>
    </xf>
    <xf numFmtId="0" fontId="0" fillId="18" borderId="205" xfId="0" applyFill="1" applyBorder="1" applyAlignment="1" applyProtection="1">
      <alignment horizontal="center" vertical="center"/>
    </xf>
    <xf numFmtId="0" fontId="0" fillId="18" borderId="204" xfId="0" applyFill="1" applyBorder="1" applyAlignment="1" applyProtection="1">
      <alignment horizontal="center" vertical="center"/>
    </xf>
    <xf numFmtId="0" fontId="0" fillId="23" borderId="1" xfId="0" applyFill="1" applyBorder="1" applyAlignment="1" applyProtection="1">
      <alignment horizontal="left" vertical="center"/>
    </xf>
    <xf numFmtId="0" fontId="0" fillId="0" borderId="186" xfId="0" applyFont="1" applyFill="1" applyBorder="1" applyAlignment="1" applyProtection="1">
      <alignment horizontal="center" vertical="center" wrapText="1"/>
    </xf>
    <xf numFmtId="0" fontId="0" fillId="0" borderId="186" xfId="0" applyFont="1" applyFill="1" applyBorder="1" applyAlignment="1" applyProtection="1">
      <alignment horizontal="center" vertical="center"/>
    </xf>
    <xf numFmtId="0" fontId="0" fillId="23" borderId="0" xfId="0" applyFont="1" applyFill="1" applyBorder="1" applyAlignment="1" applyProtection="1">
      <alignment vertical="center" wrapText="1"/>
    </xf>
    <xf numFmtId="0" fontId="0" fillId="18" borderId="186" xfId="0" applyFont="1" applyFill="1" applyBorder="1" applyAlignment="1" applyProtection="1">
      <alignment horizontal="center" vertical="center"/>
    </xf>
    <xf numFmtId="0" fontId="0" fillId="18" borderId="225" xfId="0" applyFont="1" applyFill="1" applyBorder="1" applyAlignment="1" applyProtection="1">
      <alignment horizontal="center" vertical="center" wrapText="1"/>
    </xf>
    <xf numFmtId="0" fontId="0" fillId="0" borderId="188" xfId="0" applyFont="1" applyFill="1" applyBorder="1" applyAlignment="1" applyProtection="1">
      <alignment horizontal="center" vertical="center" wrapText="1"/>
    </xf>
    <xf numFmtId="0" fontId="0" fillId="0" borderId="189" xfId="0" applyFont="1" applyFill="1" applyBorder="1" applyAlignment="1" applyProtection="1">
      <alignment horizontal="center" vertical="center"/>
    </xf>
    <xf numFmtId="0" fontId="0" fillId="0" borderId="190" xfId="0" applyFont="1" applyFill="1" applyBorder="1" applyAlignment="1" applyProtection="1">
      <alignment horizontal="center" vertical="center"/>
    </xf>
    <xf numFmtId="0" fontId="0" fillId="20" borderId="186" xfId="0" applyFont="1" applyFill="1" applyBorder="1" applyAlignment="1" applyProtection="1">
      <alignment horizontal="center" vertical="center" wrapText="1"/>
      <protection locked="0"/>
    </xf>
    <xf numFmtId="0" fontId="0" fillId="20" borderId="186" xfId="0" applyFont="1" applyFill="1" applyBorder="1" applyAlignment="1" applyProtection="1">
      <alignment horizontal="center" vertical="center"/>
      <protection locked="0"/>
    </xf>
    <xf numFmtId="58" fontId="0" fillId="20" borderId="186" xfId="0" applyNumberFormat="1" applyFont="1" applyFill="1" applyBorder="1" applyAlignment="1" applyProtection="1">
      <alignment horizontal="center" vertical="center"/>
      <protection locked="0"/>
    </xf>
  </cellXfs>
  <cellStyles count="26">
    <cellStyle name="60% - アクセント 6" xfId="23" builtinId="52"/>
    <cellStyle name="どちらでもない" xfId="1" builtinId="28"/>
    <cellStyle name="どちらでもない 2" xfId="20"/>
    <cellStyle name="ハイパーリンク" xfId="2" builtinId="8"/>
    <cellStyle name="ハイパーリンク 2" xfId="25"/>
    <cellStyle name="メモ 2" xfId="21"/>
    <cellStyle name="悪い 2" xfId="24"/>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 6" xfId="22"/>
    <cellStyle name="標準_Sheet1" xfId="19"/>
  </cellStyles>
  <dxfs count="54">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i val="0"/>
        <color rgb="FFCC3300"/>
        <name val="ＭＳ Ｐゴシック"/>
        <scheme val="none"/>
      </font>
    </dxf>
    <dxf>
      <fill>
        <patternFill>
          <bgColor rgb="FFFF0000"/>
        </patternFill>
      </fill>
    </dxf>
    <dxf>
      <fill>
        <patternFill>
          <bgColor rgb="FFFF0000"/>
        </patternFill>
      </fill>
    </dxf>
    <dxf>
      <font>
        <b/>
        <i val="0"/>
        <color rgb="FFCC3300"/>
        <name val="ＭＳ Ｐゴシック"/>
        <scheme val="none"/>
      </font>
    </dxf>
    <dxf>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s>
  <tableStyles count="0" defaultTableStyle="TableStyleMedium9" defaultPivotStyle="PivotStyleLight16"/>
  <colors>
    <mruColors>
      <color rgb="FFFFCC99"/>
      <color rgb="FFFFFFC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ang\05gan-seikatu\&#12304;&#12365;&#12305;&#12288;&#25312;&#28857;&#30149;&#38498;\&#24179;&#25104;25&#24180;&#24230;\&#26032;&#35215;&#25512;&#34214;&#65286;&#29694;&#27841;&#22577;&#21578;&#12304;&#65420;&#65439;&#65432;&#65437;(&#180;&#12539;&#949;&#12539;&#65344;&#65283;)&#12305;\&#24220;&#25312;&#28857;&#30149;&#38498;\H25&#27096;&#24335;\(&#20462;&#27491;&#29256;)&#24179;&#25104;23&#24180;&#24230;&#25512;&#34214;&#27096;&#24335;&#65288;&#27096;&#24335;&#65298;&#65374;&#21029;&#32025;50,&#38500;&#12367;&#21029;&#32025;15,19,36&#65289;&#12525;&#12483;&#12463;&#2018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keda\ikd\gang\05gan-seikatu\&#12304;&#12365;&#12305;&#12288;&#25312;&#28857;&#30149;&#38498;\&#24179;&#25104;25&#24180;&#24230;\&#26032;&#35215;&#25512;&#34214;&#65286;&#29694;&#27841;&#22577;&#21578;&#12304;&#65420;&#65439;&#65432;&#65437;(&#180;&#12539;&#949;&#12539;&#65344;&#65283;)&#12305;\&#24220;&#25312;&#28857;&#30149;&#38498;\H25&#27096;&#24335;\&#29694;&#27841;&#22577;&#21578;&#26360;&#27096;&#24335;\(&#20462;&#27491;&#29256;)&#24179;&#25104;23&#24180;&#24230;&#25512;&#34214;&#27096;&#24335;&#65288;&#27096;&#24335;&#65298;&#65374;&#21029;&#32025;50,&#38500;&#12367;&#21029;&#32025;15,19,36&#65289;&#12525;&#12483;&#12463;&#2018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fckhpwg3file1h.mhlwds.mhlw.go.jp\&#35506;&#23460;&#38936;&#22495;1\Volumes\USB%20DISK\&#24341;&#12365;&#32153;&#12366;&#65288;&#21513;&#26412;&#8594;&#65289;\&#65298;&#25312;&#28857;&#30149;&#38498;\2&#12288;&#29694;&#27841;&#22577;&#21578;&#27096;&#24335;(H22%2010&#26376;&#12289;H23%2010&#26376;&#12289;H24%2010&#26376;&#65289;\&#24179;&#25104;24&#24180;&#24230;&#29694;&#27841;&#22577;&#21578;\&#27096;&#24335;\Users\YMCGC\AppData\Local\Microsoft\Windows\Temporary%20Internet%20Files\Content.Outlook\REWQ911O\&#65288;&#12525;&#12483;&#12463;&#20184;&#12365;&#65289;&#24179;&#25104;23&#24180;&#24230;&#25312;&#28857;&#30149;&#38498;&#25512;&#34214;&#27096;&#24335;0811_k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SSERP\Local%20Settings\Temporary%20Internet%20Files\OLKFAD\&#12364;&#12435;&#30331;&#37682;_N&#20462;&#27491;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SSERP\Local%20Settings\Temporary%20Internet%20Files\OLKFAD\&#12364;&#12435;&#30331;&#37682;_N&#20462;&#27491;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fckhpwg3file1h.mhlwds.mhlw.go.jp\&#35506;&#23460;&#38936;&#22495;1\Users\fwakao\AppData\Local\Temp\Temp1_0107.zip\0107\&#24179;&#25104;26&#24180;&#24230;&#27096;&#24335;&#65288;&#27096;&#24335;2&#65374;&#21029;&#32025;30&#65289;%20-%20&#12467;&#12500;&#1254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gang\05gan-seikatu\&#12304;&#12365;&#12305;&#12288;&#25312;&#28857;&#30149;&#38498;\&#24179;&#25104;25&#24180;&#24230;\&#26032;&#35215;&#25512;&#34214;&#65286;&#29694;&#27841;&#22577;&#21578;&#12304;&#65420;&#65439;&#65432;&#65437;(&#180;&#12539;&#949;&#12539;&#65344;&#65283;)&#12305;\&#24220;&#25312;&#28857;&#30149;&#38498;\H25&#27096;&#24335;\&#29694;&#27841;&#22577;&#21578;&#25552;&#20986;&#20381;&#38972;\23&#26032;&#25512;&#34214;&#27096;&#24335;\(&#20462;&#27491;&#29256;)&#24179;&#25104;23&#24180;&#24230;&#25512;&#34214;&#27096;&#24335;&#65288;&#27096;&#24335;&#65298;&#65374;&#21029;&#32025;50,&#38500;&#12367;&#21029;&#32025;15,19,36&#65289;&#12525;&#12483;&#12463;&#2018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H.Nishimoto\Local%20Settings\Temporary%20Internet%20Files\OLK6E\&#25312;&#28857;&#30149;&#38498;&#25512;&#34214;&#27096;&#24335;H20&#26696;_2008081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H.Nishimoto\Local%20Settings\Temporary%20Internet%20Files\OLK6E\&#25312;&#28857;&#30149;&#38498;&#25512;&#34214;&#27096;&#24335;H20&#26696;_200808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nakatanitak\AppData\Local\Microsoft\Windows\Temporary%20Internet%20Files\Content.Outlook\RI1GVPLK\&#12304;&#27096;&#24335;&#12305;&#12450;&#12500;&#12450;&#12521;&#12531;&#1247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fckhpwg3file1h.mhlwds.mhlw.go.jp\&#35506;&#23460;&#38936;&#22495;1\Volumes\USB%20DISK\&#24341;&#12365;&#32153;&#12366;&#65288;&#21513;&#26412;&#8594;&#65289;\&#65298;&#25312;&#28857;&#30149;&#38498;\2&#12288;&#29694;&#27841;&#22577;&#21578;&#27096;&#24335;(H22%2010&#26376;&#12289;H23%2010&#26376;&#12289;H24%2010&#26376;&#65289;\&#24179;&#25104;24&#24180;&#24230;&#29694;&#27841;&#22577;&#21578;\&#27096;&#24335;\&#24179;&#25104;24&#24180;&#24230;&#25512;&#34214;&#27096;&#24335;&#26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ng\05gan-seikatu\&#12304;&#12365;&#12305;&#12288;&#25312;&#28857;&#30149;&#38498;\&#24179;&#25104;25&#24180;&#24230;\&#26032;&#35215;&#25512;&#34214;&#65286;&#29694;&#27841;&#22577;&#21578;&#12304;&#65420;&#65439;&#65432;&#65437;(&#180;&#12539;&#949;&#12539;&#65344;&#65283;)&#12305;\&#24220;&#25312;&#28857;&#30149;&#38498;\H25&#27096;&#24335;\&#65288;26.2.12%20&#35330;&#27491;)&#12304;&#9675;&#9675;&#30149;&#38498;&#12305;26&#24180;1&#26376;&#24220;&#25312;&#28857;&#30149;&#38498;&#29694;&#27841;&#22577;&#21578;&#26360;&#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2304;&#12365;&#12305;&#12288;&#25312;&#28857;&#30149;&#38498;\&#24179;&#25104;26&#24180;&#24230;\&#25351;&#23450;&#38306;&#20418;\&#24220;&#25312;&#28857;&#30149;&#38498;\03%20H27&#30003;&#35531;&#21215;&#38598;\04%20&#29694;&#27841;&#22577;&#21578;&#26360;\02%20&#26368;&#32066;&#29256;\&#25351;&#23450;&#26356;&#26032;\&#35914;01%20&#24066;&#31435;&#27744;&#30000;&#30149;&#38498;\&#12304;&#24066;&#31435;&#27744;&#30000;&#30149;&#38498;&#12305;&#24179;&#25104;27&#24180;_&#27096;&#24335;&#26412;&#20307;&#12501;&#12449;&#12452;&#12523;&#9312;&#65288;&#27096;&#24335;2&#65374;&#21029;&#32025;38&#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ang\05gan-seikatu\&#12304;&#12365;&#12305;&#12288;&#25312;&#28857;&#30149;&#38498;\&#24179;&#25104;25&#24180;&#24230;\&#26032;&#35215;&#25512;&#34214;&#65286;&#29694;&#27841;&#22577;&#21578;&#12304;&#65420;&#65439;&#65432;&#65437;(&#180;&#12539;&#949;&#12539;&#65344;&#65283;)&#12305;\&#24220;&#25312;&#28857;&#30149;&#38498;\H25&#27096;&#24335;\&#29694;&#27841;&#22577;&#21578;&#26360;&#27096;&#24335;\(&#20462;&#27491;&#29256;)&#24179;&#25104;23&#24180;&#24230;&#25512;&#34214;&#27096;&#24335;&#65288;&#27096;&#24335;&#65298;&#65374;&#21029;&#32025;50,&#38500;&#12367;&#21029;&#32025;15,19,36&#65289;&#12525;&#12483;&#12463;&#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SSERP\Local%20Settings\Temporary%20Internet%20Files\OLKFAD\&#25312;&#28857;&#30149;&#38498;&#25512;&#34214;&#27096;&#24335;H20&#26696;_200809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000ws701218\f\UtsukiT\Desktop\&#25312;&#28857;&#30149;&#38498;&#29694;&#27841;&#22577;&#21578;&#38306;&#20418;\&#29694;&#27841;&#22577;&#21578;\&#22269;&#27096;&#24335;&#22793;&#26356;(H23.10.4)\&#24179;&#25104;24&#24180;&#24230;&#25512;&#34214;&#27096;&#24335;&#65288;&#27096;&#24335;2&#65374;&#21029;&#32025;58,&#38500;&#12367;&#21029;&#32025;3,18,23,42&#65289;&#12525;&#12483;&#12463;&#201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keda\ikd\gang\05gan-seikatu\&#12304;&#12365;&#12305;&#12288;&#25312;&#28857;&#30149;&#38498;\&#24179;&#25104;25&#24180;&#24230;\&#26032;&#35215;&#25512;&#34214;&#65286;&#29694;&#27841;&#22577;&#21578;&#12304;&#65420;&#65439;&#65432;&#65437;(&#180;&#12539;&#949;&#12539;&#65344;&#65283;)&#12305;\&#24220;&#25312;&#28857;&#30149;&#38498;\H25&#27096;&#24335;\&#65288;26.2.12%20&#35330;&#27491;)&#12304;&#9675;&#9675;&#30149;&#38498;&#12305;26&#24180;1&#26376;&#24220;&#25312;&#28857;&#30149;&#38498;&#29694;&#27841;&#22577;&#21578;&#26360;&#27096;&#243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ckhpwg3file1h.mhlwds.mhlw.go.jp\&#35506;&#23460;&#38936;&#22495;1\@\hfckfile0ghs201\&#20581;&#24247;&#23616;&#12364;&#12435;&#23550;&#31574;&#25512;&#36914;&#23460;\Documents%20and%20Settings\SSERP\Local%20Settings\Temporary%20Internet%20Files\OLKFAD\&#25312;&#28857;&#30149;&#38498;&#25512;&#34214;&#27096;&#24335;H20&#26696;_200809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keda\ikd\gang\05gan-seikatu\&#12304;&#12365;&#12305;&#12288;&#25312;&#28857;&#30149;&#38498;\&#24179;&#25104;25&#24180;&#24230;\&#26032;&#35215;&#25512;&#34214;&#65286;&#29694;&#27841;&#22577;&#21578;&#12304;&#65420;&#65439;&#65432;&#65437;(&#180;&#12539;&#949;&#12539;&#65344;&#65283;)&#12305;\&#24220;&#25312;&#28857;&#30149;&#38498;\H25&#27096;&#24335;\(&#20462;&#27491;&#29256;)&#24179;&#25104;23&#24180;&#24230;&#25512;&#34214;&#27096;&#24335;&#65288;&#27096;&#24335;&#65298;&#65374;&#21029;&#32025;50,&#38500;&#12367;&#21029;&#32025;15,19,36&#65289;&#12525;&#12483;&#12463;&#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体制）"/>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C2" t="str">
            <v>あり</v>
          </cell>
          <cell r="AT2" t="str">
            <v>手術療法</v>
          </cell>
          <cell r="AU2" t="str">
            <v>肺がん</v>
          </cell>
        </row>
        <row r="3">
          <cell r="C3" t="str">
            <v>なし</v>
          </cell>
          <cell r="AT3" t="str">
            <v>化学療法</v>
          </cell>
          <cell r="AU3" t="str">
            <v>胃がん</v>
          </cell>
        </row>
        <row r="4">
          <cell r="AT4" t="str">
            <v>放射線療法</v>
          </cell>
          <cell r="AU4" t="str">
            <v>大腸がん</v>
          </cell>
        </row>
        <row r="5">
          <cell r="AT5" t="str">
            <v>集学的治療</v>
          </cell>
          <cell r="AU5" t="str">
            <v>肝がん</v>
          </cell>
        </row>
        <row r="6">
          <cell r="AT6" t="str">
            <v>その他</v>
          </cell>
          <cell r="AU6" t="str">
            <v>乳がん</v>
          </cell>
        </row>
        <row r="7">
          <cell r="AU7" t="str">
            <v>脳腫瘍</v>
          </cell>
        </row>
        <row r="8">
          <cell r="AU8" t="str">
            <v>脊髄腫瘍</v>
          </cell>
        </row>
        <row r="9">
          <cell r="AU9" t="str">
            <v>眼、眼窩腫瘍</v>
          </cell>
        </row>
        <row r="10">
          <cell r="AU10" t="str">
            <v>頭頸部がん</v>
          </cell>
        </row>
        <row r="11">
          <cell r="AU11" t="str">
            <v>甲状腺がん</v>
          </cell>
        </row>
        <row r="12">
          <cell r="AU12" t="str">
            <v>食道がん</v>
          </cell>
        </row>
        <row r="13">
          <cell r="AU13" t="str">
            <v>縦隔腫瘍</v>
          </cell>
        </row>
        <row r="14">
          <cell r="AU14" t="str">
            <v>中皮腫</v>
          </cell>
        </row>
        <row r="15">
          <cell r="AU15" t="str">
            <v>膵がん</v>
          </cell>
        </row>
        <row r="16">
          <cell r="AU16" t="str">
            <v>胆道がん</v>
          </cell>
        </row>
        <row r="17">
          <cell r="AU17" t="str">
            <v>十二指腸・小腸がん</v>
          </cell>
        </row>
        <row r="18">
          <cell r="AU18" t="str">
            <v>腎がん</v>
          </cell>
        </row>
        <row r="19">
          <cell r="AU19" t="str">
            <v>膀胱がん</v>
          </cell>
        </row>
        <row r="20">
          <cell r="AU20" t="str">
            <v>尿路がん</v>
          </cell>
        </row>
        <row r="21">
          <cell r="R21" t="str">
            <v>診療可</v>
          </cell>
          <cell r="AU21" t="str">
            <v>副腎がん</v>
          </cell>
        </row>
        <row r="22">
          <cell r="R22" t="str">
            <v>診療不可</v>
          </cell>
          <cell r="AU22" t="str">
            <v>前立腺がん</v>
          </cell>
        </row>
        <row r="23">
          <cell r="AU23" t="str">
            <v>精巣がん</v>
          </cell>
        </row>
        <row r="24">
          <cell r="AU24" t="str">
            <v>その他の男性生殖器がん</v>
          </cell>
        </row>
        <row r="25">
          <cell r="AU25" t="str">
            <v>子宮がん</v>
          </cell>
        </row>
        <row r="26">
          <cell r="AU26" t="str">
            <v>卵巣がん</v>
          </cell>
        </row>
        <row r="27">
          <cell r="AU27" t="str">
            <v>その他の女性生殖器がん</v>
          </cell>
        </row>
        <row r="28">
          <cell r="AU28" t="str">
            <v>皮膚腫瘍</v>
          </cell>
        </row>
        <row r="29">
          <cell r="AU29" t="str">
            <v>悪性骨軟部腫瘍</v>
          </cell>
        </row>
        <row r="30">
          <cell r="AU30" t="str">
            <v>血液腫瘍</v>
          </cell>
        </row>
        <row r="31">
          <cell r="AU31" t="str">
            <v>小児固形腫瘍</v>
          </cell>
        </row>
        <row r="32">
          <cell r="AU32" t="str">
            <v>小児血液腫瘍</v>
          </cell>
        </row>
        <row r="33">
          <cell r="AU33" t="str">
            <v>原発不明がん</v>
          </cell>
        </row>
        <row r="34">
          <cell r="AU34" t="str">
            <v>性腺外胚細胞腫瘍</v>
          </cell>
        </row>
        <row r="35">
          <cell r="AU35" t="str">
            <v>GIST</v>
          </cell>
        </row>
        <row r="36">
          <cell r="AU36" t="str">
            <v>その他</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体制）"/>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2">
          <cell r="R2" t="str">
            <v>常勤</v>
          </cell>
        </row>
        <row r="3">
          <cell r="R3" t="str">
            <v>非常勤</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にあたっての留意点"/>
      <sheetName val="２次医療圏の概要"/>
      <sheetName val="表紙"/>
      <sheetName val="様式３(連絡先）"/>
      <sheetName val="様式４（全般事項）"/>
      <sheetName val="様式４（機能別）"/>
      <sheetName val="別紙1（機器）"/>
      <sheetName val="別紙4（院内パス）"/>
      <sheetName val="別紙5（キャンサーＢ）"/>
      <sheetName val="別紙6（ レジメン）"/>
      <sheetName val="別紙7（化学療法）"/>
      <sheetName val="別紙8（放治）"/>
      <sheetName val="別紙9（緩和Ｔ）"/>
      <sheetName val="別紙10（緩和外来）"/>
      <sheetName val="別紙11（緩和実績）"/>
      <sheetName val="別紙11（緩和実績-新規診療症例）案"/>
      <sheetName val="別紙11（緩和実績-カンファレンス開催記録）案"/>
      <sheetName val="別紙12（緩和広報） "/>
      <sheetName val="別紙14（緩和療法）"/>
      <sheetName val="別紙15（病理）"/>
      <sheetName val="別紙17（地域連携体制）"/>
      <sheetName val="別紙18（地域パス）"/>
      <sheetName val="別紙22（別途定める研修） "/>
      <sheetName val="別紙23（地域研修）"/>
      <sheetName val="別紙24（合同カンファ）"/>
      <sheetName val="別紙25（レジデント)"/>
      <sheetName val="別紙29（院内がん登録項目）"/>
      <sheetName val="別紙30（院内がん登録）"/>
      <sheetName val="別紙33（アピール）"/>
      <sheetName val="別紙34（放治部門）"/>
      <sheetName val="別紙35（化療部門）"/>
      <sheetName val="別紙36（特定機能研修）"/>
      <sheetName val="別紙37（都道府県研修）)"/>
      <sheetName val="別紙38（連絡協議会）"/>
      <sheetName val="別紙2以降は相談支援センター記入"/>
      <sheetName val="別紙2"/>
      <sheetName val="別紙3（専門分野）"/>
      <sheetName val="別紙13緩和窓口"/>
      <sheetName val="別紙16（地域連携）"/>
      <sheetName val="別紙19（SO体制）"/>
      <sheetName val="別紙20（SO窓口)"/>
      <sheetName val="別紙21（患者支援）"/>
      <sheetName val="別紙27(相談支援センター人員)"/>
      <sheetName val="別紙28（患者団体）"/>
      <sheetName val="別紙31（臨床研究窓口）"/>
      <sheetName val="別紙32（市民講演会）"/>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2">
          <cell r="A2" t="str">
            <v>あり</v>
          </cell>
          <cell r="AJ2" t="str">
            <v>未受講</v>
          </cell>
        </row>
        <row r="3">
          <cell r="AJ3" t="str">
            <v>2007年11月09日 東京</v>
          </cell>
        </row>
        <row r="4">
          <cell r="AJ4" t="str">
            <v>2008年04月22日 東京</v>
          </cell>
        </row>
        <row r="5">
          <cell r="AJ5" t="str">
            <v>2008年04月22日 大阪</v>
          </cell>
        </row>
        <row r="6">
          <cell r="AJ6" t="str">
            <v>2008年04月22日 愛知</v>
          </cell>
        </row>
        <row r="7">
          <cell r="AJ7" t="str">
            <v>2009年02月25日 東京</v>
          </cell>
        </row>
        <row r="8">
          <cell r="AJ8" t="str">
            <v>2009年06月01-02日 東京</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院内がん登録"/>
      <sheetName val="院内がん登録(原版)"/>
      <sheetName val="選択肢"/>
    </sheetNames>
    <sheetDataSet>
      <sheetData sheetId="0"/>
      <sheetData sheetId="1"/>
      <sheetData sheetId="2">
        <row r="3">
          <cell r="B3" t="str">
            <v>未受講</v>
          </cell>
        </row>
        <row r="4">
          <cell r="B4" t="str">
            <v>免除</v>
          </cell>
        </row>
        <row r="5">
          <cell r="B5" t="str">
            <v>2007年度前期</v>
          </cell>
        </row>
        <row r="6">
          <cell r="B6" t="str">
            <v>2008年度前期</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院内がん登録"/>
      <sheetName val="院内がん登録(原版)"/>
      <sheetName val="選択肢"/>
    </sheetNames>
    <sheetDataSet>
      <sheetData sheetId="0"/>
      <sheetData sheetId="1"/>
      <sheetData sheetId="2" refreshError="1">
        <row r="3">
          <cell r="B3" t="str">
            <v>未受講</v>
          </cell>
        </row>
        <row r="4">
          <cell r="B4" t="str">
            <v>免除</v>
          </cell>
        </row>
        <row r="5">
          <cell r="B5" t="str">
            <v>2007年度前期</v>
          </cell>
        </row>
        <row r="6">
          <cell r="B6" t="str">
            <v>2008年度前期</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3医科・歯科の連携体制"/>
      <sheetName val="別紙4（保険外診療）"/>
      <sheetName val="別紙6（専門）"/>
      <sheetName val="別紙７（診療機能_5大がん）"/>
      <sheetName val="別紙8（診療機能_専門とするがん）"/>
      <sheetName val="別紙9（院内マニュアル） "/>
      <sheetName val="別紙10（院内パス）"/>
      <sheetName val="別紙11（キャンサーＢ）"/>
      <sheetName val="別紙12（グループ間のカンファレンス）"/>
      <sheetName val="別紙13（人材交流計画）"/>
      <sheetName val="別紙14（SSIサーベイランス）"/>
      <sheetName val="別紙15（放射線治療の品質管理体制）"/>
      <sheetName val="別紙16（放射線治療医師）"/>
      <sheetName val="別紙17（ レジメン）"/>
      <sheetName val="別紙18（化学療法）"/>
      <sheetName val="別紙19（緩和T体制）"/>
      <sheetName val="別紙20（疼痛等スクリーニング実施体制）"/>
      <sheetName val="別紙25（緩和新規症例）"/>
      <sheetName val="別紙26（緩和カンファレンス）"/>
      <sheetName val="別紙27（緩和外来体制）"/>
      <sheetName val="別紙28(緩和外来) "/>
      <sheetName val="別紙29（緩和T紹介手順）"/>
      <sheetName val="別紙31（緩和窓口）"/>
      <sheetName val="別紙32（緩和T医師）"/>
      <sheetName val="別紙33（緩和Tコメディ）"/>
      <sheetName val="別紙25（病理）"/>
      <sheetName val="別紙37（地域連携体制）"/>
      <sheetName val="別紙38（地域パス）"/>
      <sheetName val="別紙39（SO体制_５大がん）"/>
      <sheetName val="別紙40（SO体制_専門とするがん）"/>
      <sheetName val="選択肢"/>
      <sheetName val="Sheet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efreshError="1"/>
      <sheetData sheetId="35" refreshError="1"/>
      <sheetData sheetId="36" refreshError="1"/>
      <sheetData sheetId="37">
        <row r="2">
          <cell r="A2" t="str">
            <v>あり</v>
          </cell>
          <cell r="B2" t="str">
            <v>はい</v>
          </cell>
          <cell r="E2" t="str">
            <v>承認あり</v>
          </cell>
          <cell r="F2" t="str">
            <v>可</v>
          </cell>
          <cell r="G2" t="str">
            <v>75-100%</v>
          </cell>
        </row>
        <row r="3">
          <cell r="A3" t="str">
            <v>休診中</v>
          </cell>
          <cell r="B3" t="str">
            <v>いいえ</v>
          </cell>
          <cell r="E3" t="str">
            <v>承認なし</v>
          </cell>
          <cell r="F3" t="str">
            <v>否</v>
          </cell>
          <cell r="G3" t="str">
            <v>50-75%</v>
          </cell>
        </row>
        <row r="4">
          <cell r="A4" t="str">
            <v>なし</v>
          </cell>
          <cell r="G4" t="str">
            <v>25-50％</v>
          </cell>
        </row>
        <row r="5">
          <cell r="G5" t="str">
            <v>25％未満</v>
          </cell>
        </row>
      </sheetData>
      <sheetData sheetId="3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体制）"/>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B2" t="str">
            <v>はい</v>
          </cell>
          <cell r="AA2" t="str">
            <v>可</v>
          </cell>
          <cell r="AE2" t="str">
            <v>必要</v>
          </cell>
        </row>
        <row r="3">
          <cell r="B3" t="str">
            <v>いいえ</v>
          </cell>
          <cell r="AA3" t="str">
            <v>不可</v>
          </cell>
          <cell r="AE3" t="str">
            <v>不要</v>
          </cell>
        </row>
        <row r="21">
          <cell r="C21" t="str">
            <v>実施</v>
          </cell>
          <cell r="D21" t="str">
            <v>必要</v>
          </cell>
        </row>
        <row r="22">
          <cell r="C22" t="str">
            <v>未実施</v>
          </cell>
          <cell r="D22" t="str">
            <v>不要</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備考"/>
      <sheetName val="２次医療圏の概要"/>
      <sheetName val="表紙"/>
      <sheetName val="様式３(連絡先）"/>
      <sheetName val="様式４（全般事項）"/>
      <sheetName val="様式４（機能別）"/>
      <sheetName val="別紙１"/>
      <sheetName val="別紙2（放機器）"/>
      <sheetName val="別紙３"/>
      <sheetName val="別紙4（専門分野）"/>
      <sheetName val="別紙５（院内パス）"/>
      <sheetName val="別紙６（キャンサーＢ）"/>
      <sheetName val="別紙７（ レジメン）"/>
      <sheetName val="別紙８（緩和Ｔ）"/>
      <sheetName val="別紙9（緩和外来）"/>
      <sheetName val="別紙10（緩和実績）"/>
      <sheetName val="別紙11（緩和広報） "/>
      <sheetName val="別紙12（緩和窓口)"/>
      <sheetName val="別紙13（地域連携）"/>
      <sheetName val="別紙15（地域パス）"/>
      <sheetName val="別紙16（地域カンファ） "/>
      <sheetName val="別紙15（地域カンファ）"/>
      <sheetName val="SO"/>
      <sheetName val="Sheet3"/>
      <sheetName val="別紙12"/>
      <sheetName val="別紙13（相談支援センター活動）"/>
      <sheetName val="相談支援センター案内"/>
      <sheetName val="相談支援センター人員"/>
      <sheetName val="院内がん登録)"/>
      <sheetName val="別紙16"/>
      <sheetName val="別紙17"/>
      <sheetName val="別紙18"/>
      <sheetName val="別紙XX（化学療法）"/>
      <sheetName val="別紙XX（放治）"/>
      <sheetName val="別紙XX（緩和療法）"/>
      <sheetName val="アピール"/>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G2" t="str">
            <v>8割以上</v>
          </cell>
        </row>
        <row r="3">
          <cell r="G3" t="str">
            <v>5割以上8割未満</v>
          </cell>
        </row>
        <row r="4">
          <cell r="G4" t="str">
            <v>5割未満</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備考"/>
      <sheetName val="２次医療圏の概要"/>
      <sheetName val="表紙"/>
      <sheetName val="様式３(連絡先）"/>
      <sheetName val="様式４（全般事項）"/>
      <sheetName val="様式４（機能別）"/>
      <sheetName val="別紙１"/>
      <sheetName val="別紙2（放機器）"/>
      <sheetName val="別紙３"/>
      <sheetName val="別紙4（専門分野）"/>
      <sheetName val="別紙５（院内パス）"/>
      <sheetName val="別紙６（キャンサーＢ）"/>
      <sheetName val="別紙７（ レジメン）"/>
      <sheetName val="別紙８（緩和Ｔ）"/>
      <sheetName val="別紙9（緩和外来）"/>
      <sheetName val="別紙10（緩和実績）"/>
      <sheetName val="別紙11（緩和広報） "/>
      <sheetName val="別紙12（緩和窓口)"/>
      <sheetName val="別紙13（地域連携）"/>
      <sheetName val="別紙15（地域パス）"/>
      <sheetName val="別紙16（地域カンファ） "/>
      <sheetName val="別紙15（地域カンファ）"/>
      <sheetName val="SO"/>
      <sheetName val="Sheet3"/>
      <sheetName val="別紙12"/>
      <sheetName val="別紙13（相談支援センター活動）"/>
      <sheetName val="相談支援センター案内"/>
      <sheetName val="相談支援センター人員"/>
      <sheetName val="院内がん登録)"/>
      <sheetName val="別紙16"/>
      <sheetName val="別紙17"/>
      <sheetName val="別紙18"/>
      <sheetName val="別紙XX（化学療法）"/>
      <sheetName val="別紙XX（放治）"/>
      <sheetName val="別紙XX（緩和療法）"/>
      <sheetName val="アピール"/>
      <sheetName val="選択肢"/>
      <sheetName val="別紙７（_レジメン）"/>
      <sheetName val="別紙11（緩和広報）_"/>
      <sheetName val="別紙16（地域カンフ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G2" t="str">
            <v>8割以上</v>
          </cell>
        </row>
        <row r="3">
          <cell r="G3" t="str">
            <v>5割以上8割未満</v>
          </cell>
        </row>
        <row r="4">
          <cell r="G4" t="str">
            <v>5割未満</v>
          </cell>
        </row>
      </sheetData>
      <sheetData sheetId="37" refreshError="1"/>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様式（アピアランスケア)"/>
      <sheetName val="選択肢"/>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3（診療機能）"/>
      <sheetName val="別紙3（診療機能） (3)"/>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3（診療機能） (4)"/>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41（市民講演会）"/>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A2" t="str">
            <v>あり</v>
          </cell>
        </row>
        <row r="21">
          <cell r="R21" t="str">
            <v>診療可</v>
          </cell>
        </row>
        <row r="22">
          <cell r="R22" t="str">
            <v>診療不可</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かがみ"/>
      <sheetName val="表紙"/>
      <sheetName val="様式１(連絡先）"/>
      <sheetName val="様式２(全般事項)"/>
      <sheetName val="様式３（機能別）"/>
      <sheetName val="別紙１（機器）"/>
      <sheetName val="別紙２（高度医療）"/>
      <sheetName val="別紙３（放射線療法連携）"/>
      <sheetName val="別紙４(専門)"/>
      <sheetName val="別紙５(診療機能_５大がん) "/>
      <sheetName val="別紙６(診療機能_専門とするがん) "/>
      <sheetName val="別紙７(院内パス　)"/>
      <sheetName val="別紙８(レジメン　)"/>
      <sheetName val="別紙９(化学療法)"/>
      <sheetName val="別紙１０（放治）"/>
      <sheetName val="別紙１１（緩和Ｔ）"/>
      <sheetName val="別紙１２（緩和T紹介手順）"/>
      <sheetName val="別紙１３（緩和外来) "/>
      <sheetName val="別紙１４(緩和新規症例)"/>
      <sheetName val="別紙１５（緩和カンファレンス）"/>
      <sheetName val="別紙１６（緩和広報） "/>
      <sheetName val="別紙１７（緩和T医師）"/>
      <sheetName val="別紙１８（緩和Tコメディ）"/>
      <sheetName val="別紙１９（病理協力）"/>
      <sheetName val="別紙２０（病理）"/>
      <sheetName val="別紙２１(地域連携)"/>
      <sheetName val="別紙２１－２"/>
      <sheetName val="別紙２２（地域連携体制）"/>
      <sheetName val="別紙２３（地域パス）"/>
      <sheetName val="別紙２４（SO体制_５大がん）"/>
      <sheetName val="別紙２５（SO体制_専門とするがん）"/>
      <sheetName val="別紙２６（SO窓口)"/>
      <sheetName val="別紙２７(患者支援)"/>
      <sheetName val="別紙２８(別途定める研修)"/>
      <sheetName val="別紙２９(地域研修)"/>
      <sheetName val="別紙３０(合同カンファ)"/>
      <sheetName val="別紙３１（相談支援窓口）"/>
      <sheetName val="別紙３２（患者団体）"/>
      <sheetName val="別紙３３（各種窓口）"/>
      <sheetName val="別紙３４（院内がん登録項目）"/>
      <sheetName val="別紙３５（臨床試験・治験）"/>
      <sheetName val="別紙３６（一般向け講演会）"/>
      <sheetName val="別紙３７(府民へのメッセージ)"/>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A2" t="str">
            <v>あり</v>
          </cell>
          <cell r="B2" t="str">
            <v>はい</v>
          </cell>
          <cell r="C2" t="str">
            <v>あり</v>
          </cell>
          <cell r="E2" t="str">
            <v>承認あり</v>
          </cell>
          <cell r="F2" t="str">
            <v>可</v>
          </cell>
          <cell r="K2" t="str">
            <v>敷地内を全面禁煙</v>
          </cell>
          <cell r="Q2" t="str">
            <v>常勤</v>
          </cell>
          <cell r="R2" t="str">
            <v>専従</v>
          </cell>
          <cell r="AC2" t="str">
            <v>講義</v>
          </cell>
          <cell r="AK2" t="str">
            <v>○</v>
          </cell>
        </row>
        <row r="3">
          <cell r="A3" t="str">
            <v>休診中</v>
          </cell>
          <cell r="B3" t="str">
            <v>いいえ</v>
          </cell>
          <cell r="C3" t="str">
            <v>なし</v>
          </cell>
          <cell r="E3" t="str">
            <v>承認なし</v>
          </cell>
          <cell r="F3" t="str">
            <v>否</v>
          </cell>
          <cell r="K3" t="str">
            <v>施設内のみを全面禁煙</v>
          </cell>
          <cell r="Q3" t="str">
            <v>非常勤</v>
          </cell>
          <cell r="R3" t="str">
            <v>専任</v>
          </cell>
          <cell r="AC3" t="str">
            <v>ワークショップ</v>
          </cell>
          <cell r="AK3" t="str">
            <v>△</v>
          </cell>
        </row>
        <row r="4">
          <cell r="A4" t="str">
            <v>なし</v>
          </cell>
          <cell r="K4" t="str">
            <v>その他（　　　　　　　　　　　　　　　　　　）</v>
          </cell>
          <cell r="R4" t="str">
            <v>兼任</v>
          </cell>
          <cell r="AC4" t="str">
            <v>実習</v>
          </cell>
          <cell r="AK4" t="str">
            <v>×</v>
          </cell>
        </row>
        <row r="5">
          <cell r="AC5" t="str">
            <v>講義＋ワークショップ</v>
          </cell>
        </row>
        <row r="6">
          <cell r="AC6" t="str">
            <v>講義＋実習</v>
          </cell>
        </row>
        <row r="7">
          <cell r="AC7" t="str">
            <v>ワークショップ＋実習</v>
          </cell>
        </row>
        <row r="8">
          <cell r="AC8" t="str">
            <v>講義＋ワークショップ＋実習</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報告書かがみ）"/>
      <sheetName val="表紙①"/>
      <sheetName val="様式2（連絡先）"/>
      <sheetName val="様式3（全般事項）"/>
      <sheetName val="様式4（機能別）"/>
      <sheetName val="別紙1（機器）"/>
      <sheetName val="別紙2（先進医療）"/>
      <sheetName val="別紙3（保険外診療）"/>
      <sheetName val="別紙4（放射線治療連携）"/>
      <sheetName val="別紙5（専門）"/>
      <sheetName val="別紙6（診療機能_5大がん）"/>
      <sheetName val="別紙7（診療機能_専門とするがん）"/>
      <sheetName val="別紙8（特に専門とする希少がん）"/>
      <sheetName val="別紙9（院内パス）"/>
      <sheetName val="別紙10（症状緩和・医療用麻薬の適正使用）"/>
      <sheetName val="別紙11（キャンサーＢ）"/>
      <sheetName val="別紙12（病理協力）"/>
      <sheetName val="別紙13（レジメン）"/>
      <sheetName val="別紙14（緩和T体制）"/>
      <sheetName val="別紙15（スクリーニングの手順）"/>
      <sheetName val="別紙16（緩和ケアチーム等の専門家への紹介手順）"/>
      <sheetName val="別紙17（緩和新規症例）"/>
      <sheetName val="別紙17-2（緩和新規症例）"/>
      <sheetName val="別紙18（緩和外来体制）"/>
      <sheetName val="別紙19（緩和外来）"/>
      <sheetName val="別紙20（緩和ケア広報）"/>
      <sheetName val="別紙21（緩和窓口）"/>
      <sheetName val="別紙22（緩和病棟）"/>
      <sheetName val="別紙23（地域連携）"/>
      <sheetName val="別紙23-2（地域連携）"/>
      <sheetName val="別紙24（地域連携カンファ開催状況）"/>
      <sheetName val="別紙25（地域連携カンファ参加状況）"/>
      <sheetName val="別紙26（地域パス）"/>
      <sheetName val="別紙27（SO体制_５大がん）"/>
      <sheetName val="別紙28（SO体制_専門とするがん）"/>
      <sheetName val="別紙29（SO窓口)"/>
      <sheetName val="別紙30（放射線治療医師その他診療従事者）"/>
      <sheetName val="別紙31（化学療法に携わる医師、薬剤師、看護師）"/>
      <sheetName val="別紙32（緩和T医師）"/>
      <sheetName val="別紙33（緩和T医師以外）"/>
      <sheetName val="別紙34（患者支援）"/>
      <sheetName val="別紙35（診療実績）"/>
      <sheetName val="別紙36（別途定める研修） "/>
      <sheetName val="別紙37（早期診断等に関する研修）"/>
      <sheetName val="別紙38（合同カンファレンス）"/>
      <sheetName val="選択肢"/>
    </sheetNames>
    <sheetDataSet>
      <sheetData sheetId="0" refreshError="1"/>
      <sheetData sheetId="1">
        <row r="3">
          <cell r="E3" t="str">
            <v>市立池田病院（平成２７年２月９日現在）</v>
          </cell>
        </row>
      </sheetData>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2">
          <cell r="AC2" t="str">
            <v>講義</v>
          </cell>
          <cell r="AT2" t="str">
            <v>手術療法</v>
          </cell>
        </row>
        <row r="3">
          <cell r="AC3" t="str">
            <v>ﾜｰｸｼｮｯﾌﾟ</v>
          </cell>
          <cell r="AT3" t="str">
            <v>化学療法</v>
          </cell>
        </row>
        <row r="4">
          <cell r="AC4" t="str">
            <v>実習</v>
          </cell>
          <cell r="AT4" t="str">
            <v>放射線療法</v>
          </cell>
        </row>
        <row r="5">
          <cell r="AC5" t="str">
            <v>講義＋ﾜｰｸｼｮｯﾌﾟ</v>
          </cell>
          <cell r="AT5" t="str">
            <v>集学的治療</v>
          </cell>
        </row>
        <row r="6">
          <cell r="AC6" t="str">
            <v>講義＋実習</v>
          </cell>
          <cell r="AT6" t="str">
            <v>その他</v>
          </cell>
        </row>
        <row r="7">
          <cell r="AC7" t="str">
            <v>ﾜｰｸｼｮｯﾌﾟ＋実習</v>
          </cell>
        </row>
        <row r="8">
          <cell r="AC8" t="str">
            <v>講義＋ﾜｰｸｼｮｯﾌﾟ＋実習</v>
          </cell>
        </row>
        <row r="21">
          <cell r="A21" t="str">
            <v>全例実施</v>
          </cell>
          <cell r="S21" t="str">
            <v>医師</v>
          </cell>
          <cell r="T21" t="str">
            <v>専従(8割以上)</v>
          </cell>
          <cell r="AA21" t="str">
            <v>肺がん</v>
          </cell>
          <cell r="AB21" t="str">
            <v>肺がん</v>
          </cell>
        </row>
        <row r="22">
          <cell r="A22" t="str">
            <v>75%以上-100%未満実施</v>
          </cell>
          <cell r="S22" t="str">
            <v>薬剤師</v>
          </cell>
          <cell r="T22" t="str">
            <v>専任(5割以上8割未満)</v>
          </cell>
          <cell r="AA22" t="str">
            <v>胃がん</v>
          </cell>
          <cell r="AB22" t="str">
            <v>胃がん</v>
          </cell>
        </row>
        <row r="23">
          <cell r="A23" t="str">
            <v>50%以上-75%未満実施</v>
          </cell>
          <cell r="S23" t="str">
            <v>看護師</v>
          </cell>
          <cell r="T23" t="str">
            <v>兼任(5割未満)</v>
          </cell>
          <cell r="AA23" t="str">
            <v>大腸がん</v>
          </cell>
          <cell r="AB23" t="str">
            <v>大腸がん</v>
          </cell>
        </row>
        <row r="24">
          <cell r="A24" t="str">
            <v>25%以上-50%未満実施</v>
          </cell>
          <cell r="AA24" t="str">
            <v>肝がん</v>
          </cell>
          <cell r="AB24" t="str">
            <v>肝がん</v>
          </cell>
        </row>
        <row r="25">
          <cell r="A25" t="str">
            <v>25%未満実施</v>
          </cell>
          <cell r="AA25" t="str">
            <v>乳がん</v>
          </cell>
          <cell r="AB25" t="str">
            <v>乳がん</v>
          </cell>
        </row>
        <row r="26">
          <cell r="AA26" t="str">
            <v>脳腫瘍</v>
          </cell>
          <cell r="AB26" t="str">
            <v>各がん共通</v>
          </cell>
        </row>
        <row r="27">
          <cell r="AA27" t="str">
            <v>脊髄腫瘍</v>
          </cell>
          <cell r="AB27" t="str">
            <v>脳腫瘍</v>
          </cell>
        </row>
        <row r="28">
          <cell r="AA28" t="str">
            <v>眼・眼窩腫瘍</v>
          </cell>
          <cell r="AB28" t="str">
            <v>脊髄腫瘍</v>
          </cell>
        </row>
        <row r="29">
          <cell r="AA29" t="str">
            <v>口腔がん</v>
          </cell>
          <cell r="AB29" t="str">
            <v>眼・眼窩腫瘍</v>
          </cell>
        </row>
        <row r="30">
          <cell r="AA30" t="str">
            <v>咽頭がん・喉頭がん</v>
          </cell>
          <cell r="AB30" t="str">
            <v>口腔がん</v>
          </cell>
        </row>
        <row r="31">
          <cell r="AA31" t="str">
            <v>甲状腺がん</v>
          </cell>
          <cell r="AB31" t="str">
            <v>咽頭がん・喉頭がん</v>
          </cell>
        </row>
        <row r="32">
          <cell r="AA32" t="str">
            <v>縦隔腫瘍</v>
          </cell>
          <cell r="AB32" t="str">
            <v>甲状腺がん</v>
          </cell>
        </row>
        <row r="33">
          <cell r="AA33" t="str">
            <v>中皮腫</v>
          </cell>
          <cell r="AB33" t="str">
            <v>縦隔腫瘍</v>
          </cell>
        </row>
        <row r="34">
          <cell r="AA34" t="str">
            <v>食道がん</v>
          </cell>
          <cell r="AB34" t="str">
            <v>中皮腫</v>
          </cell>
        </row>
        <row r="35">
          <cell r="AA35" t="str">
            <v>小腸がん</v>
          </cell>
          <cell r="AB35" t="str">
            <v>食道がん</v>
          </cell>
        </row>
        <row r="36">
          <cell r="AA36" t="str">
            <v>GIST</v>
          </cell>
          <cell r="AB36" t="str">
            <v>小腸がん</v>
          </cell>
        </row>
        <row r="37">
          <cell r="AA37" t="str">
            <v>膵がん</v>
          </cell>
          <cell r="AB37" t="str">
            <v>GIST</v>
          </cell>
        </row>
        <row r="38">
          <cell r="AA38" t="str">
            <v>胆道がん</v>
          </cell>
          <cell r="AB38" t="str">
            <v>膵がん</v>
          </cell>
        </row>
        <row r="39">
          <cell r="AA39" t="str">
            <v>腎がん</v>
          </cell>
          <cell r="AB39" t="str">
            <v>胆道がん</v>
          </cell>
        </row>
        <row r="40">
          <cell r="AA40" t="str">
            <v>尿路がん</v>
          </cell>
          <cell r="AB40" t="str">
            <v>腎がん</v>
          </cell>
        </row>
        <row r="41">
          <cell r="AA41" t="str">
            <v>膀胱がん</v>
          </cell>
          <cell r="AB41" t="str">
            <v>尿路がん</v>
          </cell>
        </row>
        <row r="42">
          <cell r="AA42" t="str">
            <v>副腎腫瘍</v>
          </cell>
          <cell r="AB42" t="str">
            <v>膀胱がん</v>
          </cell>
        </row>
        <row r="43">
          <cell r="AA43" t="str">
            <v>前立腺がん</v>
          </cell>
          <cell r="AB43" t="str">
            <v>副腎腫瘍</v>
          </cell>
        </row>
        <row r="44">
          <cell r="AA44" t="str">
            <v>精巣がん</v>
          </cell>
          <cell r="AB44" t="str">
            <v>前立腺がん</v>
          </cell>
        </row>
        <row r="45">
          <cell r="AA45" t="str">
            <v>その他の男性生殖器がん</v>
          </cell>
          <cell r="AB45" t="str">
            <v>精巣がん</v>
          </cell>
        </row>
        <row r="46">
          <cell r="AA46" t="str">
            <v>子宮がん</v>
          </cell>
          <cell r="AB46" t="str">
            <v>その他の男性生殖器がん</v>
          </cell>
        </row>
        <row r="47">
          <cell r="AA47" t="str">
            <v>卵巣がん</v>
          </cell>
          <cell r="AB47" t="str">
            <v>子宮がん</v>
          </cell>
        </row>
        <row r="48">
          <cell r="AA48" t="str">
            <v>その他の女性生殖器がん</v>
          </cell>
          <cell r="AB48" t="str">
            <v>卵巣がん</v>
          </cell>
        </row>
        <row r="49">
          <cell r="AA49" t="str">
            <v>皮膚腫瘍</v>
          </cell>
          <cell r="AB49" t="str">
            <v>その他の女性生殖器がん</v>
          </cell>
        </row>
        <row r="50">
          <cell r="AA50" t="str">
            <v>悪性骨軟部腫瘍</v>
          </cell>
          <cell r="AB50" t="str">
            <v>皮膚腫瘍</v>
          </cell>
        </row>
        <row r="51">
          <cell r="AA51" t="str">
            <v>血液腫瘍</v>
          </cell>
          <cell r="AB51" t="str">
            <v>悪性骨軟部腫瘍</v>
          </cell>
        </row>
        <row r="52">
          <cell r="AA52" t="str">
            <v>後腹膜・腹膜腫瘍</v>
          </cell>
          <cell r="AB52" t="str">
            <v>血液腫瘍</v>
          </cell>
        </row>
        <row r="53">
          <cell r="AA53" t="str">
            <v>性腺外胚細胞腫瘍</v>
          </cell>
          <cell r="AB53" t="str">
            <v>後腹膜・腹膜腫瘍</v>
          </cell>
        </row>
        <row r="54">
          <cell r="AA54" t="str">
            <v>原発不明</v>
          </cell>
          <cell r="AB54" t="str">
            <v>性腺外胚細胞腫瘍</v>
          </cell>
        </row>
        <row r="55">
          <cell r="AA55" t="str">
            <v>小児脳腫瘍</v>
          </cell>
          <cell r="AB55" t="str">
            <v>原発不明</v>
          </cell>
        </row>
        <row r="56">
          <cell r="AA56" t="str">
            <v>小児の眼・眼窩腫瘍</v>
          </cell>
          <cell r="AB56" t="str">
            <v>小児脳腫瘍</v>
          </cell>
        </row>
        <row r="57">
          <cell r="AA57" t="str">
            <v>小児悪性骨軟部腫瘍</v>
          </cell>
          <cell r="AB57" t="str">
            <v>小児の眼・眼窩腫瘍</v>
          </cell>
        </row>
        <row r="58">
          <cell r="AA58" t="str">
            <v>その他の小児固形腫瘍</v>
          </cell>
          <cell r="AB58" t="str">
            <v>小児悪性骨軟部腫瘍</v>
          </cell>
        </row>
        <row r="59">
          <cell r="AA59" t="str">
            <v>小児血液腫瘍</v>
          </cell>
          <cell r="AB59" t="str">
            <v>その他の小児固形腫瘍</v>
          </cell>
        </row>
        <row r="60">
          <cell r="AB60" t="str">
            <v>小児血液腫瘍</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体制）"/>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2">
          <cell r="R2" t="str">
            <v>常勤</v>
          </cell>
          <cell r="T2" t="str">
            <v>専従(8割以上)</v>
          </cell>
          <cell r="U2" t="str">
            <v>医師</v>
          </cell>
        </row>
        <row r="3">
          <cell r="R3" t="str">
            <v>非常勤</v>
          </cell>
          <cell r="T3" t="str">
            <v>専任(5割以上8割未満)</v>
          </cell>
          <cell r="U3" t="str">
            <v>薬剤師</v>
          </cell>
        </row>
        <row r="4">
          <cell r="T4" t="str">
            <v>兼任(5割未満)</v>
          </cell>
          <cell r="U4" t="str">
            <v>看護師</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１"/>
      <sheetName val="別紙2（機器）"/>
      <sheetName val="別紙３"/>
      <sheetName val="別紙4（専門分野）"/>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8（特定機能研修）"/>
      <sheetName val="別紙39（都道府県研修）)"/>
      <sheetName val="別紙40（連絡協議会）"/>
      <sheetName val="別紙40（県内SO）"/>
      <sheetName val="別紙41（県内地域パス）"/>
      <sheetName val="別紙42（県内別途定める研修）"/>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row r="2">
          <cell r="Z2" t="str">
            <v>第２項</v>
          </cell>
        </row>
        <row r="3">
          <cell r="Z3" t="str">
            <v>第３項</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先進医療）"/>
      <sheetName val="別紙4（専門）"/>
      <sheetName val="別紙5（診療機能_5大がん）"/>
      <sheetName val="別紙6（診療機能_専門とするがん）"/>
      <sheetName val="別紙7（院内パス）"/>
      <sheetName val="別紙8（キャンサーＢ）"/>
      <sheetName val="別紙9（ レジメン）"/>
      <sheetName val="別紙10（化学療法）"/>
      <sheetName val="別紙11（放治）"/>
      <sheetName val="別紙12（緩和T体制）"/>
      <sheetName val="別紙13（緩和T紹介手順）"/>
      <sheetName val="別紙14（緩和外来体制）"/>
      <sheetName val="別紙15(緩和外来) "/>
      <sheetName val="別紙16（緩和新規症例）"/>
      <sheetName val="別紙17（緩和カンファレンス）"/>
      <sheetName val="別紙19（緩和窓口）"/>
      <sheetName val="別紙20（緩和T医師）"/>
      <sheetName val="別紙21（緩和Tコメディ）"/>
      <sheetName val="別紙22（病理）"/>
      <sheetName val="別紙24（地域連携体制）"/>
      <sheetName val="別紙25（地域パス）"/>
      <sheetName val="別紙26（SO体制_５大がん）"/>
      <sheetName val="別紙27（SO体制_専門とするがん）"/>
      <sheetName val="別紙28（SO窓口)"/>
      <sheetName val="別紙29（患者支援）"/>
      <sheetName val="別紙30（別途定める研修） "/>
      <sheetName val="別紙31（地域研修診断） "/>
      <sheetName val="別紙32（地域研修化療・放治）"/>
      <sheetName val="別紙33（地域研修緩和）"/>
      <sheetName val="別紙34（合同カンファ）"/>
      <sheetName val="別紙35（レジデント)"/>
      <sheetName val="別紙36（相談内容）"/>
      <sheetName val="別紙37（情報収集）"/>
      <sheetName val="別紙38（提供がん情報）"/>
      <sheetName val="別紙39（相談記録）"/>
      <sheetName val="別紙40（相談支援センター対応状況）"/>
      <sheetName val="別紙41(相談支援センター体制)"/>
      <sheetName val="別紙43（患者団体）"/>
      <sheetName val="別紙44(専門外来)"/>
      <sheetName val="別紙45（院内がん登録項目）"/>
      <sheetName val="別紙46（診療情報管理）"/>
      <sheetName val="別紙47(臨床試験・治験)"/>
      <sheetName val="別紙48（市民講演会）"/>
      <sheetName val="別紙49（図書室）"/>
      <sheetName val="別紙50（アピール）"/>
      <sheetName val="別紙51（放治部門）"/>
      <sheetName val="別紙52（放治部門の体制）"/>
      <sheetName val="別紙53（化療部門）"/>
      <sheetName val="別紙54（化療部門の体制）"/>
      <sheetName val="別紙55（特定機能研修）"/>
      <sheetName val="別紙56（都道府県研修）)"/>
      <sheetName val="別紙57（連携協議会体制）"/>
      <sheetName val="別紙58（連携協議会）"/>
      <sheetName val="選択肢"/>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row r="21">
          <cell r="V21" t="str">
            <v>都道府県内統一</v>
          </cell>
          <cell r="Y21" t="str">
            <v>術後フォロー（化療なし）</v>
          </cell>
          <cell r="AB21" t="str">
            <v>肺がん</v>
          </cell>
        </row>
        <row r="22">
          <cell r="V22" t="str">
            <v>地域内複数施設</v>
          </cell>
          <cell r="Y22" t="str">
            <v>術後フォロー（化療あり）</v>
          </cell>
          <cell r="AB22" t="str">
            <v>胃がん</v>
          </cell>
        </row>
        <row r="23">
          <cell r="V23" t="str">
            <v>１施設のみ</v>
          </cell>
          <cell r="Y23" t="str">
            <v>化療</v>
          </cell>
          <cell r="AB23" t="str">
            <v>大腸がん</v>
          </cell>
        </row>
        <row r="24">
          <cell r="Y24" t="str">
            <v>治療前フォローアップ</v>
          </cell>
          <cell r="AB24" t="str">
            <v>肝がん</v>
          </cell>
        </row>
        <row r="25">
          <cell r="Y25" t="str">
            <v>緩和移行</v>
          </cell>
          <cell r="AB25" t="str">
            <v>乳がん</v>
          </cell>
        </row>
        <row r="26">
          <cell r="Y26" t="str">
            <v>その他</v>
          </cell>
          <cell r="AB26" t="str">
            <v>各がん共通</v>
          </cell>
        </row>
        <row r="27">
          <cell r="AB27" t="str">
            <v>脳腫瘍</v>
          </cell>
        </row>
        <row r="28">
          <cell r="AB28" t="str">
            <v>脊髄腫瘍</v>
          </cell>
        </row>
        <row r="29">
          <cell r="AB29" t="str">
            <v>眼・眼窩腫瘍</v>
          </cell>
        </row>
        <row r="30">
          <cell r="AB30" t="str">
            <v>口腔がん</v>
          </cell>
        </row>
        <row r="31">
          <cell r="AB31" t="str">
            <v>咽頭がん・喉頭がん</v>
          </cell>
        </row>
        <row r="32">
          <cell r="AB32" t="str">
            <v>甲状腺がん</v>
          </cell>
        </row>
        <row r="33">
          <cell r="AB33" t="str">
            <v>縦隔腫瘍</v>
          </cell>
        </row>
        <row r="34">
          <cell r="AB34" t="str">
            <v>中皮腫</v>
          </cell>
        </row>
        <row r="35">
          <cell r="AB35" t="str">
            <v>食道がん</v>
          </cell>
        </row>
        <row r="36">
          <cell r="AB36" t="str">
            <v>小腸がん</v>
          </cell>
        </row>
        <row r="37">
          <cell r="AB37" t="str">
            <v>GIST</v>
          </cell>
        </row>
        <row r="38">
          <cell r="AB38" t="str">
            <v>膵がん</v>
          </cell>
        </row>
        <row r="39">
          <cell r="AB39" t="str">
            <v>胆道がん</v>
          </cell>
        </row>
        <row r="40">
          <cell r="AB40" t="str">
            <v>腎がん</v>
          </cell>
        </row>
        <row r="41">
          <cell r="AB41" t="str">
            <v>尿路がん</v>
          </cell>
        </row>
        <row r="42">
          <cell r="AB42" t="str">
            <v>膀胱がん</v>
          </cell>
        </row>
        <row r="43">
          <cell r="AB43" t="str">
            <v>副腎腫瘍</v>
          </cell>
        </row>
        <row r="44">
          <cell r="AB44" t="str">
            <v>前立腺がん</v>
          </cell>
        </row>
        <row r="45">
          <cell r="AB45" t="str">
            <v>精巣がん</v>
          </cell>
        </row>
        <row r="46">
          <cell r="AB46" t="str">
            <v>その他の男性生殖器がん</v>
          </cell>
        </row>
        <row r="47">
          <cell r="AB47" t="str">
            <v>子宮がん</v>
          </cell>
        </row>
        <row r="48">
          <cell r="AB48" t="str">
            <v>卵巣がん</v>
          </cell>
        </row>
        <row r="49">
          <cell r="AB49" t="str">
            <v>その他の女性生殖器がん</v>
          </cell>
        </row>
        <row r="50">
          <cell r="AB50" t="str">
            <v>皮膚腫瘍</v>
          </cell>
        </row>
        <row r="51">
          <cell r="AB51" t="str">
            <v>悪性骨軟部腫瘍</v>
          </cell>
        </row>
        <row r="52">
          <cell r="AB52" t="str">
            <v>血液腫瘍</v>
          </cell>
        </row>
        <row r="53">
          <cell r="AB53" t="str">
            <v>後腹膜・腹膜腫瘍</v>
          </cell>
        </row>
        <row r="54">
          <cell r="AB54" t="str">
            <v>性腺外胚細胞腫瘍</v>
          </cell>
        </row>
        <row r="55">
          <cell r="AB55" t="str">
            <v>原発不明</v>
          </cell>
        </row>
        <row r="56">
          <cell r="AB56" t="str">
            <v>小児脳腫瘍</v>
          </cell>
        </row>
        <row r="57">
          <cell r="AB57" t="str">
            <v>小児の眼・眼窩腫瘍</v>
          </cell>
        </row>
        <row r="58">
          <cell r="AB58" t="str">
            <v>小児悪性骨軟部腫瘍</v>
          </cell>
        </row>
        <row r="59">
          <cell r="AB59" t="str">
            <v>その他の小児固形腫瘍</v>
          </cell>
        </row>
        <row r="60">
          <cell r="AB60" t="str">
            <v>小児血液腫瘍</v>
          </cell>
        </row>
      </sheetData>
      <sheetData sheetId="6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かがみ"/>
      <sheetName val="表紙"/>
      <sheetName val="様式１(連絡先）"/>
      <sheetName val="様式２(全般事項)"/>
      <sheetName val="様式３（機能別）"/>
      <sheetName val="別紙１（機器）"/>
      <sheetName val="別紙２（高度医療）"/>
      <sheetName val="別紙３（放射線療法連携）"/>
      <sheetName val="別紙４(専門)"/>
      <sheetName val="別紙５(診療機能_５大がん) "/>
      <sheetName val="別紙６(診療機能_専門とするがん) "/>
      <sheetName val="別紙７(院内パス　)"/>
      <sheetName val="別紙８(レジメン　)"/>
      <sheetName val="別紙９(化学療法)"/>
      <sheetName val="別紙１０（放治）"/>
      <sheetName val="別紙１１（緩和Ｔ）"/>
      <sheetName val="別紙１２（緩和T紹介手順）"/>
      <sheetName val="別紙１３（緩和外来) "/>
      <sheetName val="別紙１４(緩和新規症例)"/>
      <sheetName val="別紙１５（緩和カンファレンス）"/>
      <sheetName val="別紙１６（緩和広報） "/>
      <sheetName val="別紙１７（緩和T医師）"/>
      <sheetName val="別紙１８（緩和Tコメディ）"/>
      <sheetName val="別紙１９（病理協力）"/>
      <sheetName val="別紙２０（病理）"/>
      <sheetName val="別紙２１(地域連携)"/>
      <sheetName val="別紙２１－２"/>
      <sheetName val="別紙２２（地域連携体制）"/>
      <sheetName val="別紙２３（地域パス）"/>
      <sheetName val="別紙２４（SO体制_５大がん）"/>
      <sheetName val="別紙２５（SO体制_専門とするがん）"/>
      <sheetName val="別紙２６（SO窓口)"/>
      <sheetName val="別紙２７(患者支援)"/>
      <sheetName val="別紙２８(別途定める研修)"/>
      <sheetName val="別紙２９(地域研修)"/>
      <sheetName val="別紙３０(合同カンファ)"/>
      <sheetName val="別紙３１（相談支援窓口）"/>
      <sheetName val="別紙３２（患者団体）"/>
      <sheetName val="別紙３３（各種窓口）"/>
      <sheetName val="別紙３４（院内がん登録項目）"/>
      <sheetName val="別紙３５（臨床試験・治験）"/>
      <sheetName val="別紙３６（一般向け講演会）"/>
      <sheetName val="別紙３７(府民へのメッセージ)"/>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A2" t="str">
            <v>あり</v>
          </cell>
          <cell r="C2" t="str">
            <v>あり</v>
          </cell>
          <cell r="AC2" t="str">
            <v>講義</v>
          </cell>
          <cell r="AK2" t="str">
            <v>○</v>
          </cell>
        </row>
        <row r="3">
          <cell r="C3" t="str">
            <v>なし</v>
          </cell>
          <cell r="AC3" t="str">
            <v>ワークショップ</v>
          </cell>
          <cell r="AK3" t="str">
            <v>△</v>
          </cell>
        </row>
        <row r="4">
          <cell r="AC4" t="str">
            <v>実習</v>
          </cell>
          <cell r="AK4" t="str">
            <v>×</v>
          </cell>
        </row>
        <row r="5">
          <cell r="AC5" t="str">
            <v>講義＋ワークショップ</v>
          </cell>
        </row>
        <row r="6">
          <cell r="AC6" t="str">
            <v>講義＋実習</v>
          </cell>
        </row>
        <row r="7">
          <cell r="AC7" t="str">
            <v>ワークショップ＋実習</v>
          </cell>
        </row>
        <row r="8">
          <cell r="AC8" t="str">
            <v>講義＋ワークショップ＋実習</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１"/>
      <sheetName val="別紙2（機器）"/>
      <sheetName val="別紙３"/>
      <sheetName val="別紙4（専門分野）"/>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8（特定機能研修）"/>
      <sheetName val="別紙39（都道府県研修）)"/>
      <sheetName val="別紙40（連絡協議会）"/>
      <sheetName val="別紙40（県内SO）"/>
      <sheetName val="別紙41（県内地域パス）"/>
      <sheetName val="別紙42（県内別途定める研修）"/>
      <sheetName val="選択肢"/>
      <sheetName val="別紙７（_レジメン）"/>
      <sheetName val="別紙13（緩和広報）_"/>
      <sheetName val="別紙23（別途定める研修）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Z2" t="str">
            <v>第２項</v>
          </cell>
        </row>
        <row r="3">
          <cell r="Z3" t="str">
            <v>第３項</v>
          </cell>
        </row>
      </sheetData>
      <sheetData sheetId="48" refreshError="1"/>
      <sheetData sheetId="49" refreshError="1"/>
      <sheetData sheetId="5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次医療圏の概要"/>
      <sheetName val="表紙"/>
      <sheetName val="様式３(連絡先）"/>
      <sheetName val="様式４（全般事項）"/>
      <sheetName val="様式４（機能別）"/>
      <sheetName val="別紙1（機器）"/>
      <sheetName val="別紙2"/>
      <sheetName val="別紙3（診療機能）"/>
      <sheetName val="別紙4（院内パス）"/>
      <sheetName val="別紙5（キャンサーＢ）"/>
      <sheetName val="別紙6（ レジメン）"/>
      <sheetName val="別紙7（化学療法）"/>
      <sheetName val="別紙8（放治）"/>
      <sheetName val="別紙9（緩和Ｔ体制）"/>
      <sheetName val="別紙10（緩和Ｔ紹介手順）"/>
      <sheetName val="別紙11（緩和外来担当表）"/>
      <sheetName val="別紙12（緩和外来体制）"/>
      <sheetName val="別紙13（緩和新規症例）"/>
      <sheetName val="別紙14（緩和カンファレンス）"/>
      <sheetName val="別紙16緩和窓口"/>
      <sheetName val="別紙17（緩和療法）"/>
      <sheetName val="別紙18（病理）"/>
      <sheetName val="別紙20（地域連携体制）"/>
      <sheetName val="別紙21（地域パス）"/>
      <sheetName val="別紙22（SO体制）"/>
      <sheetName val="別紙23（SO窓口)"/>
      <sheetName val="別紙24（患者支援）"/>
      <sheetName val="別紙25（別途定める研修） "/>
      <sheetName val="別紙26（地域研修診断） "/>
      <sheetName val="別紙27（地域研修緩和）"/>
      <sheetName val="別紙28（合同カンファ）"/>
      <sheetName val="別紙29（レジデント)"/>
      <sheetName val="別紙30（提供情報）"/>
      <sheetName val="別紙31（提供がん情報）"/>
      <sheetName val="別紙32（相談内容）"/>
      <sheetName val="別紙33（相談記録）"/>
      <sheetName val="別紙34（相談支援センター対応状況）"/>
      <sheetName val="別紙35(相談支援センター体制)"/>
      <sheetName val="別紙37（患者団体）"/>
      <sheetName val="別紙38(問い合わせ窓口)"/>
      <sheetName val="別紙39（院内がん登録項目）"/>
      <sheetName val="別紙40（院内がん登録）"/>
      <sheetName val="別紙41（市民講演会）"/>
      <sheetName val="別紙42（アピール）"/>
      <sheetName val="別紙43放治部門）"/>
      <sheetName val="別紙44（放治部門の体制）"/>
      <sheetName val="別紙45（化療部門）"/>
      <sheetName val="別紙46（化療部門の体制）"/>
      <sheetName val="別紙47（特定機能研修）"/>
      <sheetName val="別紙48（都道府県研修）)"/>
      <sheetName val="別紙49（連携協議会）"/>
      <sheetName val="別紙50（連携協議会体制）"/>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C2" t="str">
            <v>あり</v>
          </cell>
          <cell r="AT2" t="str">
            <v>手術療法</v>
          </cell>
          <cell r="AU2" t="str">
            <v>肺がん</v>
          </cell>
        </row>
        <row r="3">
          <cell r="AT3" t="str">
            <v>化学療法</v>
          </cell>
          <cell r="AU3" t="str">
            <v>胃がん</v>
          </cell>
        </row>
        <row r="4">
          <cell r="AT4" t="str">
            <v>放射線療法</v>
          </cell>
          <cell r="AU4" t="str">
            <v>大腸がん</v>
          </cell>
        </row>
        <row r="5">
          <cell r="AT5" t="str">
            <v>集学的治療</v>
          </cell>
          <cell r="AU5" t="str">
            <v>肝がん</v>
          </cell>
        </row>
        <row r="6">
          <cell r="AT6" t="str">
            <v>その他</v>
          </cell>
          <cell r="AU6" t="str">
            <v>乳がん</v>
          </cell>
        </row>
        <row r="7">
          <cell r="AU7" t="str">
            <v>脳腫瘍</v>
          </cell>
        </row>
        <row r="8">
          <cell r="AU8" t="str">
            <v>脊髄腫瘍</v>
          </cell>
        </row>
        <row r="9">
          <cell r="AU9" t="str">
            <v>眼、眼窩腫瘍</v>
          </cell>
        </row>
        <row r="10">
          <cell r="AU10" t="str">
            <v>頭頸部がん</v>
          </cell>
        </row>
        <row r="11">
          <cell r="AU11" t="str">
            <v>甲状腺がん</v>
          </cell>
        </row>
        <row r="12">
          <cell r="AU12" t="str">
            <v>食道がん</v>
          </cell>
        </row>
        <row r="13">
          <cell r="AU13" t="str">
            <v>縦隔腫瘍</v>
          </cell>
        </row>
        <row r="14">
          <cell r="AU14" t="str">
            <v>中皮腫</v>
          </cell>
        </row>
        <row r="15">
          <cell r="AU15" t="str">
            <v>膵がん</v>
          </cell>
        </row>
        <row r="16">
          <cell r="AU16" t="str">
            <v>胆道がん</v>
          </cell>
        </row>
        <row r="17">
          <cell r="AU17" t="str">
            <v>十二指腸・小腸がん</v>
          </cell>
        </row>
        <row r="18">
          <cell r="AU18" t="str">
            <v>腎がん</v>
          </cell>
        </row>
        <row r="19">
          <cell r="AU19" t="str">
            <v>膀胱がん</v>
          </cell>
        </row>
        <row r="20">
          <cell r="AU20" t="str">
            <v>尿路がん</v>
          </cell>
        </row>
        <row r="21">
          <cell r="AU21" t="str">
            <v>副腎がん</v>
          </cell>
        </row>
        <row r="22">
          <cell r="AU22" t="str">
            <v>前立腺がん</v>
          </cell>
        </row>
        <row r="23">
          <cell r="AU23" t="str">
            <v>精巣がん</v>
          </cell>
        </row>
        <row r="24">
          <cell r="AU24" t="str">
            <v>その他の男性生殖器がん</v>
          </cell>
        </row>
        <row r="25">
          <cell r="AU25" t="str">
            <v>子宮がん</v>
          </cell>
        </row>
        <row r="26">
          <cell r="AU26" t="str">
            <v>卵巣がん</v>
          </cell>
        </row>
        <row r="27">
          <cell r="AU27" t="str">
            <v>その他の女性生殖器がん</v>
          </cell>
        </row>
        <row r="28">
          <cell r="AU28" t="str">
            <v>皮膚腫瘍</v>
          </cell>
        </row>
        <row r="29">
          <cell r="AU29" t="str">
            <v>悪性骨軟部腫瘍</v>
          </cell>
        </row>
        <row r="30">
          <cell r="AU30" t="str">
            <v>血液腫瘍</v>
          </cell>
        </row>
        <row r="31">
          <cell r="AU31" t="str">
            <v>小児固形腫瘍</v>
          </cell>
        </row>
        <row r="32">
          <cell r="AU32" t="str">
            <v>小児血液腫瘍</v>
          </cell>
        </row>
        <row r="33">
          <cell r="AU33" t="str">
            <v>原発不明がん</v>
          </cell>
        </row>
        <row r="34">
          <cell r="AU34" t="str">
            <v>性腺外胚細胞腫瘍</v>
          </cell>
        </row>
        <row r="35">
          <cell r="AU35" t="str">
            <v>GIST</v>
          </cell>
        </row>
        <row r="36">
          <cell r="AU36" t="str">
            <v>その他</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kcmc.hosp.go.jp/about/cnt1_00017.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kcmc.hosp.go.jp/outpatient/cnt1_000014.html" TargetMode="External"/><Relationship Id="rId2" Type="http://schemas.openxmlformats.org/officeDocument/2006/relationships/hyperlink" Target="https://kcmc.hosp.go.jp/outpatient/cnt1_000014.html" TargetMode="External"/><Relationship Id="rId1" Type="http://schemas.openxmlformats.org/officeDocument/2006/relationships/hyperlink" Target="https://kcmc.hosp.go.jp/about/cnt0_000010.html"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kcmc.hosp.go.jp/about/chiken_index.html" TargetMode="External"/><Relationship Id="rId1" Type="http://schemas.openxmlformats.org/officeDocument/2006/relationships/hyperlink" Target="https://kcmc.hosp.go.jp/about/chiken_index.html"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kcmc.hosp.go.jp/" TargetMode="External"/><Relationship Id="rId1" Type="http://schemas.openxmlformats.org/officeDocument/2006/relationships/hyperlink" Target="mailto:409-iji2@mail.hosp.g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kcmc.hosp.go.jp/about/cnt0_000062.html" TargetMode="External"/><Relationship Id="rId1" Type="http://schemas.openxmlformats.org/officeDocument/2006/relationships/hyperlink" Target="https://kcmc.hosp.go.jp/shinryo/haigan.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kcmc.hosp.go.jp/about/cnt0_00008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I29"/>
  <sheetViews>
    <sheetView showGridLines="0" view="pageBreakPreview" zoomScaleNormal="100" zoomScaleSheetLayoutView="100" workbookViewId="0">
      <selection sqref="A1:H1"/>
    </sheetView>
  </sheetViews>
  <sheetFormatPr defaultColWidth="9" defaultRowHeight="13.5" x14ac:dyDescent="0.15"/>
  <cols>
    <col min="1" max="2" width="3.625" style="504" customWidth="1"/>
    <col min="3" max="3" width="21.125" style="550" customWidth="1"/>
    <col min="4" max="4" width="10.625" style="550" customWidth="1"/>
    <col min="5" max="5" width="21.125" style="550" customWidth="1"/>
    <col min="6" max="6" width="10.625" style="550" customWidth="1"/>
    <col min="7" max="7" width="21.125" style="550" customWidth="1"/>
    <col min="8" max="8" width="6.625" style="504" customWidth="1"/>
    <col min="9" max="16384" width="9" style="504"/>
  </cols>
  <sheetData>
    <row r="1" spans="1:9" ht="50.1" customHeight="1" thickBot="1" x14ac:dyDescent="0.2">
      <c r="A1" s="1250" t="s">
        <v>1951</v>
      </c>
      <c r="B1" s="1251"/>
      <c r="C1" s="1251"/>
      <c r="D1" s="1251"/>
      <c r="E1" s="1251"/>
      <c r="F1" s="1251"/>
      <c r="G1" s="1251"/>
      <c r="H1" s="1252"/>
    </row>
    <row r="2" spans="1:9" ht="24.95" customHeight="1" thickTop="1" x14ac:dyDescent="0.15">
      <c r="A2" s="505" t="s">
        <v>1171</v>
      </c>
      <c r="B2" s="506" t="s">
        <v>1699</v>
      </c>
      <c r="C2" s="507"/>
      <c r="D2" s="507"/>
      <c r="E2" s="507"/>
      <c r="F2" s="507"/>
      <c r="G2" s="507"/>
      <c r="H2" s="508"/>
    </row>
    <row r="3" spans="1:9" ht="20.100000000000001" customHeight="1" x14ac:dyDescent="0.15">
      <c r="A3" s="509"/>
      <c r="B3" s="510"/>
      <c r="C3" s="511" t="s">
        <v>1172</v>
      </c>
      <c r="D3" s="512"/>
      <c r="E3" s="512"/>
      <c r="F3" s="512"/>
      <c r="G3" s="512"/>
      <c r="H3" s="513"/>
    </row>
    <row r="4" spans="1:9" ht="20.100000000000001" customHeight="1" x14ac:dyDescent="0.15">
      <c r="A4" s="509"/>
      <c r="B4" s="510"/>
      <c r="C4" s="511" t="s">
        <v>1173</v>
      </c>
      <c r="D4" s="512"/>
      <c r="E4" s="512"/>
      <c r="F4" s="512"/>
      <c r="G4" s="512"/>
      <c r="H4" s="513"/>
    </row>
    <row r="5" spans="1:9" ht="20.100000000000001" customHeight="1" x14ac:dyDescent="0.15">
      <c r="A5" s="509"/>
      <c r="B5" s="510"/>
      <c r="C5" s="511" t="s">
        <v>1700</v>
      </c>
      <c r="D5" s="512"/>
      <c r="E5" s="512"/>
      <c r="F5" s="512"/>
      <c r="G5" s="512"/>
      <c r="H5" s="513"/>
    </row>
    <row r="6" spans="1:9" ht="20.100000000000001" customHeight="1" x14ac:dyDescent="0.15">
      <c r="A6" s="509"/>
      <c r="B6" s="510"/>
      <c r="C6" s="514" t="s">
        <v>1174</v>
      </c>
      <c r="D6" s="515"/>
      <c r="E6" s="515"/>
      <c r="F6" s="515"/>
      <c r="G6" s="515"/>
      <c r="H6" s="513"/>
    </row>
    <row r="7" spans="1:9" ht="39.950000000000003" customHeight="1" x14ac:dyDescent="0.15">
      <c r="A7" s="509"/>
      <c r="B7" s="510"/>
      <c r="C7" s="1253" t="s">
        <v>1175</v>
      </c>
      <c r="D7" s="1253"/>
      <c r="E7" s="1253"/>
      <c r="F7" s="1253"/>
      <c r="G7" s="1253"/>
      <c r="H7" s="513"/>
    </row>
    <row r="8" spans="1:9" s="519" customFormat="1" ht="20.100000000000001" customHeight="1" thickBot="1" x14ac:dyDescent="0.2">
      <c r="A8" s="516"/>
      <c r="B8" s="517"/>
      <c r="C8" s="1254" t="s">
        <v>1176</v>
      </c>
      <c r="D8" s="1255"/>
      <c r="E8" s="1255"/>
      <c r="F8" s="1255"/>
      <c r="G8" s="1255"/>
      <c r="H8" s="518"/>
      <c r="I8" s="516"/>
    </row>
    <row r="9" spans="1:9" s="523" customFormat="1" ht="39.950000000000003" customHeight="1" thickBot="1" x14ac:dyDescent="0.2">
      <c r="A9" s="520"/>
      <c r="B9" s="521"/>
      <c r="C9" s="1256" t="s">
        <v>1177</v>
      </c>
      <c r="D9" s="1257"/>
      <c r="E9" s="1257"/>
      <c r="F9" s="1257"/>
      <c r="G9" s="1258"/>
      <c r="H9" s="522"/>
      <c r="I9" s="520"/>
    </row>
    <row r="10" spans="1:9" s="523" customFormat="1" ht="5.0999999999999996" customHeight="1" x14ac:dyDescent="0.15">
      <c r="A10" s="520"/>
      <c r="B10" s="521"/>
      <c r="C10" s="524"/>
      <c r="D10" s="524"/>
      <c r="E10" s="524"/>
      <c r="F10" s="524"/>
      <c r="G10" s="524"/>
      <c r="H10" s="522"/>
      <c r="I10" s="525"/>
    </row>
    <row r="11" spans="1:9" ht="24.95" customHeight="1" x14ac:dyDescent="0.15">
      <c r="A11" s="526" t="s">
        <v>1178</v>
      </c>
      <c r="B11" s="527" t="s">
        <v>1179</v>
      </c>
      <c r="C11" s="528"/>
      <c r="D11" s="528"/>
      <c r="E11" s="528"/>
      <c r="F11" s="528"/>
      <c r="G11" s="528"/>
      <c r="H11" s="529"/>
    </row>
    <row r="12" spans="1:9" ht="24.95" customHeight="1" x14ac:dyDescent="0.15">
      <c r="A12" s="530"/>
      <c r="B12" s="531" t="s">
        <v>1180</v>
      </c>
      <c r="C12" s="531"/>
      <c r="D12" s="532"/>
      <c r="E12" s="532"/>
      <c r="F12" s="532"/>
      <c r="G12" s="532"/>
      <c r="H12" s="522"/>
    </row>
    <row r="13" spans="1:9" ht="20.100000000000001" customHeight="1" x14ac:dyDescent="0.15">
      <c r="A13" s="533"/>
      <c r="B13" s="534" t="s">
        <v>1181</v>
      </c>
      <c r="C13" s="537" t="s">
        <v>1701</v>
      </c>
      <c r="D13" s="535"/>
      <c r="E13" s="535"/>
      <c r="F13" s="535"/>
      <c r="G13" s="535"/>
      <c r="H13" s="536"/>
    </row>
    <row r="14" spans="1:9" ht="39.950000000000003" customHeight="1" x14ac:dyDescent="0.15">
      <c r="A14" s="509"/>
      <c r="B14" s="510"/>
      <c r="C14" s="1265" t="s">
        <v>1702</v>
      </c>
      <c r="D14" s="1265"/>
      <c r="E14" s="1265"/>
      <c r="F14" s="1265"/>
      <c r="G14" s="1265"/>
      <c r="H14" s="513"/>
    </row>
    <row r="15" spans="1:9" ht="39.950000000000003" customHeight="1" x14ac:dyDescent="0.15">
      <c r="A15" s="509"/>
      <c r="B15" s="510"/>
      <c r="C15" s="1259" t="s">
        <v>1182</v>
      </c>
      <c r="D15" s="1259"/>
      <c r="E15" s="1259"/>
      <c r="F15" s="1259"/>
      <c r="G15" s="1259"/>
      <c r="H15" s="513"/>
    </row>
    <row r="16" spans="1:9" ht="5.0999999999999996" customHeight="1" x14ac:dyDescent="0.15">
      <c r="A16" s="509"/>
      <c r="B16" s="510"/>
      <c r="C16" s="538"/>
      <c r="D16" s="538"/>
      <c r="E16" s="538"/>
      <c r="F16" s="538"/>
      <c r="G16" s="538"/>
      <c r="H16" s="513"/>
    </row>
    <row r="17" spans="1:9" ht="20.100000000000001" customHeight="1" x14ac:dyDescent="0.15">
      <c r="A17" s="533"/>
      <c r="B17" s="534" t="s">
        <v>1183</v>
      </c>
      <c r="C17" s="537" t="s">
        <v>1184</v>
      </c>
      <c r="D17" s="535"/>
      <c r="E17" s="535"/>
      <c r="F17" s="535"/>
      <c r="G17" s="535"/>
      <c r="H17" s="536"/>
    </row>
    <row r="18" spans="1:9" ht="39.950000000000003" customHeight="1" x14ac:dyDescent="0.15">
      <c r="A18" s="509"/>
      <c r="B18" s="510"/>
      <c r="C18" s="1259" t="s">
        <v>1711</v>
      </c>
      <c r="D18" s="1259"/>
      <c r="E18" s="1259"/>
      <c r="F18" s="1259"/>
      <c r="G18" s="1259"/>
      <c r="H18" s="513"/>
    </row>
    <row r="19" spans="1:9" ht="20.100000000000001" customHeight="1" thickBot="1" x14ac:dyDescent="0.2">
      <c r="A19" s="509"/>
      <c r="B19" s="510"/>
      <c r="C19" s="511" t="s">
        <v>1185</v>
      </c>
      <c r="D19" s="512"/>
      <c r="E19" s="512"/>
      <c r="F19" s="512"/>
      <c r="G19" s="512"/>
      <c r="H19" s="513"/>
    </row>
    <row r="20" spans="1:9" ht="20.100000000000001" customHeight="1" thickBot="1" x14ac:dyDescent="0.2">
      <c r="A20" s="509"/>
      <c r="B20" s="510"/>
      <c r="C20" s="539"/>
      <c r="D20" s="512"/>
      <c r="E20" s="540"/>
      <c r="F20" s="512"/>
      <c r="G20" s="541"/>
      <c r="H20" s="513"/>
    </row>
    <row r="21" spans="1:9" ht="20.100000000000001" customHeight="1" x14ac:dyDescent="0.15">
      <c r="A21" s="509"/>
      <c r="B21" s="510"/>
      <c r="C21" s="542" t="s">
        <v>1186</v>
      </c>
      <c r="D21" s="512"/>
      <c r="E21" s="542" t="s">
        <v>1187</v>
      </c>
      <c r="F21" s="512"/>
      <c r="G21" s="542" t="s">
        <v>1188</v>
      </c>
      <c r="H21" s="513"/>
    </row>
    <row r="22" spans="1:9" ht="39.950000000000003" customHeight="1" thickBot="1" x14ac:dyDescent="0.2">
      <c r="A22" s="509"/>
      <c r="B22" s="510"/>
      <c r="C22" s="1259" t="s">
        <v>1194</v>
      </c>
      <c r="D22" s="1259"/>
      <c r="E22" s="1259"/>
      <c r="F22" s="1259"/>
      <c r="G22" s="1259"/>
      <c r="H22" s="513"/>
    </row>
    <row r="23" spans="1:9" ht="39.950000000000003" customHeight="1" thickBot="1" x14ac:dyDescent="0.2">
      <c r="A23" s="509"/>
      <c r="B23" s="510"/>
      <c r="C23" s="1260" t="s">
        <v>1189</v>
      </c>
      <c r="D23" s="1261"/>
      <c r="E23" s="1261"/>
      <c r="F23" s="1261"/>
      <c r="G23" s="1262"/>
      <c r="H23" s="513"/>
    </row>
    <row r="24" spans="1:9" ht="5.0999999999999996" customHeight="1" x14ac:dyDescent="0.15">
      <c r="A24" s="509"/>
      <c r="B24" s="510"/>
      <c r="C24" s="538"/>
      <c r="D24" s="538"/>
      <c r="E24" s="538"/>
      <c r="F24" s="538"/>
      <c r="G24" s="538"/>
      <c r="H24" s="513"/>
    </row>
    <row r="25" spans="1:9" ht="20.100000000000001" customHeight="1" x14ac:dyDescent="0.15">
      <c r="A25" s="533"/>
      <c r="B25" s="543" t="s">
        <v>1190</v>
      </c>
      <c r="C25" s="544" t="s">
        <v>1191</v>
      </c>
      <c r="D25" s="545"/>
      <c r="E25" s="545"/>
      <c r="F25" s="545"/>
      <c r="G25" s="545"/>
      <c r="H25" s="536"/>
    </row>
    <row r="26" spans="1:9" s="523" customFormat="1" ht="20.100000000000001" customHeight="1" x14ac:dyDescent="0.15">
      <c r="A26" s="520"/>
      <c r="B26" s="521"/>
      <c r="C26" s="531" t="s">
        <v>1192</v>
      </c>
      <c r="D26" s="546"/>
      <c r="E26" s="546"/>
      <c r="F26" s="546"/>
      <c r="G26" s="546"/>
      <c r="H26" s="522"/>
    </row>
    <row r="27" spans="1:9" s="523" customFormat="1" ht="39.950000000000003" customHeight="1" x14ac:dyDescent="0.15">
      <c r="A27" s="520"/>
      <c r="B27" s="521"/>
      <c r="C27" s="1263" t="s">
        <v>1193</v>
      </c>
      <c r="D27" s="1263"/>
      <c r="E27" s="1263"/>
      <c r="F27" s="1263"/>
      <c r="G27" s="1263"/>
      <c r="H27" s="522"/>
    </row>
    <row r="28" spans="1:9" s="523" customFormat="1" ht="39.950000000000003" customHeight="1" x14ac:dyDescent="0.15">
      <c r="A28" s="547"/>
      <c r="B28" s="548"/>
      <c r="C28" s="1264" t="s">
        <v>1712</v>
      </c>
      <c r="D28" s="1264"/>
      <c r="E28" s="1264"/>
      <c r="F28" s="1264"/>
      <c r="G28" s="1264"/>
      <c r="H28" s="549"/>
    </row>
    <row r="29" spans="1:9" x14ac:dyDescent="0.15">
      <c r="I29" s="354" t="s">
        <v>895</v>
      </c>
    </row>
  </sheetData>
  <sheetProtection formatCells="0" formatColumns="0" formatRows="0" insertHyperlinks="0"/>
  <mergeCells count="11">
    <mergeCell ref="C23:G23"/>
    <mergeCell ref="C27:G27"/>
    <mergeCell ref="C28:G28"/>
    <mergeCell ref="C14:G14"/>
    <mergeCell ref="C15:G15"/>
    <mergeCell ref="C18:G18"/>
    <mergeCell ref="A1:H1"/>
    <mergeCell ref="C7:G7"/>
    <mergeCell ref="C8:G8"/>
    <mergeCell ref="C9:G9"/>
    <mergeCell ref="C22:G22"/>
  </mergeCells>
  <phoneticPr fontId="5"/>
  <dataValidations count="2">
    <dataValidation type="decimal" imeMode="disabled" operator="greaterThanOrEqual" allowBlank="1" showInputMessage="1" showErrorMessage="1" error="数値を入力してください" prompt="数値を入力" sqref="E20">
      <formula1>0</formula1>
    </dataValidation>
    <dataValidation type="list" allowBlank="1" showInputMessage="1" showErrorMessage="1" sqref="G20">
      <formula1>"はい,いいえ"</formula1>
    </dataValidation>
  </dataValidations>
  <printOptions horizontalCentered="1"/>
  <pageMargins left="0.39370078740157483" right="0.39370078740157483" top="0.59055118110236227" bottom="0.59055118110236227" header="0.27559055118110237" footer="0.31496062992125984"/>
  <pageSetup paperSize="9" scale="98" orientation="portrait" r:id="rId1"/>
  <headerFooter>
    <oddHeader xml:space="preserve">&amp;Rver.2.0
</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showGridLines="0" view="pageBreakPreview" zoomScaleNormal="100" zoomScaleSheetLayoutView="100" workbookViewId="0">
      <selection sqref="A1:B1"/>
    </sheetView>
  </sheetViews>
  <sheetFormatPr defaultColWidth="9" defaultRowHeight="12" x14ac:dyDescent="0.15"/>
  <cols>
    <col min="1" max="1" width="3.625" style="133" customWidth="1"/>
    <col min="2" max="2" width="8.625" style="133" customWidth="1"/>
    <col min="3" max="3" width="5.625" style="133" customWidth="1"/>
    <col min="4" max="4" width="6.625" style="133" customWidth="1"/>
    <col min="5" max="6" width="9" style="133"/>
    <col min="7" max="15" width="2.625" style="133" customWidth="1"/>
    <col min="16" max="16" width="1.625" style="133" customWidth="1"/>
    <col min="17" max="24" width="2.625" style="133" customWidth="1"/>
    <col min="25" max="25" width="9" style="133"/>
    <col min="26" max="26" width="15" style="133" customWidth="1"/>
    <col min="27" max="27" width="2.25" style="133" customWidth="1"/>
    <col min="28" max="28" width="80.625" style="133" customWidth="1"/>
    <col min="29" max="16384" width="9" style="133"/>
  </cols>
  <sheetData>
    <row r="1" spans="1:30" ht="15.95" customHeight="1" thickBot="1" x14ac:dyDescent="0.2">
      <c r="A1" s="1421" t="s">
        <v>599</v>
      </c>
      <c r="B1" s="1421"/>
      <c r="C1" s="1421"/>
      <c r="D1" s="1421"/>
      <c r="E1" s="1421"/>
      <c r="F1" s="1421"/>
      <c r="G1" s="1421"/>
      <c r="H1" s="1421"/>
      <c r="I1" s="1421"/>
      <c r="J1" s="1421"/>
      <c r="K1" s="1421"/>
      <c r="L1" s="1421"/>
      <c r="M1" s="1421"/>
      <c r="N1" s="1421"/>
      <c r="O1" s="1421"/>
      <c r="P1" s="1421"/>
      <c r="Q1" s="1421"/>
      <c r="R1" s="1421"/>
      <c r="S1" s="1421"/>
      <c r="T1" s="1421"/>
      <c r="U1" s="1421"/>
      <c r="V1" s="1421"/>
      <c r="W1" s="1421"/>
      <c r="X1" s="1421"/>
      <c r="Y1" s="1421"/>
      <c r="Z1" s="1071"/>
      <c r="AA1" s="1051" t="s">
        <v>1793</v>
      </c>
      <c r="AB1" s="1062"/>
      <c r="AC1" s="138"/>
    </row>
    <row r="2" spans="1:30" ht="24.95" customHeight="1" thickTop="1" thickBot="1" x14ac:dyDescent="0.2">
      <c r="A2" s="1473" t="s">
        <v>1805</v>
      </c>
      <c r="B2" s="1473"/>
      <c r="C2" s="1473"/>
      <c r="D2" s="1473"/>
      <c r="E2" s="1473"/>
      <c r="F2" s="1473"/>
      <c r="G2" s="1473"/>
      <c r="H2" s="1473"/>
      <c r="I2" s="1473"/>
      <c r="J2" s="1473"/>
      <c r="K2" s="1473"/>
      <c r="L2" s="1473"/>
      <c r="M2" s="1473"/>
      <c r="N2" s="1473"/>
      <c r="O2" s="1473"/>
      <c r="P2" s="1473"/>
      <c r="Q2" s="1473"/>
      <c r="R2" s="1473"/>
      <c r="S2" s="1473"/>
      <c r="T2" s="1473"/>
      <c r="U2" s="1473"/>
      <c r="V2" s="1473"/>
      <c r="W2" s="1473"/>
      <c r="X2" s="1474"/>
      <c r="Y2" s="1052" t="s">
        <v>121</v>
      </c>
      <c r="Z2" s="1475" t="str">
        <f>IF(AND(Y2&lt;&gt;"",F7&lt;&gt;""),"",IF(Y2="あり","←緩和ケア病棟の有無について選択・記載してください",IF(Y2="","←「あり」か「なし」を選択してください","")))</f>
        <v/>
      </c>
      <c r="AA2" s="1051" t="s">
        <v>1806</v>
      </c>
      <c r="AC2" s="138"/>
    </row>
    <row r="3" spans="1:30" ht="5.0999999999999996" customHeight="1" thickTop="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816"/>
      <c r="Z3" s="1475"/>
    </row>
    <row r="4" spans="1:30" ht="20.25" customHeight="1" x14ac:dyDescent="0.15">
      <c r="A4" s="218"/>
      <c r="B4" s="218"/>
      <c r="C4" s="218"/>
      <c r="D4" s="218"/>
      <c r="E4" s="218"/>
      <c r="F4" s="464" t="s">
        <v>237</v>
      </c>
      <c r="G4" s="1532" t="str">
        <f>LEFT(表紙!D3,30)</f>
        <v>独立行政法人国立病院機構　近畿中央呼吸器センター</v>
      </c>
      <c r="H4" s="1533"/>
      <c r="I4" s="1533"/>
      <c r="J4" s="1533"/>
      <c r="K4" s="1533"/>
      <c r="L4" s="1533"/>
      <c r="M4" s="1533"/>
      <c r="N4" s="1533"/>
      <c r="O4" s="1533"/>
      <c r="P4" s="1533"/>
      <c r="Q4" s="1533"/>
      <c r="R4" s="1533"/>
      <c r="S4" s="1533"/>
      <c r="T4" s="1533"/>
      <c r="U4" s="1533"/>
      <c r="V4" s="1533"/>
      <c r="W4" s="1533"/>
      <c r="X4" s="1533"/>
      <c r="Y4" s="1534"/>
      <c r="Z4" s="1475"/>
      <c r="AA4" s="1051" t="s">
        <v>1807</v>
      </c>
    </row>
    <row r="5" spans="1:30" ht="15.75" customHeight="1" x14ac:dyDescent="0.15">
      <c r="A5" s="218"/>
      <c r="B5" s="218"/>
      <c r="C5" s="218"/>
      <c r="D5" s="218"/>
      <c r="E5" s="218"/>
      <c r="F5" s="465" t="s">
        <v>1195</v>
      </c>
      <c r="G5" s="814" t="s">
        <v>1923</v>
      </c>
      <c r="H5" s="814"/>
      <c r="I5" s="814"/>
      <c r="J5" s="814"/>
      <c r="K5" s="814"/>
      <c r="L5" s="814"/>
      <c r="M5" s="814"/>
      <c r="N5" s="139"/>
      <c r="O5" s="139"/>
      <c r="P5" s="139"/>
      <c r="Q5" s="139"/>
      <c r="R5" s="216"/>
      <c r="S5" s="216"/>
      <c r="T5" s="216"/>
      <c r="U5" s="216"/>
      <c r="V5" s="216"/>
      <c r="W5" s="216"/>
      <c r="X5" s="216"/>
      <c r="Y5" s="216"/>
      <c r="Z5" s="1475"/>
      <c r="AA5" s="1064"/>
      <c r="AB5" s="551" t="s">
        <v>1628</v>
      </c>
    </row>
    <row r="6" spans="1:30" ht="20.100000000000001" customHeight="1" thickBot="1" x14ac:dyDescent="0.2">
      <c r="A6" s="218"/>
      <c r="B6" s="218" t="s">
        <v>598</v>
      </c>
      <c r="C6" s="218"/>
      <c r="D6" s="218"/>
      <c r="E6" s="218"/>
      <c r="F6" s="218"/>
      <c r="G6" s="218"/>
      <c r="H6" s="218"/>
      <c r="I6" s="218"/>
      <c r="J6" s="218"/>
      <c r="K6" s="218"/>
      <c r="L6" s="218"/>
      <c r="M6" s="218"/>
      <c r="N6" s="218"/>
      <c r="O6" s="218"/>
      <c r="P6" s="218"/>
      <c r="Q6" s="218"/>
      <c r="R6" s="218"/>
      <c r="S6" s="218"/>
      <c r="T6" s="218"/>
      <c r="U6" s="218"/>
      <c r="V6" s="218"/>
      <c r="W6" s="218"/>
      <c r="X6" s="218"/>
      <c r="Y6" s="218"/>
      <c r="AB6" s="552"/>
    </row>
    <row r="7" spans="1:30" ht="18" customHeight="1" thickBot="1" x14ac:dyDescent="0.2">
      <c r="A7" s="1010">
        <v>1</v>
      </c>
      <c r="B7" s="1535" t="s">
        <v>597</v>
      </c>
      <c r="C7" s="1536"/>
      <c r="D7" s="1536"/>
      <c r="E7" s="1536"/>
      <c r="F7" s="1537" t="s">
        <v>1710</v>
      </c>
      <c r="G7" s="1538"/>
      <c r="H7" s="1538"/>
      <c r="I7" s="1538"/>
      <c r="J7" s="1538"/>
      <c r="K7" s="1538"/>
      <c r="L7" s="1538"/>
      <c r="M7" s="1538"/>
      <c r="N7" s="1538"/>
      <c r="O7" s="1539"/>
      <c r="P7" s="967"/>
      <c r="Q7" s="967"/>
      <c r="R7" s="967"/>
      <c r="S7" s="967"/>
      <c r="T7" s="967"/>
      <c r="U7" s="967"/>
      <c r="V7" s="967"/>
      <c r="W7" s="967"/>
      <c r="X7" s="967"/>
      <c r="Y7" s="968"/>
      <c r="Z7" s="1540" t="str">
        <f>IF(AND(Y2="あり",F7=""),"←を選択",IF(AND(Y2="あり",F7="病棟があります"),"「２」以降を記載してください",""))</f>
        <v>「２」以降を記載してください</v>
      </c>
      <c r="AB7" s="552"/>
    </row>
    <row r="8" spans="1:30" ht="18" customHeight="1" thickBot="1" x14ac:dyDescent="0.2">
      <c r="A8" s="1010">
        <v>2</v>
      </c>
      <c r="B8" s="1541" t="s">
        <v>596</v>
      </c>
      <c r="C8" s="1542"/>
      <c r="D8" s="1542"/>
      <c r="E8" s="1542"/>
      <c r="F8" s="1543" t="s">
        <v>1985</v>
      </c>
      <c r="G8" s="1544"/>
      <c r="H8" s="1544"/>
      <c r="I8" s="1544"/>
      <c r="J8" s="1544"/>
      <c r="K8" s="1544"/>
      <c r="L8" s="1544"/>
      <c r="M8" s="1544"/>
      <c r="N8" s="1544"/>
      <c r="O8" s="1545"/>
      <c r="P8" s="1072"/>
      <c r="Q8" s="1072"/>
      <c r="R8" s="1072"/>
      <c r="S8" s="1072"/>
      <c r="T8" s="1072"/>
      <c r="U8" s="1072"/>
      <c r="V8" s="1072"/>
      <c r="W8" s="1072"/>
      <c r="X8" s="1072"/>
      <c r="Y8" s="849"/>
      <c r="Z8" s="1540"/>
      <c r="AB8" s="552"/>
    </row>
    <row r="9" spans="1:30" ht="18" customHeight="1" thickBot="1" x14ac:dyDescent="0.2">
      <c r="A9" s="1010">
        <v>3</v>
      </c>
      <c r="B9" s="1535" t="s">
        <v>595</v>
      </c>
      <c r="C9" s="1536"/>
      <c r="D9" s="1536"/>
      <c r="E9" s="1536"/>
      <c r="F9" s="1537" t="s">
        <v>1986</v>
      </c>
      <c r="G9" s="1538"/>
      <c r="H9" s="1538"/>
      <c r="I9" s="1538"/>
      <c r="J9" s="1538"/>
      <c r="K9" s="1538"/>
      <c r="L9" s="1538"/>
      <c r="M9" s="1538"/>
      <c r="N9" s="1538"/>
      <c r="O9" s="1539"/>
      <c r="P9" s="1072"/>
      <c r="Q9" s="1072"/>
      <c r="R9" s="1072"/>
      <c r="S9" s="1072"/>
      <c r="T9" s="1072"/>
      <c r="U9" s="1072"/>
      <c r="V9" s="1072"/>
      <c r="W9" s="1072"/>
      <c r="X9" s="1072"/>
      <c r="Y9" s="849"/>
      <c r="AB9" s="552"/>
    </row>
    <row r="10" spans="1:30" ht="18" customHeight="1" thickBot="1" x14ac:dyDescent="0.2">
      <c r="A10" s="1010">
        <v>4</v>
      </c>
      <c r="B10" s="1535" t="s">
        <v>594</v>
      </c>
      <c r="C10" s="1536"/>
      <c r="D10" s="1536"/>
      <c r="E10" s="1536"/>
      <c r="F10" s="851">
        <v>21</v>
      </c>
      <c r="G10" s="850" t="s">
        <v>593</v>
      </c>
      <c r="H10" s="1072"/>
      <c r="I10" s="1072"/>
      <c r="J10" s="1072"/>
      <c r="K10" s="1072"/>
      <c r="L10" s="1072"/>
      <c r="M10" s="1072"/>
      <c r="N10" s="1072"/>
      <c r="O10" s="1072"/>
      <c r="P10" s="1072"/>
      <c r="Q10" s="1072"/>
      <c r="R10" s="1072"/>
      <c r="S10" s="1072"/>
      <c r="T10" s="1072"/>
      <c r="U10" s="1072"/>
      <c r="V10" s="1072"/>
      <c r="W10" s="1072"/>
      <c r="X10" s="1072"/>
      <c r="Y10" s="849"/>
      <c r="AA10" s="1073"/>
      <c r="AB10" s="552"/>
    </row>
    <row r="11" spans="1:30" ht="18" customHeight="1" thickBot="1" x14ac:dyDescent="0.2">
      <c r="A11" s="1546">
        <v>5</v>
      </c>
      <c r="B11" s="1547" t="s">
        <v>1638</v>
      </c>
      <c r="C11" s="1547"/>
      <c r="D11" s="1547"/>
      <c r="E11" s="1547"/>
      <c r="F11" s="1547"/>
      <c r="G11" s="1548"/>
      <c r="H11" s="1547"/>
      <c r="I11" s="1547"/>
      <c r="J11" s="1547"/>
      <c r="K11" s="1547"/>
      <c r="L11" s="1547"/>
      <c r="M11" s="1547"/>
      <c r="N11" s="1547"/>
      <c r="O11" s="1547"/>
      <c r="P11" s="1547"/>
      <c r="Q11" s="1547"/>
      <c r="R11" s="1547"/>
      <c r="S11" s="1547"/>
      <c r="T11" s="1547"/>
      <c r="U11" s="1547"/>
      <c r="V11" s="1549"/>
      <c r="W11" s="1550">
        <v>2</v>
      </c>
      <c r="X11" s="1551"/>
      <c r="Y11" s="1074" t="s">
        <v>715</v>
      </c>
      <c r="Z11" s="1075"/>
      <c r="AA11" s="1076"/>
      <c r="AB11" s="552"/>
      <c r="AC11" s="1077"/>
      <c r="AD11" s="128"/>
    </row>
    <row r="12" spans="1:30" ht="18" customHeight="1" thickBot="1" x14ac:dyDescent="0.2">
      <c r="A12" s="1546"/>
      <c r="B12" s="1547" t="s">
        <v>1932</v>
      </c>
      <c r="C12" s="1547"/>
      <c r="D12" s="1547"/>
      <c r="E12" s="1547"/>
      <c r="F12" s="1547"/>
      <c r="G12" s="1547"/>
      <c r="H12" s="1547"/>
      <c r="I12" s="1547"/>
      <c r="J12" s="1547"/>
      <c r="K12" s="1547"/>
      <c r="L12" s="1547"/>
      <c r="M12" s="1547"/>
      <c r="N12" s="1547"/>
      <c r="O12" s="1547"/>
      <c r="P12" s="1547"/>
      <c r="Q12" s="1547"/>
      <c r="R12" s="1547"/>
      <c r="S12" s="1547"/>
      <c r="T12" s="1547"/>
      <c r="U12" s="1547"/>
      <c r="V12" s="1549"/>
      <c r="W12" s="1528">
        <v>21</v>
      </c>
      <c r="X12" s="1530"/>
      <c r="Y12" s="1074" t="s">
        <v>715</v>
      </c>
      <c r="Z12" s="1075"/>
      <c r="AA12" s="1078"/>
      <c r="AB12" s="552"/>
      <c r="AC12" s="1077"/>
      <c r="AD12" s="128"/>
    </row>
    <row r="13" spans="1:30" ht="18" customHeight="1" thickBot="1" x14ac:dyDescent="0.2">
      <c r="A13" s="1546"/>
      <c r="B13" s="1547" t="s">
        <v>1933</v>
      </c>
      <c r="C13" s="1547"/>
      <c r="D13" s="1547"/>
      <c r="E13" s="1547"/>
      <c r="F13" s="1547"/>
      <c r="G13" s="1547"/>
      <c r="H13" s="1547"/>
      <c r="I13" s="1547"/>
      <c r="J13" s="1547"/>
      <c r="K13" s="1547"/>
      <c r="L13" s="1547"/>
      <c r="M13" s="1547"/>
      <c r="N13" s="1547"/>
      <c r="O13" s="1547"/>
      <c r="P13" s="1547"/>
      <c r="Q13" s="1547"/>
      <c r="R13" s="1547"/>
      <c r="S13" s="1547"/>
      <c r="T13" s="1547"/>
      <c r="U13" s="1547"/>
      <c r="V13" s="1549"/>
      <c r="W13" s="1528">
        <v>277</v>
      </c>
      <c r="X13" s="1530"/>
      <c r="Y13" s="1074" t="s">
        <v>183</v>
      </c>
      <c r="Z13" s="1075"/>
      <c r="AA13" s="1079"/>
      <c r="AB13" s="552"/>
      <c r="AC13" s="1077"/>
      <c r="AD13" s="128"/>
    </row>
    <row r="14" spans="1:30" ht="18" customHeight="1" thickBot="1" x14ac:dyDescent="0.2">
      <c r="A14" s="1546"/>
      <c r="B14" s="1547" t="s">
        <v>1934</v>
      </c>
      <c r="C14" s="1547"/>
      <c r="D14" s="1547"/>
      <c r="E14" s="1547"/>
      <c r="F14" s="1547"/>
      <c r="G14" s="1547"/>
      <c r="H14" s="1547"/>
      <c r="I14" s="1547"/>
      <c r="J14" s="1547"/>
      <c r="K14" s="1547"/>
      <c r="L14" s="1547"/>
      <c r="M14" s="1547"/>
      <c r="N14" s="1547"/>
      <c r="O14" s="1547"/>
      <c r="P14" s="1547"/>
      <c r="Q14" s="1547"/>
      <c r="R14" s="1547"/>
      <c r="S14" s="1547"/>
      <c r="T14" s="1547"/>
      <c r="U14" s="1547"/>
      <c r="V14" s="1549"/>
      <c r="W14" s="1528">
        <v>285</v>
      </c>
      <c r="X14" s="1530"/>
      <c r="Y14" s="1074" t="s">
        <v>183</v>
      </c>
      <c r="Z14" s="1075"/>
      <c r="AA14" s="1079"/>
      <c r="AB14" s="552"/>
      <c r="AC14" s="1077"/>
      <c r="AD14" s="128"/>
    </row>
    <row r="15" spans="1:30" ht="18" customHeight="1" thickBot="1" x14ac:dyDescent="0.2">
      <c r="A15" s="1546"/>
      <c r="B15" s="1547" t="s">
        <v>1935</v>
      </c>
      <c r="C15" s="1547"/>
      <c r="D15" s="1547"/>
      <c r="E15" s="1547"/>
      <c r="F15" s="1547"/>
      <c r="G15" s="1552"/>
      <c r="H15" s="1552"/>
      <c r="I15" s="1552"/>
      <c r="J15" s="1552"/>
      <c r="K15" s="1552"/>
      <c r="L15" s="1552"/>
      <c r="M15" s="1552"/>
      <c r="N15" s="1552"/>
      <c r="O15" s="1552"/>
      <c r="P15" s="1552"/>
      <c r="Q15" s="1552"/>
      <c r="R15" s="1552"/>
      <c r="S15" s="1552"/>
      <c r="T15" s="1552"/>
      <c r="U15" s="1552"/>
      <c r="V15" s="1553"/>
      <c r="W15" s="1554">
        <v>172</v>
      </c>
      <c r="X15" s="1555"/>
      <c r="Y15" s="1074" t="s">
        <v>183</v>
      </c>
      <c r="Z15" s="1075"/>
      <c r="AA15" s="1079"/>
      <c r="AB15" s="552"/>
      <c r="AC15" s="1077"/>
      <c r="AD15" s="128"/>
    </row>
    <row r="16" spans="1:30" ht="18" customHeight="1" thickBot="1" x14ac:dyDescent="0.2">
      <c r="A16" s="1417">
        <v>6</v>
      </c>
      <c r="B16" s="1591" t="s">
        <v>708</v>
      </c>
      <c r="C16" s="1592"/>
      <c r="D16" s="1592"/>
      <c r="E16" s="1593"/>
      <c r="F16" s="815" t="s">
        <v>706</v>
      </c>
      <c r="G16" s="1597" t="s">
        <v>1987</v>
      </c>
      <c r="H16" s="1598"/>
      <c r="I16" s="1598"/>
      <c r="J16" s="1598"/>
      <c r="K16" s="1598"/>
      <c r="L16" s="1598"/>
      <c r="M16" s="1598"/>
      <c r="N16" s="1598"/>
      <c r="O16" s="1598"/>
      <c r="P16" s="1598"/>
      <c r="Q16" s="1598"/>
      <c r="R16" s="1598"/>
      <c r="S16" s="1598"/>
      <c r="T16" s="1598"/>
      <c r="U16" s="1598"/>
      <c r="V16" s="1598"/>
      <c r="W16" s="1598"/>
      <c r="X16" s="1598"/>
      <c r="Y16" s="1599"/>
      <c r="AA16" s="1073"/>
      <c r="AB16" s="552"/>
    </row>
    <row r="17" spans="1:28" ht="40.5" customHeight="1" thickBot="1" x14ac:dyDescent="0.2">
      <c r="A17" s="1531"/>
      <c r="B17" s="1594"/>
      <c r="C17" s="1595"/>
      <c r="D17" s="1595"/>
      <c r="E17" s="1596"/>
      <c r="F17" s="377" t="s">
        <v>1637</v>
      </c>
      <c r="G17" s="1492" t="s">
        <v>1988</v>
      </c>
      <c r="H17" s="1586"/>
      <c r="I17" s="1586"/>
      <c r="J17" s="1586"/>
      <c r="K17" s="1586"/>
      <c r="L17" s="1586"/>
      <c r="M17" s="1586"/>
      <c r="N17" s="1586"/>
      <c r="O17" s="1586"/>
      <c r="P17" s="1586"/>
      <c r="Q17" s="1586"/>
      <c r="R17" s="1586"/>
      <c r="S17" s="1586"/>
      <c r="T17" s="1586"/>
      <c r="U17" s="1586"/>
      <c r="V17" s="1586"/>
      <c r="W17" s="1586"/>
      <c r="X17" s="1586"/>
      <c r="Y17" s="1600"/>
      <c r="AA17" s="1073"/>
      <c r="AB17" s="552"/>
    </row>
    <row r="18" spans="1:28" ht="18" customHeight="1" thickBot="1" x14ac:dyDescent="0.2">
      <c r="A18" s="1010">
        <v>7</v>
      </c>
      <c r="B18" s="1562" t="s">
        <v>1631</v>
      </c>
      <c r="C18" s="1563"/>
      <c r="D18" s="1563"/>
      <c r="E18" s="1563"/>
      <c r="F18" s="1563"/>
      <c r="G18" s="1564"/>
      <c r="H18" s="1564"/>
      <c r="I18" s="1564"/>
      <c r="J18" s="1564"/>
      <c r="K18" s="1564"/>
      <c r="L18" s="1564"/>
      <c r="M18" s="1564"/>
      <c r="N18" s="1564"/>
      <c r="O18" s="1564"/>
      <c r="P18" s="1564"/>
      <c r="Q18" s="1564"/>
      <c r="R18" s="1564"/>
      <c r="S18" s="1564"/>
      <c r="T18" s="1564"/>
      <c r="U18" s="1564"/>
      <c r="V18" s="1564"/>
      <c r="W18" s="1564"/>
      <c r="X18" s="1564"/>
      <c r="Y18" s="1242" t="s">
        <v>122</v>
      </c>
      <c r="AB18" s="552"/>
    </row>
    <row r="19" spans="1:28" ht="18" customHeight="1" thickBot="1" x14ac:dyDescent="0.2">
      <c r="A19" s="1417">
        <v>8</v>
      </c>
      <c r="B19" s="1591" t="s">
        <v>592</v>
      </c>
      <c r="C19" s="1603"/>
      <c r="D19" s="1627" t="s">
        <v>591</v>
      </c>
      <c r="E19" s="1628"/>
      <c r="F19" s="1628"/>
      <c r="G19" s="1628"/>
      <c r="H19" s="1628"/>
      <c r="I19" s="1629"/>
      <c r="J19" s="847">
        <v>2</v>
      </c>
      <c r="K19" s="208"/>
      <c r="L19" s="1588" t="s">
        <v>590</v>
      </c>
      <c r="M19" s="1589"/>
      <c r="N19" s="1589"/>
      <c r="O19" s="1589"/>
      <c r="P19" s="1589"/>
      <c r="Q19" s="1589"/>
      <c r="R19" s="1589"/>
      <c r="S19" s="1589"/>
      <c r="T19" s="1589"/>
      <c r="U19" s="1589"/>
      <c r="V19" s="1589"/>
      <c r="W19" s="1590"/>
      <c r="X19" s="847">
        <v>1</v>
      </c>
      <c r="Y19" s="845"/>
      <c r="AB19" s="552"/>
    </row>
    <row r="20" spans="1:28" ht="18" customHeight="1" thickBot="1" x14ac:dyDescent="0.2">
      <c r="A20" s="1621"/>
      <c r="B20" s="1625"/>
      <c r="C20" s="1626"/>
      <c r="D20" s="1559" t="s">
        <v>243</v>
      </c>
      <c r="E20" s="1560"/>
      <c r="F20" s="1560"/>
      <c r="G20" s="1560"/>
      <c r="H20" s="1560"/>
      <c r="I20" s="1561"/>
      <c r="J20" s="1002">
        <v>5</v>
      </c>
      <c r="K20" s="208"/>
      <c r="L20" s="1556"/>
      <c r="M20" s="1557"/>
      <c r="N20" s="1557"/>
      <c r="O20" s="1557"/>
      <c r="P20" s="1557"/>
      <c r="Q20" s="1557"/>
      <c r="R20" s="1557"/>
      <c r="S20" s="1557"/>
      <c r="T20" s="1557"/>
      <c r="U20" s="1557"/>
      <c r="V20" s="1557"/>
      <c r="W20" s="1558"/>
      <c r="X20" s="1002"/>
      <c r="Y20" s="845"/>
      <c r="AB20" s="552"/>
    </row>
    <row r="21" spans="1:28" ht="18" customHeight="1" thickBot="1" x14ac:dyDescent="0.2">
      <c r="A21" s="1621"/>
      <c r="B21" s="1625"/>
      <c r="C21" s="1626"/>
      <c r="D21" s="1559" t="s">
        <v>345</v>
      </c>
      <c r="E21" s="1560"/>
      <c r="F21" s="1560"/>
      <c r="G21" s="1560"/>
      <c r="H21" s="1560"/>
      <c r="I21" s="1561"/>
      <c r="J21" s="1002">
        <v>24</v>
      </c>
      <c r="K21" s="208"/>
      <c r="L21" s="1556"/>
      <c r="M21" s="1557"/>
      <c r="N21" s="1557"/>
      <c r="O21" s="1557"/>
      <c r="P21" s="1557"/>
      <c r="Q21" s="1557"/>
      <c r="R21" s="1557"/>
      <c r="S21" s="1557"/>
      <c r="T21" s="1557"/>
      <c r="U21" s="1557"/>
      <c r="V21" s="1557"/>
      <c r="W21" s="1558"/>
      <c r="X21" s="1002"/>
      <c r="Y21" s="845"/>
      <c r="AB21" s="552"/>
    </row>
    <row r="22" spans="1:28" ht="18" customHeight="1" thickBot="1" x14ac:dyDescent="0.2">
      <c r="A22" s="1621"/>
      <c r="B22" s="1625"/>
      <c r="C22" s="1626"/>
      <c r="D22" s="1559" t="s">
        <v>246</v>
      </c>
      <c r="E22" s="1560"/>
      <c r="F22" s="1560"/>
      <c r="G22" s="1560"/>
      <c r="H22" s="1560"/>
      <c r="I22" s="1561"/>
      <c r="J22" s="1002">
        <v>2</v>
      </c>
      <c r="K22" s="208"/>
      <c r="L22" s="1556"/>
      <c r="M22" s="1557"/>
      <c r="N22" s="1557"/>
      <c r="O22" s="1557"/>
      <c r="P22" s="1557"/>
      <c r="Q22" s="1557"/>
      <c r="R22" s="1557"/>
      <c r="S22" s="1557"/>
      <c r="T22" s="1557"/>
      <c r="U22" s="1557"/>
      <c r="V22" s="1557"/>
      <c r="W22" s="1558"/>
      <c r="X22" s="1002"/>
      <c r="Y22" s="845"/>
      <c r="AB22" s="552"/>
    </row>
    <row r="23" spans="1:28" ht="18" customHeight="1" thickBot="1" x14ac:dyDescent="0.2">
      <c r="A23" s="1621"/>
      <c r="B23" s="1625"/>
      <c r="C23" s="1626"/>
      <c r="D23" s="1559" t="s">
        <v>1989</v>
      </c>
      <c r="E23" s="1560"/>
      <c r="F23" s="1560"/>
      <c r="G23" s="1560"/>
      <c r="H23" s="1560"/>
      <c r="I23" s="1561"/>
      <c r="J23" s="1002">
        <v>1</v>
      </c>
      <c r="K23" s="208"/>
      <c r="L23" s="1556"/>
      <c r="M23" s="1557"/>
      <c r="N23" s="1557"/>
      <c r="O23" s="1557"/>
      <c r="P23" s="1557"/>
      <c r="Q23" s="1557"/>
      <c r="R23" s="1557"/>
      <c r="S23" s="1557"/>
      <c r="T23" s="1557"/>
      <c r="U23" s="1557"/>
      <c r="V23" s="1557"/>
      <c r="W23" s="1558"/>
      <c r="X23" s="1002"/>
      <c r="Y23" s="845"/>
      <c r="AB23" s="552"/>
    </row>
    <row r="24" spans="1:28" ht="18" customHeight="1" thickBot="1" x14ac:dyDescent="0.2">
      <c r="A24" s="1621"/>
      <c r="B24" s="1625"/>
      <c r="C24" s="1626"/>
      <c r="D24" s="1238" t="s">
        <v>1990</v>
      </c>
      <c r="E24" s="1239"/>
      <c r="F24" s="1239"/>
      <c r="G24" s="1239"/>
      <c r="H24" s="1239"/>
      <c r="I24" s="1240"/>
      <c r="J24" s="1002">
        <v>2</v>
      </c>
      <c r="K24" s="208"/>
      <c r="L24" s="1556"/>
      <c r="M24" s="1557"/>
      <c r="N24" s="1557"/>
      <c r="O24" s="1557"/>
      <c r="P24" s="1557"/>
      <c r="Q24" s="1557"/>
      <c r="R24" s="1557"/>
      <c r="S24" s="1557"/>
      <c r="T24" s="1557"/>
      <c r="U24" s="1557"/>
      <c r="V24" s="1557"/>
      <c r="W24" s="1558"/>
      <c r="X24" s="1002"/>
      <c r="Y24" s="845"/>
      <c r="AB24" s="552"/>
    </row>
    <row r="25" spans="1:28" ht="18" customHeight="1" thickBot="1" x14ac:dyDescent="0.2">
      <c r="A25" s="1621"/>
      <c r="B25" s="1625"/>
      <c r="C25" s="1626"/>
      <c r="D25" s="1238" t="s">
        <v>46</v>
      </c>
      <c r="E25" s="1239"/>
      <c r="F25" s="1239"/>
      <c r="G25" s="1239"/>
      <c r="H25" s="1239"/>
      <c r="I25" s="1240"/>
      <c r="J25" s="1002">
        <v>1</v>
      </c>
      <c r="K25" s="208"/>
      <c r="L25" s="1556"/>
      <c r="M25" s="1557"/>
      <c r="N25" s="1557"/>
      <c r="O25" s="1557"/>
      <c r="P25" s="1557"/>
      <c r="Q25" s="1557"/>
      <c r="R25" s="1557"/>
      <c r="S25" s="1557"/>
      <c r="T25" s="1557"/>
      <c r="U25" s="1557"/>
      <c r="V25" s="1557"/>
      <c r="W25" s="1558"/>
      <c r="X25" s="1002"/>
      <c r="Y25" s="845"/>
      <c r="AB25" s="552"/>
    </row>
    <row r="26" spans="1:28" ht="18" customHeight="1" thickBot="1" x14ac:dyDescent="0.2">
      <c r="A26" s="1621"/>
      <c r="B26" s="1625"/>
      <c r="C26" s="1626"/>
      <c r="D26" s="1559" t="s">
        <v>1991</v>
      </c>
      <c r="E26" s="1560"/>
      <c r="F26" s="1560"/>
      <c r="G26" s="1560"/>
      <c r="H26" s="1560"/>
      <c r="I26" s="1561"/>
      <c r="J26" s="1002">
        <v>15</v>
      </c>
      <c r="K26" s="208"/>
      <c r="L26" s="1556"/>
      <c r="M26" s="1557"/>
      <c r="N26" s="1557"/>
      <c r="O26" s="1557"/>
      <c r="P26" s="1557"/>
      <c r="Q26" s="1557"/>
      <c r="R26" s="1557"/>
      <c r="S26" s="1557"/>
      <c r="T26" s="1557"/>
      <c r="U26" s="1557"/>
      <c r="V26" s="1557"/>
      <c r="W26" s="1558"/>
      <c r="X26" s="1002"/>
      <c r="Y26" s="845"/>
      <c r="AB26" s="552"/>
    </row>
    <row r="27" spans="1:28" ht="18" customHeight="1" thickBot="1" x14ac:dyDescent="0.2">
      <c r="A27" s="1621"/>
      <c r="B27" s="1625"/>
      <c r="C27" s="1626"/>
      <c r="D27" s="1559"/>
      <c r="E27" s="1560"/>
      <c r="F27" s="1560"/>
      <c r="G27" s="1560"/>
      <c r="H27" s="1560"/>
      <c r="I27" s="1561"/>
      <c r="J27" s="1002"/>
      <c r="K27" s="208"/>
      <c r="L27" s="1556"/>
      <c r="M27" s="1557"/>
      <c r="N27" s="1557"/>
      <c r="O27" s="1557"/>
      <c r="P27" s="1557"/>
      <c r="Q27" s="1557"/>
      <c r="R27" s="1557"/>
      <c r="S27" s="1557"/>
      <c r="T27" s="1557"/>
      <c r="U27" s="1557"/>
      <c r="V27" s="1557"/>
      <c r="W27" s="1558"/>
      <c r="X27" s="1002"/>
      <c r="Y27" s="845"/>
      <c r="AB27" s="552"/>
    </row>
    <row r="28" spans="1:28" ht="18" customHeight="1" thickBot="1" x14ac:dyDescent="0.2">
      <c r="A28" s="1621"/>
      <c r="B28" s="1625"/>
      <c r="C28" s="1626"/>
      <c r="D28" s="1559"/>
      <c r="E28" s="1560"/>
      <c r="F28" s="1560"/>
      <c r="G28" s="1560"/>
      <c r="H28" s="1560"/>
      <c r="I28" s="1561"/>
      <c r="J28" s="1002"/>
      <c r="K28" s="208"/>
      <c r="L28" s="1556"/>
      <c r="M28" s="1557"/>
      <c r="N28" s="1557"/>
      <c r="O28" s="1557"/>
      <c r="P28" s="1557"/>
      <c r="Q28" s="1557"/>
      <c r="R28" s="1557"/>
      <c r="S28" s="1557"/>
      <c r="T28" s="1557"/>
      <c r="U28" s="1557"/>
      <c r="V28" s="1557"/>
      <c r="W28" s="1558"/>
      <c r="X28" s="1002"/>
      <c r="Y28" s="845"/>
      <c r="AB28" s="552"/>
    </row>
    <row r="29" spans="1:28" ht="18" customHeight="1" thickBot="1" x14ac:dyDescent="0.2">
      <c r="A29" s="1531"/>
      <c r="B29" s="1594"/>
      <c r="C29" s="1595"/>
      <c r="D29" s="1559"/>
      <c r="E29" s="1560"/>
      <c r="F29" s="1560"/>
      <c r="G29" s="1560"/>
      <c r="H29" s="1560"/>
      <c r="I29" s="1561"/>
      <c r="J29" s="1002"/>
      <c r="K29" s="846"/>
      <c r="L29" s="1622"/>
      <c r="M29" s="1623"/>
      <c r="N29" s="1623"/>
      <c r="O29" s="1623"/>
      <c r="P29" s="1623"/>
      <c r="Q29" s="1623"/>
      <c r="R29" s="1623"/>
      <c r="S29" s="1623"/>
      <c r="T29" s="1623"/>
      <c r="U29" s="1623"/>
      <c r="V29" s="1623"/>
      <c r="W29" s="1624"/>
      <c r="X29" s="1002"/>
      <c r="Y29" s="845"/>
      <c r="AB29" s="552"/>
    </row>
    <row r="30" spans="1:28" ht="18" customHeight="1" thickBot="1" x14ac:dyDescent="0.2">
      <c r="A30" s="1565">
        <v>9</v>
      </c>
      <c r="B30" s="1566" t="s">
        <v>1632</v>
      </c>
      <c r="C30" s="1567"/>
      <c r="D30" s="1568"/>
      <c r="E30" s="1568"/>
      <c r="F30" s="1569"/>
      <c r="G30" s="1569"/>
      <c r="H30" s="1569"/>
      <c r="I30" s="1569"/>
      <c r="J30" s="1569"/>
      <c r="K30" s="1569"/>
      <c r="L30" s="1569"/>
      <c r="M30" s="1569"/>
      <c r="N30" s="1569"/>
      <c r="O30" s="1569"/>
      <c r="P30" s="1569"/>
      <c r="Q30" s="1569"/>
      <c r="R30" s="1569"/>
      <c r="S30" s="1569"/>
      <c r="T30" s="1569"/>
      <c r="U30" s="1569"/>
      <c r="V30" s="1569"/>
      <c r="W30" s="1569"/>
      <c r="X30" s="1569"/>
      <c r="Y30" s="339" t="s">
        <v>122</v>
      </c>
      <c r="AB30" s="552"/>
    </row>
    <row r="31" spans="1:28" ht="18" customHeight="1" thickBot="1" x14ac:dyDescent="0.2">
      <c r="A31" s="1494"/>
      <c r="B31" s="1570" t="s">
        <v>579</v>
      </c>
      <c r="C31" s="1571"/>
      <c r="D31" s="1571"/>
      <c r="E31" s="1571"/>
      <c r="F31" s="1572" t="s">
        <v>1992</v>
      </c>
      <c r="G31" s="1573"/>
      <c r="H31" s="1573"/>
      <c r="I31" s="1573"/>
      <c r="J31" s="1573"/>
      <c r="K31" s="1573"/>
      <c r="L31" s="1573"/>
      <c r="M31" s="1573"/>
      <c r="N31" s="1573"/>
      <c r="O31" s="1573"/>
      <c r="P31" s="1573"/>
      <c r="Q31" s="1573"/>
      <c r="R31" s="1573"/>
      <c r="S31" s="1573"/>
      <c r="T31" s="1573"/>
      <c r="U31" s="1573"/>
      <c r="V31" s="1573"/>
      <c r="W31" s="1573"/>
      <c r="X31" s="1573"/>
      <c r="Y31" s="1574"/>
      <c r="AB31" s="552"/>
    </row>
    <row r="32" spans="1:28" ht="18" customHeight="1" thickBot="1" x14ac:dyDescent="0.2">
      <c r="A32" s="1494"/>
      <c r="B32" s="1570" t="s">
        <v>1808</v>
      </c>
      <c r="C32" s="1575"/>
      <c r="D32" s="1575"/>
      <c r="E32" s="1576"/>
      <c r="F32" s="1572" t="s">
        <v>1969</v>
      </c>
      <c r="G32" s="1573"/>
      <c r="H32" s="1573"/>
      <c r="I32" s="1573"/>
      <c r="J32" s="1573"/>
      <c r="K32" s="1573"/>
      <c r="L32" s="1573"/>
      <c r="M32" s="1573"/>
      <c r="N32" s="1573"/>
      <c r="O32" s="1574"/>
      <c r="P32" s="1577" t="s">
        <v>578</v>
      </c>
      <c r="Q32" s="1577"/>
      <c r="R32" s="1577"/>
      <c r="S32" s="1515">
        <v>2413</v>
      </c>
      <c r="T32" s="1515"/>
      <c r="U32" s="1515"/>
      <c r="V32" s="1515"/>
      <c r="W32" s="1515"/>
      <c r="X32" s="1515"/>
      <c r="Y32" s="994"/>
      <c r="AB32" s="552"/>
    </row>
    <row r="33" spans="1:28" ht="18" customHeight="1" thickBot="1" x14ac:dyDescent="0.2">
      <c r="A33" s="1494"/>
      <c r="B33" s="1578" t="s">
        <v>680</v>
      </c>
      <c r="C33" s="1579"/>
      <c r="D33" s="1579"/>
      <c r="E33" s="1580"/>
      <c r="F33" s="815" t="s">
        <v>706</v>
      </c>
      <c r="G33" s="1582"/>
      <c r="H33" s="1583"/>
      <c r="I33" s="1583"/>
      <c r="J33" s="1583"/>
      <c r="K33" s="1583"/>
      <c r="L33" s="1583"/>
      <c r="M33" s="1583"/>
      <c r="N33" s="1583"/>
      <c r="O33" s="1583"/>
      <c r="P33" s="1583"/>
      <c r="Q33" s="1583"/>
      <c r="R33" s="1583"/>
      <c r="S33" s="1583"/>
      <c r="T33" s="1583"/>
      <c r="U33" s="1583"/>
      <c r="V33" s="1583"/>
      <c r="W33" s="1583"/>
      <c r="X33" s="1583"/>
      <c r="Y33" s="1584"/>
      <c r="AB33" s="552"/>
    </row>
    <row r="34" spans="1:28" ht="18" customHeight="1" thickBot="1" x14ac:dyDescent="0.2">
      <c r="A34" s="1495"/>
      <c r="B34" s="1562"/>
      <c r="C34" s="1563"/>
      <c r="D34" s="1563"/>
      <c r="E34" s="1581"/>
      <c r="F34" s="377" t="s">
        <v>1637</v>
      </c>
      <c r="G34" s="1585"/>
      <c r="H34" s="1586"/>
      <c r="I34" s="1586"/>
      <c r="J34" s="1586"/>
      <c r="K34" s="1586"/>
      <c r="L34" s="1586"/>
      <c r="M34" s="1586"/>
      <c r="N34" s="1586"/>
      <c r="O34" s="1586"/>
      <c r="P34" s="1586"/>
      <c r="Q34" s="1586"/>
      <c r="R34" s="1586"/>
      <c r="S34" s="1586"/>
      <c r="T34" s="1586"/>
      <c r="U34" s="1586"/>
      <c r="V34" s="1586"/>
      <c r="W34" s="1586"/>
      <c r="X34" s="1586"/>
      <c r="Y34" s="1587"/>
      <c r="AB34" s="552"/>
    </row>
    <row r="35" spans="1:28" ht="35.25" customHeight="1" thickBot="1" x14ac:dyDescent="0.2">
      <c r="A35" s="1565">
        <v>10</v>
      </c>
      <c r="B35" s="844" t="s">
        <v>1633</v>
      </c>
      <c r="C35" s="843"/>
      <c r="D35" s="843"/>
      <c r="E35" s="843"/>
      <c r="F35" s="842"/>
      <c r="G35" s="842"/>
      <c r="H35" s="842"/>
      <c r="I35" s="842"/>
      <c r="J35" s="842"/>
      <c r="K35" s="842"/>
      <c r="L35" s="842"/>
      <c r="M35" s="842"/>
      <c r="N35" s="842"/>
      <c r="O35" s="842"/>
      <c r="P35" s="842"/>
      <c r="Q35" s="842"/>
      <c r="R35" s="842"/>
      <c r="S35" s="842"/>
      <c r="T35" s="842"/>
      <c r="U35" s="842"/>
      <c r="V35" s="842"/>
      <c r="W35" s="842"/>
      <c r="X35" s="841"/>
      <c r="Y35" s="1242" t="s">
        <v>122</v>
      </c>
      <c r="AB35" s="552"/>
    </row>
    <row r="36" spans="1:28" ht="18" customHeight="1" thickBot="1" x14ac:dyDescent="0.2">
      <c r="A36" s="1494"/>
      <c r="B36" s="1570" t="s">
        <v>579</v>
      </c>
      <c r="C36" s="1571"/>
      <c r="D36" s="1571"/>
      <c r="E36" s="1571"/>
      <c r="F36" s="1572" t="s">
        <v>1993</v>
      </c>
      <c r="G36" s="1573"/>
      <c r="H36" s="1573"/>
      <c r="I36" s="1573"/>
      <c r="J36" s="1573"/>
      <c r="K36" s="1573"/>
      <c r="L36" s="1573"/>
      <c r="M36" s="1573"/>
      <c r="N36" s="1573"/>
      <c r="O36" s="1573"/>
      <c r="P36" s="1573"/>
      <c r="Q36" s="1573"/>
      <c r="R36" s="1573"/>
      <c r="S36" s="1573"/>
      <c r="T36" s="1573"/>
      <c r="U36" s="1573"/>
      <c r="V36" s="1573"/>
      <c r="W36" s="1573"/>
      <c r="X36" s="1573"/>
      <c r="Y36" s="1620"/>
      <c r="AB36" s="552"/>
    </row>
    <row r="37" spans="1:28" ht="18" customHeight="1" thickBot="1" x14ac:dyDescent="0.2">
      <c r="A37" s="1494"/>
      <c r="B37" s="1570" t="s">
        <v>1808</v>
      </c>
      <c r="C37" s="1575"/>
      <c r="D37" s="1575"/>
      <c r="E37" s="1576"/>
      <c r="F37" s="1572" t="s">
        <v>1969</v>
      </c>
      <c r="G37" s="1573"/>
      <c r="H37" s="1573"/>
      <c r="I37" s="1573"/>
      <c r="J37" s="1573"/>
      <c r="K37" s="1573"/>
      <c r="L37" s="1573"/>
      <c r="M37" s="1573"/>
      <c r="N37" s="1573"/>
      <c r="O37" s="1574"/>
      <c r="P37" s="1577" t="s">
        <v>578</v>
      </c>
      <c r="Q37" s="1577"/>
      <c r="R37" s="1577"/>
      <c r="S37" s="1515">
        <v>2410</v>
      </c>
      <c r="T37" s="1515"/>
      <c r="U37" s="1515"/>
      <c r="V37" s="1515"/>
      <c r="W37" s="1515"/>
      <c r="X37" s="1515"/>
      <c r="Y37" s="994"/>
      <c r="AB37" s="552"/>
    </row>
    <row r="38" spans="1:28" ht="18" customHeight="1" thickBot="1" x14ac:dyDescent="0.2">
      <c r="A38" s="1494"/>
      <c r="B38" s="1608" t="s">
        <v>680</v>
      </c>
      <c r="C38" s="1609"/>
      <c r="D38" s="1609"/>
      <c r="E38" s="1610"/>
      <c r="F38" s="815" t="s">
        <v>706</v>
      </c>
      <c r="G38" s="1613"/>
      <c r="H38" s="1613"/>
      <c r="I38" s="1613"/>
      <c r="J38" s="1613"/>
      <c r="K38" s="1613"/>
      <c r="L38" s="1613"/>
      <c r="M38" s="1613"/>
      <c r="N38" s="1613"/>
      <c r="O38" s="1613"/>
      <c r="P38" s="1613"/>
      <c r="Q38" s="1613"/>
      <c r="R38" s="1613"/>
      <c r="S38" s="1613"/>
      <c r="T38" s="1613"/>
      <c r="U38" s="1613"/>
      <c r="V38" s="1613"/>
      <c r="W38" s="1613"/>
      <c r="X38" s="1613"/>
      <c r="Y38" s="1613"/>
      <c r="AB38" s="552"/>
    </row>
    <row r="39" spans="1:28" ht="18" customHeight="1" thickBot="1" x14ac:dyDescent="0.2">
      <c r="A39" s="1495"/>
      <c r="B39" s="1611"/>
      <c r="C39" s="1564"/>
      <c r="D39" s="1564"/>
      <c r="E39" s="1612"/>
      <c r="F39" s="377" t="s">
        <v>1637</v>
      </c>
      <c r="G39" s="1614"/>
      <c r="H39" s="1614"/>
      <c r="I39" s="1614"/>
      <c r="J39" s="1614"/>
      <c r="K39" s="1614"/>
      <c r="L39" s="1614"/>
      <c r="M39" s="1614"/>
      <c r="N39" s="1614"/>
      <c r="O39" s="1614"/>
      <c r="P39" s="1614"/>
      <c r="Q39" s="1614"/>
      <c r="R39" s="1614"/>
      <c r="S39" s="1614"/>
      <c r="T39" s="1614"/>
      <c r="U39" s="1614"/>
      <c r="V39" s="1614"/>
      <c r="W39" s="1614"/>
      <c r="X39" s="1614"/>
      <c r="Y39" s="1614"/>
      <c r="AB39" s="552"/>
    </row>
    <row r="40" spans="1:28" ht="35.25" customHeight="1" thickBot="1" x14ac:dyDescent="0.2">
      <c r="A40" s="1440">
        <v>11</v>
      </c>
      <c r="B40" s="1591" t="s">
        <v>589</v>
      </c>
      <c r="C40" s="1592"/>
      <c r="D40" s="1615" t="s">
        <v>1636</v>
      </c>
      <c r="E40" s="1616"/>
      <c r="F40" s="1616"/>
      <c r="G40" s="1617"/>
      <c r="H40" s="1617"/>
      <c r="I40" s="1617"/>
      <c r="J40" s="1617"/>
      <c r="K40" s="1617"/>
      <c r="L40" s="1617"/>
      <c r="M40" s="1617"/>
      <c r="N40" s="1617"/>
      <c r="O40" s="1617"/>
      <c r="P40" s="1617"/>
      <c r="Q40" s="1617"/>
      <c r="R40" s="1617"/>
      <c r="S40" s="1617"/>
      <c r="T40" s="1617"/>
      <c r="U40" s="1617"/>
      <c r="V40" s="1617"/>
      <c r="W40" s="1617"/>
      <c r="X40" s="1617"/>
      <c r="Y40" s="1618"/>
      <c r="AB40" s="552"/>
    </row>
    <row r="41" spans="1:28" ht="24.95" customHeight="1" thickBot="1" x14ac:dyDescent="0.2">
      <c r="A41" s="1440"/>
      <c r="B41" s="1594"/>
      <c r="C41" s="1595"/>
      <c r="D41" s="1619" t="s">
        <v>1994</v>
      </c>
      <c r="E41" s="1619"/>
      <c r="F41" s="1619"/>
      <c r="G41" s="1619"/>
      <c r="H41" s="1619"/>
      <c r="I41" s="1619"/>
      <c r="J41" s="1619"/>
      <c r="K41" s="1619"/>
      <c r="L41" s="1619"/>
      <c r="M41" s="1619"/>
      <c r="N41" s="1619"/>
      <c r="O41" s="1619"/>
      <c r="P41" s="1619"/>
      <c r="Q41" s="1619"/>
      <c r="R41" s="1619"/>
      <c r="S41" s="1619"/>
      <c r="T41" s="1619"/>
      <c r="U41" s="1619"/>
      <c r="V41" s="1619"/>
      <c r="W41" s="1619"/>
      <c r="X41" s="1619"/>
      <c r="Y41" s="1619"/>
      <c r="AB41" s="552"/>
    </row>
    <row r="42" spans="1:28" ht="52.5" customHeight="1" thickBot="1" x14ac:dyDescent="0.2">
      <c r="A42" s="1601">
        <v>12</v>
      </c>
      <c r="B42" s="1591" t="s">
        <v>588</v>
      </c>
      <c r="C42" s="1603"/>
      <c r="D42" s="1604" t="s">
        <v>1635</v>
      </c>
      <c r="E42" s="1605"/>
      <c r="F42" s="1605"/>
      <c r="G42" s="1605"/>
      <c r="H42" s="1605"/>
      <c r="I42" s="1605"/>
      <c r="J42" s="1605"/>
      <c r="K42" s="1605"/>
      <c r="L42" s="1605"/>
      <c r="M42" s="1605"/>
      <c r="N42" s="1605"/>
      <c r="O42" s="1605"/>
      <c r="P42" s="1605"/>
      <c r="Q42" s="1605"/>
      <c r="R42" s="1605"/>
      <c r="S42" s="1605"/>
      <c r="T42" s="1605"/>
      <c r="U42" s="1605"/>
      <c r="V42" s="1605"/>
      <c r="W42" s="1605"/>
      <c r="X42" s="1605"/>
      <c r="Y42" s="1606"/>
      <c r="AB42" s="552"/>
    </row>
    <row r="43" spans="1:28" ht="30" customHeight="1" thickBot="1" x14ac:dyDescent="0.2">
      <c r="A43" s="1602"/>
      <c r="B43" s="1594"/>
      <c r="C43" s="1595"/>
      <c r="D43" s="1607" t="s">
        <v>1995</v>
      </c>
      <c r="E43" s="1607"/>
      <c r="F43" s="1607"/>
      <c r="G43" s="1607"/>
      <c r="H43" s="1607"/>
      <c r="I43" s="1607"/>
      <c r="J43" s="1607"/>
      <c r="K43" s="1607"/>
      <c r="L43" s="1607"/>
      <c r="M43" s="1607"/>
      <c r="N43" s="1607"/>
      <c r="O43" s="1607"/>
      <c r="P43" s="1607"/>
      <c r="Q43" s="1607"/>
      <c r="R43" s="1607"/>
      <c r="S43" s="1607"/>
      <c r="T43" s="1607"/>
      <c r="U43" s="1607"/>
      <c r="V43" s="1607"/>
      <c r="W43" s="1607"/>
      <c r="X43" s="1607"/>
      <c r="Y43" s="1607"/>
      <c r="AB43" s="552"/>
    </row>
    <row r="44" spans="1:28" ht="54" customHeight="1" x14ac:dyDescent="0.15">
      <c r="AB44" s="553"/>
    </row>
    <row r="45" spans="1:28" x14ac:dyDescent="0.15">
      <c r="Z45" s="1069" t="s">
        <v>752</v>
      </c>
    </row>
  </sheetData>
  <sheetProtection formatCells="0" formatColumns="0" formatRows="0" insertHyperlinks="0"/>
  <mergeCells count="81">
    <mergeCell ref="D41:Y41"/>
    <mergeCell ref="A35:A39"/>
    <mergeCell ref="D21:I21"/>
    <mergeCell ref="L21:W21"/>
    <mergeCell ref="F36:Y36"/>
    <mergeCell ref="L22:W22"/>
    <mergeCell ref="D23:I23"/>
    <mergeCell ref="L23:W23"/>
    <mergeCell ref="B36:E36"/>
    <mergeCell ref="A19:A29"/>
    <mergeCell ref="D28:I28"/>
    <mergeCell ref="L28:W28"/>
    <mergeCell ref="D29:I29"/>
    <mergeCell ref="L29:W29"/>
    <mergeCell ref="B19:C29"/>
    <mergeCell ref="D19:I19"/>
    <mergeCell ref="G17:Y17"/>
    <mergeCell ref="A42:A43"/>
    <mergeCell ref="B42:C43"/>
    <mergeCell ref="D42:Y42"/>
    <mergeCell ref="D43:Y43"/>
    <mergeCell ref="S37:U37"/>
    <mergeCell ref="V37:X37"/>
    <mergeCell ref="B38:E39"/>
    <mergeCell ref="G38:Y38"/>
    <mergeCell ref="G39:Y39"/>
    <mergeCell ref="A40:A41"/>
    <mergeCell ref="B40:C41"/>
    <mergeCell ref="D40:Y40"/>
    <mergeCell ref="B37:E37"/>
    <mergeCell ref="F37:O37"/>
    <mergeCell ref="P37:R37"/>
    <mergeCell ref="A30:A34"/>
    <mergeCell ref="B30:X30"/>
    <mergeCell ref="B31:E31"/>
    <mergeCell ref="F31:Y31"/>
    <mergeCell ref="B32:E32"/>
    <mergeCell ref="F32:O32"/>
    <mergeCell ref="P32:R32"/>
    <mergeCell ref="S32:U32"/>
    <mergeCell ref="V32:X32"/>
    <mergeCell ref="B33:E34"/>
    <mergeCell ref="G33:Y33"/>
    <mergeCell ref="G34:Y34"/>
    <mergeCell ref="L27:W27"/>
    <mergeCell ref="L25:W25"/>
    <mergeCell ref="D27:I27"/>
    <mergeCell ref="B18:X18"/>
    <mergeCell ref="B9:E9"/>
    <mergeCell ref="F9:O9"/>
    <mergeCell ref="B10:E10"/>
    <mergeCell ref="D22:I22"/>
    <mergeCell ref="L24:W24"/>
    <mergeCell ref="D26:I26"/>
    <mergeCell ref="L26:W26"/>
    <mergeCell ref="L19:W19"/>
    <mergeCell ref="D20:I20"/>
    <mergeCell ref="L20:W20"/>
    <mergeCell ref="B16:E17"/>
    <mergeCell ref="G16:Y16"/>
    <mergeCell ref="B13:V13"/>
    <mergeCell ref="W13:X13"/>
    <mergeCell ref="W14:X14"/>
    <mergeCell ref="B15:V15"/>
    <mergeCell ref="W15:X15"/>
    <mergeCell ref="A16:A17"/>
    <mergeCell ref="A1:Y1"/>
    <mergeCell ref="A2:X2"/>
    <mergeCell ref="Z2:Z5"/>
    <mergeCell ref="G4:Y4"/>
    <mergeCell ref="B7:E7"/>
    <mergeCell ref="F7:O7"/>
    <mergeCell ref="Z7:Z8"/>
    <mergeCell ref="B8:E8"/>
    <mergeCell ref="F8:O8"/>
    <mergeCell ref="A11:A15"/>
    <mergeCell ref="B11:V11"/>
    <mergeCell ref="B14:V14"/>
    <mergeCell ref="W11:X11"/>
    <mergeCell ref="B12:V12"/>
    <mergeCell ref="W12:X12"/>
  </mergeCells>
  <phoneticPr fontId="5"/>
  <conditionalFormatting sqref="AA11:AA15">
    <cfRule type="cellIs" dxfId="5" priority="1" stopIfTrue="1" operator="equal">
      <formula>"未入力あり"</formula>
    </cfRule>
  </conditionalFormatting>
  <dataValidations count="11">
    <dataValidation type="whole" operator="greaterThanOrEqual" allowBlank="1" showInputMessage="1" showErrorMessage="1" prompt="整数で入力" sqref="W11:X15">
      <formula1>0</formula1>
    </dataValidation>
    <dataValidation imeMode="disabled" allowBlank="1" showInputMessage="1" showErrorMessage="1" prompt="内線番号を半角で入力" sqref="S32:Y32 S37:Y37"/>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type="list" allowBlank="1" showInputMessage="1" showErrorMessage="1" prompt="表紙①に反映されます" sqref="Y2">
      <formula1>"あり,なし"</formula1>
    </dataValidation>
    <dataValidation allowBlank="1" showInputMessage="1" showErrorMessage="1" prompt="表紙シートの病院名を反映" sqref="G4:Y4"/>
    <dataValidation type="whole" imeMode="disabled" operator="greaterThanOrEqual" allowBlank="1" showInputMessage="1" showErrorMessage="1" error="整数で入力してください" prompt="整数で入力" sqref="F10 X20:X29 J20:J29">
      <formula1>0</formula1>
    </dataValidation>
    <dataValidation type="custom" imeMode="disabled" allowBlank="1" showInputMessage="1" showErrorMessage="1" error="半角で入力してください" prompt="アドレスは、手入力せずにホームページからコピーしてください" sqref="G39:Y39 G34:Y34 G17:Y17">
      <formula1>LEN(G17)=LENB(G17)</formula1>
    </dataValidation>
    <dataValidation type="list" allowBlank="1" showInputMessage="1" showErrorMessage="1" sqref="F9:O9">
      <formula1>"院内独立型,院内病棟型"</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Y30 Y18 Y35">
      <formula1>"はい,いいえ"</formula1>
    </dataValidation>
    <dataValidation type="list" allowBlank="1" showInputMessage="1" showErrorMessage="1" sqref="F7:O7">
      <formula1>"病棟があります,病棟がありません"</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 ref="G17" r:id="rId1"/>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2"/>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view="pageBreakPreview" zoomScaleNormal="100" zoomScaleSheetLayoutView="100" workbookViewId="0">
      <selection sqref="A1:B1"/>
    </sheetView>
  </sheetViews>
  <sheetFormatPr defaultColWidth="9" defaultRowHeight="13.5" x14ac:dyDescent="0.15"/>
  <cols>
    <col min="1" max="2" width="9.625" style="26" customWidth="1"/>
    <col min="3" max="3" width="5.625" style="26" customWidth="1"/>
    <col min="4" max="4" width="15.625" style="26" customWidth="1"/>
    <col min="5" max="5" width="5.625" style="26" customWidth="1"/>
    <col min="6" max="10" width="9.625" style="26" customWidth="1"/>
    <col min="11" max="11" width="15" style="1080" customWidth="1"/>
    <col min="12" max="12" width="2.625" style="26" customWidth="1"/>
    <col min="13" max="13" width="80.625" style="26" customWidth="1"/>
    <col min="14" max="16384" width="9" style="26"/>
  </cols>
  <sheetData>
    <row r="1" spans="1:13" ht="20.25" customHeight="1" thickBot="1" x14ac:dyDescent="0.2">
      <c r="A1" s="1639" t="s">
        <v>1090</v>
      </c>
      <c r="B1" s="1639"/>
      <c r="C1" s="1639"/>
      <c r="D1" s="1639"/>
      <c r="E1" s="1639"/>
      <c r="F1" s="1639"/>
      <c r="G1" s="1639"/>
      <c r="H1" s="1639"/>
      <c r="I1" s="1639"/>
      <c r="J1" s="1639"/>
      <c r="L1" s="1051" t="s">
        <v>1793</v>
      </c>
    </row>
    <row r="2" spans="1:13" ht="24.95" customHeight="1" thickTop="1" thickBot="1" x14ac:dyDescent="0.2">
      <c r="A2" s="1473" t="s">
        <v>1805</v>
      </c>
      <c r="B2" s="1473"/>
      <c r="C2" s="1473"/>
      <c r="D2" s="1473"/>
      <c r="E2" s="1473"/>
      <c r="F2" s="1473"/>
      <c r="G2" s="1473"/>
      <c r="H2" s="1473"/>
      <c r="I2" s="1474"/>
      <c r="J2" s="1081" t="s">
        <v>121</v>
      </c>
      <c r="K2" s="1475" t="str">
        <f>IF(AND(J2&lt;&gt;"",D18&lt;&gt;"",G8&lt;&gt;"",G13&lt;&gt;"",G14&lt;&gt;""),"",IF(J2="あり","←緩和ケア体制に関する入力と別添資料の提出有無について選択してください",IF(J2="","←「あり」か「なし」を選択してください","")))</f>
        <v/>
      </c>
      <c r="L2" s="1051" t="s">
        <v>1806</v>
      </c>
    </row>
    <row r="3" spans="1:13" ht="5.0999999999999996" customHeight="1" thickTop="1" x14ac:dyDescent="0.15">
      <c r="K3" s="1475"/>
    </row>
    <row r="4" spans="1:13" s="141" customFormat="1" ht="20.100000000000001" customHeight="1" x14ac:dyDescent="0.15">
      <c r="F4" s="142" t="s">
        <v>237</v>
      </c>
      <c r="G4" s="1640" t="str">
        <f>LEFT(表紙!D3,30)</f>
        <v>独立行政法人国立病院機構　近畿中央呼吸器センター</v>
      </c>
      <c r="H4" s="1641"/>
      <c r="I4" s="1641"/>
      <c r="J4" s="1642"/>
      <c r="K4" s="1475"/>
      <c r="L4" s="1051" t="s">
        <v>1809</v>
      </c>
    </row>
    <row r="5" spans="1:13" s="141" customFormat="1" ht="20.100000000000001" customHeight="1" x14ac:dyDescent="0.15">
      <c r="F5" s="140" t="s">
        <v>1195</v>
      </c>
      <c r="G5" s="814" t="s">
        <v>1922</v>
      </c>
      <c r="H5" s="814"/>
      <c r="I5" s="143"/>
      <c r="J5" s="143"/>
      <c r="K5" s="1475"/>
      <c r="L5" s="1051" t="s">
        <v>1807</v>
      </c>
      <c r="M5" s="852"/>
    </row>
    <row r="6" spans="1:13" s="141" customFormat="1" ht="20.100000000000001" customHeight="1" x14ac:dyDescent="0.15">
      <c r="F6" s="140"/>
      <c r="G6" s="814"/>
      <c r="H6" s="814"/>
      <c r="I6" s="143"/>
      <c r="J6" s="143"/>
      <c r="K6" s="1082"/>
      <c r="L6" s="1051"/>
      <c r="M6" s="1083" t="s">
        <v>1628</v>
      </c>
    </row>
    <row r="7" spans="1:13" s="141" customFormat="1" ht="18" customHeight="1" thickBot="1" x14ac:dyDescent="0.2">
      <c r="A7" s="1643" t="s">
        <v>1639</v>
      </c>
      <c r="B7" s="1644"/>
      <c r="C7" s="1644"/>
      <c r="D7" s="1644"/>
      <c r="E7" s="1644"/>
      <c r="F7" s="1644"/>
      <c r="G7" s="1644"/>
      <c r="H7" s="1644"/>
      <c r="I7" s="1644"/>
      <c r="J7" s="1645"/>
      <c r="K7" s="1082"/>
      <c r="L7" s="1051"/>
      <c r="M7" s="552"/>
    </row>
    <row r="8" spans="1:13" s="141" customFormat="1" ht="18" customHeight="1" thickBot="1" x14ac:dyDescent="0.2">
      <c r="A8" s="145" t="s">
        <v>1936</v>
      </c>
      <c r="B8" s="144"/>
      <c r="C8" s="144"/>
      <c r="D8" s="650"/>
      <c r="E8" s="650"/>
      <c r="F8" s="144"/>
      <c r="G8" s="853">
        <v>0</v>
      </c>
      <c r="H8" s="854" t="s">
        <v>502</v>
      </c>
      <c r="I8" s="855"/>
      <c r="J8" s="856"/>
      <c r="K8" s="1084" t="str">
        <f>IF(AND(J2="あり",G8=""),"未記入あり","")</f>
        <v/>
      </c>
      <c r="L8" s="1051"/>
      <c r="M8" s="552"/>
    </row>
    <row r="9" spans="1:13" s="141" customFormat="1" ht="20.100000000000001" customHeight="1" x14ac:dyDescent="0.15">
      <c r="A9" s="857" t="s">
        <v>1640</v>
      </c>
      <c r="B9" s="650" t="s">
        <v>1641</v>
      </c>
      <c r="C9" s="650"/>
      <c r="D9" s="650"/>
      <c r="E9" s="650"/>
      <c r="F9" s="858"/>
      <c r="G9" s="814"/>
      <c r="H9" s="814"/>
      <c r="I9" s="143"/>
      <c r="J9" s="859"/>
      <c r="K9" s="1082"/>
      <c r="L9" s="1051"/>
      <c r="M9" s="552"/>
    </row>
    <row r="10" spans="1:13" s="141" customFormat="1" ht="43.5" customHeight="1" x14ac:dyDescent="0.15">
      <c r="A10" s="860" t="s">
        <v>1642</v>
      </c>
      <c r="B10" s="1646" t="s">
        <v>1643</v>
      </c>
      <c r="C10" s="1646"/>
      <c r="D10" s="1646"/>
      <c r="E10" s="1646"/>
      <c r="F10" s="1646"/>
      <c r="G10" s="1646"/>
      <c r="H10" s="1646"/>
      <c r="I10" s="1646"/>
      <c r="J10" s="1647"/>
      <c r="K10" s="1082"/>
      <c r="L10" s="1051"/>
      <c r="M10" s="552"/>
    </row>
    <row r="11" spans="1:13" s="141" customFormat="1" ht="18.75" customHeight="1" x14ac:dyDescent="0.15">
      <c r="A11" s="861" t="s">
        <v>1644</v>
      </c>
      <c r="B11" s="1648" t="s">
        <v>1645</v>
      </c>
      <c r="C11" s="1648"/>
      <c r="D11" s="1648"/>
      <c r="E11" s="1648"/>
      <c r="F11" s="1648"/>
      <c r="G11" s="1648"/>
      <c r="H11" s="1648"/>
      <c r="I11" s="1648"/>
      <c r="J11" s="1649"/>
      <c r="K11" s="1082"/>
      <c r="L11" s="1051"/>
      <c r="M11" s="552"/>
    </row>
    <row r="12" spans="1:13" s="141" customFormat="1" ht="20.100000000000001" customHeight="1" thickBot="1" x14ac:dyDescent="0.2">
      <c r="A12" s="1085" t="s">
        <v>1810</v>
      </c>
      <c r="B12" s="1086"/>
      <c r="C12" s="1086"/>
      <c r="D12" s="1086"/>
      <c r="E12" s="1086"/>
      <c r="F12" s="1086"/>
      <c r="G12" s="1086"/>
      <c r="H12" s="1086"/>
      <c r="I12" s="1087"/>
      <c r="J12" s="1088"/>
      <c r="K12" s="1082"/>
      <c r="L12" s="1051"/>
      <c r="M12" s="552"/>
    </row>
    <row r="13" spans="1:13" s="141" customFormat="1" ht="20.100000000000001" customHeight="1" thickBot="1" x14ac:dyDescent="0.2">
      <c r="A13" s="1650" t="s">
        <v>1646</v>
      </c>
      <c r="B13" s="1650"/>
      <c r="C13" s="1650"/>
      <c r="D13" s="1650"/>
      <c r="E13" s="1650"/>
      <c r="F13" s="1651"/>
      <c r="G13" s="853">
        <v>0</v>
      </c>
      <c r="H13" s="862" t="s">
        <v>593</v>
      </c>
      <c r="J13" s="863"/>
      <c r="K13" s="1084" t="str">
        <f>IF(AND(J2="あり",G13=""),"未記入あり","")</f>
        <v/>
      </c>
      <c r="L13" s="1051"/>
      <c r="M13" s="552"/>
    </row>
    <row r="14" spans="1:13" s="141" customFormat="1" ht="20.100000000000001" customHeight="1" thickBot="1" x14ac:dyDescent="0.2">
      <c r="A14" s="1652" t="s">
        <v>1937</v>
      </c>
      <c r="B14" s="1652"/>
      <c r="C14" s="1652"/>
      <c r="D14" s="1652"/>
      <c r="E14" s="1652"/>
      <c r="F14" s="1653"/>
      <c r="G14" s="853">
        <v>0</v>
      </c>
      <c r="H14" s="864" t="s">
        <v>240</v>
      </c>
      <c r="I14" s="865"/>
      <c r="J14" s="866"/>
      <c r="K14" s="1084" t="str">
        <f>IF(AND(J2="あり",G14=""),"未記入あり","")</f>
        <v/>
      </c>
      <c r="L14" s="1051"/>
      <c r="M14" s="552"/>
    </row>
    <row r="15" spans="1:13" s="141" customFormat="1" ht="20.100000000000001" customHeight="1" x14ac:dyDescent="0.15">
      <c r="F15" s="140"/>
      <c r="G15" s="71"/>
      <c r="H15" s="67"/>
      <c r="I15" s="143"/>
      <c r="J15" s="143"/>
      <c r="K15" s="1082"/>
      <c r="L15" s="1051"/>
      <c r="M15" s="552"/>
    </row>
    <row r="16" spans="1:13" s="133" customFormat="1" ht="54.6" customHeight="1" x14ac:dyDescent="0.15">
      <c r="A16" s="1654" t="s">
        <v>1091</v>
      </c>
      <c r="B16" s="1654"/>
      <c r="C16" s="1654"/>
      <c r="D16" s="1654"/>
      <c r="E16" s="1654"/>
      <c r="F16" s="1654"/>
      <c r="G16" s="1654"/>
      <c r="H16" s="1654"/>
      <c r="I16" s="1654"/>
      <c r="J16" s="1654"/>
      <c r="K16" s="1089"/>
      <c r="L16" s="26"/>
      <c r="M16" s="552"/>
    </row>
    <row r="17" spans="1:13" s="133" customFormat="1" ht="20.100000000000001" customHeight="1" thickBot="1" x14ac:dyDescent="0.2">
      <c r="A17" s="153" t="s">
        <v>1892</v>
      </c>
      <c r="B17" s="998"/>
      <c r="C17" s="998"/>
      <c r="D17" s="998"/>
      <c r="E17" s="998"/>
      <c r="F17" s="998"/>
      <c r="G17" s="998"/>
      <c r="H17" s="998"/>
      <c r="I17" s="998"/>
      <c r="J17" s="998"/>
      <c r="K17" s="1089"/>
      <c r="L17" s="26"/>
      <c r="M17" s="552"/>
    </row>
    <row r="18" spans="1:13" s="133" customFormat="1" ht="15" customHeight="1" thickBot="1" x14ac:dyDescent="0.2">
      <c r="A18" s="154" t="s">
        <v>674</v>
      </c>
      <c r="B18" s="153"/>
      <c r="C18" s="144"/>
      <c r="D18" s="352" t="s">
        <v>121</v>
      </c>
      <c r="E18" s="153" t="s">
        <v>1198</v>
      </c>
      <c r="K18" s="1084" t="str">
        <f>IF(AND(J2="あり",D18=""),"未記入あり","")</f>
        <v/>
      </c>
      <c r="L18" s="26"/>
      <c r="M18" s="552"/>
    </row>
    <row r="19" spans="1:13" s="133" customFormat="1" ht="15" customHeight="1" thickBot="1" x14ac:dyDescent="0.2">
      <c r="A19" s="154" t="s">
        <v>675</v>
      </c>
      <c r="D19" s="352" t="s">
        <v>2045</v>
      </c>
      <c r="E19" s="353" t="s">
        <v>1042</v>
      </c>
      <c r="K19" s="1089"/>
      <c r="L19" s="26"/>
      <c r="M19" s="552"/>
    </row>
    <row r="20" spans="1:13" s="133" customFormat="1" ht="15" customHeight="1" thickBot="1" x14ac:dyDescent="0.2">
      <c r="A20" s="155" t="s">
        <v>676</v>
      </c>
      <c r="B20" s="138"/>
      <c r="C20" s="138"/>
      <c r="D20" s="138"/>
      <c r="E20" s="138"/>
      <c r="F20" s="1655" t="s">
        <v>2046</v>
      </c>
      <c r="G20" s="1656"/>
      <c r="H20" s="1657"/>
      <c r="I20" s="138"/>
      <c r="J20" s="138"/>
      <c r="K20" s="1089"/>
      <c r="L20" s="26"/>
      <c r="M20" s="552"/>
    </row>
    <row r="21" spans="1:13" x14ac:dyDescent="0.15">
      <c r="A21" s="350"/>
      <c r="B21" s="350"/>
      <c r="C21" s="350"/>
      <c r="D21" s="350"/>
      <c r="E21" s="350"/>
      <c r="F21" s="350"/>
      <c r="G21" s="350"/>
      <c r="H21" s="350"/>
      <c r="I21" s="350"/>
      <c r="J21" s="350"/>
      <c r="M21" s="552"/>
    </row>
    <row r="22" spans="1:13" ht="13.5" customHeight="1" x14ac:dyDescent="0.15">
      <c r="A22" s="1630" t="s">
        <v>2047</v>
      </c>
      <c r="B22" s="1631"/>
      <c r="C22" s="1631"/>
      <c r="D22" s="1631"/>
      <c r="E22" s="1631"/>
      <c r="F22" s="1631"/>
      <c r="G22" s="1631"/>
      <c r="H22" s="1631"/>
      <c r="I22" s="1631"/>
      <c r="J22" s="1632"/>
      <c r="M22" s="552"/>
    </row>
    <row r="23" spans="1:13" x14ac:dyDescent="0.15">
      <c r="A23" s="1633"/>
      <c r="B23" s="1634"/>
      <c r="C23" s="1634"/>
      <c r="D23" s="1634"/>
      <c r="E23" s="1634"/>
      <c r="F23" s="1634"/>
      <c r="G23" s="1634"/>
      <c r="H23" s="1634"/>
      <c r="I23" s="1634"/>
      <c r="J23" s="1635"/>
      <c r="M23" s="552"/>
    </row>
    <row r="24" spans="1:13" x14ac:dyDescent="0.15">
      <c r="A24" s="1633"/>
      <c r="B24" s="1634"/>
      <c r="C24" s="1634"/>
      <c r="D24" s="1634"/>
      <c r="E24" s="1634"/>
      <c r="F24" s="1634"/>
      <c r="G24" s="1634"/>
      <c r="H24" s="1634"/>
      <c r="I24" s="1634"/>
      <c r="J24" s="1635"/>
      <c r="M24" s="552"/>
    </row>
    <row r="25" spans="1:13" x14ac:dyDescent="0.15">
      <c r="A25" s="1633"/>
      <c r="B25" s="1634"/>
      <c r="C25" s="1634"/>
      <c r="D25" s="1634"/>
      <c r="E25" s="1634"/>
      <c r="F25" s="1634"/>
      <c r="G25" s="1634"/>
      <c r="H25" s="1634"/>
      <c r="I25" s="1634"/>
      <c r="J25" s="1635"/>
      <c r="M25" s="552"/>
    </row>
    <row r="26" spans="1:13" x14ac:dyDescent="0.15">
      <c r="A26" s="1633"/>
      <c r="B26" s="1634"/>
      <c r="C26" s="1634"/>
      <c r="D26" s="1634"/>
      <c r="E26" s="1634"/>
      <c r="F26" s="1634"/>
      <c r="G26" s="1634"/>
      <c r="H26" s="1634"/>
      <c r="I26" s="1634"/>
      <c r="J26" s="1635"/>
      <c r="M26" s="552"/>
    </row>
    <row r="27" spans="1:13" x14ac:dyDescent="0.15">
      <c r="A27" s="1633"/>
      <c r="B27" s="1634"/>
      <c r="C27" s="1634"/>
      <c r="D27" s="1634"/>
      <c r="E27" s="1634"/>
      <c r="F27" s="1634"/>
      <c r="G27" s="1634"/>
      <c r="H27" s="1634"/>
      <c r="I27" s="1634"/>
      <c r="J27" s="1635"/>
      <c r="M27" s="552"/>
    </row>
    <row r="28" spans="1:13" x14ac:dyDescent="0.15">
      <c r="A28" s="1633"/>
      <c r="B28" s="1634"/>
      <c r="C28" s="1634"/>
      <c r="D28" s="1634"/>
      <c r="E28" s="1634"/>
      <c r="F28" s="1634"/>
      <c r="G28" s="1634"/>
      <c r="H28" s="1634"/>
      <c r="I28" s="1634"/>
      <c r="J28" s="1635"/>
      <c r="M28" s="552"/>
    </row>
    <row r="29" spans="1:13" x14ac:dyDescent="0.15">
      <c r="A29" s="1633"/>
      <c r="B29" s="1634"/>
      <c r="C29" s="1634"/>
      <c r="D29" s="1634"/>
      <c r="E29" s="1634"/>
      <c r="F29" s="1634"/>
      <c r="G29" s="1634"/>
      <c r="H29" s="1634"/>
      <c r="I29" s="1634"/>
      <c r="J29" s="1635"/>
      <c r="M29" s="552"/>
    </row>
    <row r="30" spans="1:13" x14ac:dyDescent="0.15">
      <c r="A30" s="1633"/>
      <c r="B30" s="1634"/>
      <c r="C30" s="1634"/>
      <c r="D30" s="1634"/>
      <c r="E30" s="1634"/>
      <c r="F30" s="1634"/>
      <c r="G30" s="1634"/>
      <c r="H30" s="1634"/>
      <c r="I30" s="1634"/>
      <c r="J30" s="1635"/>
      <c r="M30" s="552"/>
    </row>
    <row r="31" spans="1:13" x14ac:dyDescent="0.15">
      <c r="A31" s="1633"/>
      <c r="B31" s="1634"/>
      <c r="C31" s="1634"/>
      <c r="D31" s="1634"/>
      <c r="E31" s="1634"/>
      <c r="F31" s="1634"/>
      <c r="G31" s="1634"/>
      <c r="H31" s="1634"/>
      <c r="I31" s="1634"/>
      <c r="J31" s="1635"/>
      <c r="M31" s="552"/>
    </row>
    <row r="32" spans="1:13" x14ac:dyDescent="0.15">
      <c r="A32" s="1633"/>
      <c r="B32" s="1634"/>
      <c r="C32" s="1634"/>
      <c r="D32" s="1634"/>
      <c r="E32" s="1634"/>
      <c r="F32" s="1634"/>
      <c r="G32" s="1634"/>
      <c r="H32" s="1634"/>
      <c r="I32" s="1634"/>
      <c r="J32" s="1635"/>
      <c r="M32" s="552"/>
    </row>
    <row r="33" spans="1:13" x14ac:dyDescent="0.15">
      <c r="A33" s="1633"/>
      <c r="B33" s="1634"/>
      <c r="C33" s="1634"/>
      <c r="D33" s="1634"/>
      <c r="E33" s="1634"/>
      <c r="F33" s="1634"/>
      <c r="G33" s="1634"/>
      <c r="H33" s="1634"/>
      <c r="I33" s="1634"/>
      <c r="J33" s="1635"/>
      <c r="M33" s="552"/>
    </row>
    <row r="34" spans="1:13" x14ac:dyDescent="0.15">
      <c r="A34" s="1633"/>
      <c r="B34" s="1634"/>
      <c r="C34" s="1634"/>
      <c r="D34" s="1634"/>
      <c r="E34" s="1634"/>
      <c r="F34" s="1634"/>
      <c r="G34" s="1634"/>
      <c r="H34" s="1634"/>
      <c r="I34" s="1634"/>
      <c r="J34" s="1635"/>
      <c r="M34" s="552"/>
    </row>
    <row r="35" spans="1:13" x14ac:dyDescent="0.15">
      <c r="A35" s="1633"/>
      <c r="B35" s="1634"/>
      <c r="C35" s="1634"/>
      <c r="D35" s="1634"/>
      <c r="E35" s="1634"/>
      <c r="F35" s="1634"/>
      <c r="G35" s="1634"/>
      <c r="H35" s="1634"/>
      <c r="I35" s="1634"/>
      <c r="J35" s="1635"/>
      <c r="M35" s="552"/>
    </row>
    <row r="36" spans="1:13" x14ac:dyDescent="0.15">
      <c r="A36" s="1633"/>
      <c r="B36" s="1634"/>
      <c r="C36" s="1634"/>
      <c r="D36" s="1634"/>
      <c r="E36" s="1634"/>
      <c r="F36" s="1634"/>
      <c r="G36" s="1634"/>
      <c r="H36" s="1634"/>
      <c r="I36" s="1634"/>
      <c r="J36" s="1635"/>
      <c r="M36" s="552"/>
    </row>
    <row r="37" spans="1:13" x14ac:dyDescent="0.15">
      <c r="A37" s="1633"/>
      <c r="B37" s="1634"/>
      <c r="C37" s="1634"/>
      <c r="D37" s="1634"/>
      <c r="E37" s="1634"/>
      <c r="F37" s="1634"/>
      <c r="G37" s="1634"/>
      <c r="H37" s="1634"/>
      <c r="I37" s="1634"/>
      <c r="J37" s="1635"/>
      <c r="M37" s="552"/>
    </row>
    <row r="38" spans="1:13" x14ac:dyDescent="0.15">
      <c r="A38" s="1633"/>
      <c r="B38" s="1634"/>
      <c r="C38" s="1634"/>
      <c r="D38" s="1634"/>
      <c r="E38" s="1634"/>
      <c r="F38" s="1634"/>
      <c r="G38" s="1634"/>
      <c r="H38" s="1634"/>
      <c r="I38" s="1634"/>
      <c r="J38" s="1635"/>
      <c r="M38" s="552"/>
    </row>
    <row r="39" spans="1:13" x14ac:dyDescent="0.15">
      <c r="A39" s="1633"/>
      <c r="B39" s="1634"/>
      <c r="C39" s="1634"/>
      <c r="D39" s="1634"/>
      <c r="E39" s="1634"/>
      <c r="F39" s="1634"/>
      <c r="G39" s="1634"/>
      <c r="H39" s="1634"/>
      <c r="I39" s="1634"/>
      <c r="J39" s="1635"/>
      <c r="M39" s="552"/>
    </row>
    <row r="40" spans="1:13" x14ac:dyDescent="0.15">
      <c r="A40" s="1633"/>
      <c r="B40" s="1634"/>
      <c r="C40" s="1634"/>
      <c r="D40" s="1634"/>
      <c r="E40" s="1634"/>
      <c r="F40" s="1634"/>
      <c r="G40" s="1634"/>
      <c r="H40" s="1634"/>
      <c r="I40" s="1634"/>
      <c r="J40" s="1635"/>
      <c r="M40" s="552"/>
    </row>
    <row r="41" spans="1:13" x14ac:dyDescent="0.15">
      <c r="A41" s="1633"/>
      <c r="B41" s="1634"/>
      <c r="C41" s="1634"/>
      <c r="D41" s="1634"/>
      <c r="E41" s="1634"/>
      <c r="F41" s="1634"/>
      <c r="G41" s="1634"/>
      <c r="H41" s="1634"/>
      <c r="I41" s="1634"/>
      <c r="J41" s="1635"/>
      <c r="M41" s="552"/>
    </row>
    <row r="42" spans="1:13" x14ac:dyDescent="0.15">
      <c r="A42" s="1633"/>
      <c r="B42" s="1634"/>
      <c r="C42" s="1634"/>
      <c r="D42" s="1634"/>
      <c r="E42" s="1634"/>
      <c r="F42" s="1634"/>
      <c r="G42" s="1634"/>
      <c r="H42" s="1634"/>
      <c r="I42" s="1634"/>
      <c r="J42" s="1635"/>
      <c r="M42" s="552"/>
    </row>
    <row r="43" spans="1:13" x14ac:dyDescent="0.15">
      <c r="A43" s="1633"/>
      <c r="B43" s="1634"/>
      <c r="C43" s="1634"/>
      <c r="D43" s="1634"/>
      <c r="E43" s="1634"/>
      <c r="F43" s="1634"/>
      <c r="G43" s="1634"/>
      <c r="H43" s="1634"/>
      <c r="I43" s="1634"/>
      <c r="J43" s="1635"/>
      <c r="M43" s="552"/>
    </row>
    <row r="44" spans="1:13" x14ac:dyDescent="0.15">
      <c r="A44" s="1633"/>
      <c r="B44" s="1634"/>
      <c r="C44" s="1634"/>
      <c r="D44" s="1634"/>
      <c r="E44" s="1634"/>
      <c r="F44" s="1634"/>
      <c r="G44" s="1634"/>
      <c r="H44" s="1634"/>
      <c r="I44" s="1634"/>
      <c r="J44" s="1635"/>
      <c r="M44" s="552"/>
    </row>
    <row r="45" spans="1:13" x14ac:dyDescent="0.15">
      <c r="A45" s="1633"/>
      <c r="B45" s="1634"/>
      <c r="C45" s="1634"/>
      <c r="D45" s="1634"/>
      <c r="E45" s="1634"/>
      <c r="F45" s="1634"/>
      <c r="G45" s="1634"/>
      <c r="H45" s="1634"/>
      <c r="I45" s="1634"/>
      <c r="J45" s="1635"/>
      <c r="M45" s="552"/>
    </row>
    <row r="46" spans="1:13" x14ac:dyDescent="0.15">
      <c r="A46" s="1633"/>
      <c r="B46" s="1634"/>
      <c r="C46" s="1634"/>
      <c r="D46" s="1634"/>
      <c r="E46" s="1634"/>
      <c r="F46" s="1634"/>
      <c r="G46" s="1634"/>
      <c r="H46" s="1634"/>
      <c r="I46" s="1634"/>
      <c r="J46" s="1635"/>
      <c r="M46" s="552"/>
    </row>
    <row r="47" spans="1:13" x14ac:dyDescent="0.15">
      <c r="A47" s="1633"/>
      <c r="B47" s="1634"/>
      <c r="C47" s="1634"/>
      <c r="D47" s="1634"/>
      <c r="E47" s="1634"/>
      <c r="F47" s="1634"/>
      <c r="G47" s="1634"/>
      <c r="H47" s="1634"/>
      <c r="I47" s="1634"/>
      <c r="J47" s="1635"/>
      <c r="M47" s="552"/>
    </row>
    <row r="48" spans="1:13" x14ac:dyDescent="0.15">
      <c r="A48" s="1633"/>
      <c r="B48" s="1634"/>
      <c r="C48" s="1634"/>
      <c r="D48" s="1634"/>
      <c r="E48" s="1634"/>
      <c r="F48" s="1634"/>
      <c r="G48" s="1634"/>
      <c r="H48" s="1634"/>
      <c r="I48" s="1634"/>
      <c r="J48" s="1635"/>
      <c r="M48" s="552"/>
    </row>
    <row r="49" spans="1:13" x14ac:dyDescent="0.15">
      <c r="A49" s="1633"/>
      <c r="B49" s="1634"/>
      <c r="C49" s="1634"/>
      <c r="D49" s="1634"/>
      <c r="E49" s="1634"/>
      <c r="F49" s="1634"/>
      <c r="G49" s="1634"/>
      <c r="H49" s="1634"/>
      <c r="I49" s="1634"/>
      <c r="J49" s="1635"/>
      <c r="M49" s="552"/>
    </row>
    <row r="50" spans="1:13" x14ac:dyDescent="0.15">
      <c r="A50" s="1633"/>
      <c r="B50" s="1634"/>
      <c r="C50" s="1634"/>
      <c r="D50" s="1634"/>
      <c r="E50" s="1634"/>
      <c r="F50" s="1634"/>
      <c r="G50" s="1634"/>
      <c r="H50" s="1634"/>
      <c r="I50" s="1634"/>
      <c r="J50" s="1635"/>
      <c r="M50" s="552"/>
    </row>
    <row r="51" spans="1:13" x14ac:dyDescent="0.15">
      <c r="A51" s="1633"/>
      <c r="B51" s="1634"/>
      <c r="C51" s="1634"/>
      <c r="D51" s="1634"/>
      <c r="E51" s="1634"/>
      <c r="F51" s="1634"/>
      <c r="G51" s="1634"/>
      <c r="H51" s="1634"/>
      <c r="I51" s="1634"/>
      <c r="J51" s="1635"/>
      <c r="M51" s="552"/>
    </row>
    <row r="52" spans="1:13" x14ac:dyDescent="0.15">
      <c r="A52" s="1633"/>
      <c r="B52" s="1634"/>
      <c r="C52" s="1634"/>
      <c r="D52" s="1634"/>
      <c r="E52" s="1634"/>
      <c r="F52" s="1634"/>
      <c r="G52" s="1634"/>
      <c r="H52" s="1634"/>
      <c r="I52" s="1634"/>
      <c r="J52" s="1635"/>
      <c r="M52" s="552"/>
    </row>
    <row r="53" spans="1:13" x14ac:dyDescent="0.15">
      <c r="A53" s="1633"/>
      <c r="B53" s="1634"/>
      <c r="C53" s="1634"/>
      <c r="D53" s="1634"/>
      <c r="E53" s="1634"/>
      <c r="F53" s="1634"/>
      <c r="G53" s="1634"/>
      <c r="H53" s="1634"/>
      <c r="I53" s="1634"/>
      <c r="J53" s="1635"/>
      <c r="M53" s="552"/>
    </row>
    <row r="54" spans="1:13" x14ac:dyDescent="0.15">
      <c r="A54" s="1633"/>
      <c r="B54" s="1634"/>
      <c r="C54" s="1634"/>
      <c r="D54" s="1634"/>
      <c r="E54" s="1634"/>
      <c r="F54" s="1634"/>
      <c r="G54" s="1634"/>
      <c r="H54" s="1634"/>
      <c r="I54" s="1634"/>
      <c r="J54" s="1635"/>
      <c r="M54" s="552"/>
    </row>
    <row r="55" spans="1:13" x14ac:dyDescent="0.15">
      <c r="A55" s="1633"/>
      <c r="B55" s="1634"/>
      <c r="C55" s="1634"/>
      <c r="D55" s="1634"/>
      <c r="E55" s="1634"/>
      <c r="F55" s="1634"/>
      <c r="G55" s="1634"/>
      <c r="H55" s="1634"/>
      <c r="I55" s="1634"/>
      <c r="J55" s="1635"/>
      <c r="M55" s="552"/>
    </row>
    <row r="56" spans="1:13" x14ac:dyDescent="0.15">
      <c r="A56" s="1636"/>
      <c r="B56" s="1637"/>
      <c r="C56" s="1637"/>
      <c r="D56" s="1637"/>
      <c r="E56" s="1637"/>
      <c r="F56" s="1637"/>
      <c r="G56" s="1637"/>
      <c r="H56" s="1637"/>
      <c r="I56" s="1637"/>
      <c r="J56" s="1638"/>
      <c r="M56" s="553"/>
    </row>
    <row r="57" spans="1:13" x14ac:dyDescent="0.15">
      <c r="K57" s="1090" t="s">
        <v>752</v>
      </c>
    </row>
    <row r="61" spans="1:13" x14ac:dyDescent="0.15">
      <c r="L61" s="1069"/>
    </row>
  </sheetData>
  <sheetProtection formatCells="0" formatColumns="0" formatRows="0" insertHyperlinks="0"/>
  <mergeCells count="12">
    <mergeCell ref="A22:J56"/>
    <mergeCell ref="A1:J1"/>
    <mergeCell ref="A2:I2"/>
    <mergeCell ref="K2:K5"/>
    <mergeCell ref="G4:J4"/>
    <mergeCell ref="A7:J7"/>
    <mergeCell ref="B10:J10"/>
    <mergeCell ref="B11:J11"/>
    <mergeCell ref="A13:F13"/>
    <mergeCell ref="A14:F14"/>
    <mergeCell ref="A16:J16"/>
    <mergeCell ref="F20:H20"/>
  </mergeCells>
  <phoneticPr fontId="5"/>
  <dataValidations count="7">
    <dataValidation type="whole" operator="greaterThanOrEqual" allowBlank="1" showInputMessage="1" showErrorMessage="1" prompt="整数で入力" sqref="G13:G14 G8">
      <formula1>0</formula1>
    </dataValidation>
    <dataValidation allowBlank="1" showErrorMessage="1" prompt="表紙シートの病院名を反映" sqref="L5:L15"/>
    <dataValidation allowBlank="1" showErrorMessage="1" sqref="L4 L2"/>
    <dataValidation allowBlank="1" showInputMessage="1" showErrorMessage="1" prompt="表紙シートの病院名を反映" sqref="G4:J4"/>
    <dataValidation type="list" allowBlank="1" showInputMessage="1" showErrorMessage="1" sqref="D19">
      <formula1>"ワード,一太郎,リッチテキスト,エクセル,パワーポイント,PDF,その他"</formula1>
    </dataValidation>
    <dataValidation type="list" allowBlank="1" showInputMessage="1" showErrorMessage="1" sqref="D18">
      <formula1>"あり,なし"</formula1>
    </dataValidation>
    <dataValidation type="list" allowBlank="1" showInputMessage="1" showErrorMessage="1" prompt="表紙①に反映されます" sqref="J2">
      <formula1>"あり,なし"</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view="pageBreakPreview" topLeftCell="A10" zoomScaleNormal="100" zoomScaleSheetLayoutView="100" zoomScalePageLayoutView="80" workbookViewId="0">
      <selection sqref="A1:B1"/>
    </sheetView>
  </sheetViews>
  <sheetFormatPr defaultColWidth="9" defaultRowHeight="18.75" x14ac:dyDescent="0.15"/>
  <cols>
    <col min="1" max="1" width="4.125" style="136" customWidth="1"/>
    <col min="2" max="2" width="45.625" style="146" customWidth="1"/>
    <col min="3" max="3" width="15.625" style="146" customWidth="1"/>
    <col min="4" max="4" width="20.625" style="146" customWidth="1"/>
    <col min="5" max="5" width="23.625" style="146" customWidth="1"/>
    <col min="6" max="6" width="13.625" style="146" customWidth="1"/>
    <col min="7" max="8" width="8.625" style="147" customWidth="1"/>
    <col min="9" max="9" width="12.625" style="146" customWidth="1"/>
    <col min="10" max="10" width="15" style="146" customWidth="1"/>
    <col min="11" max="11" width="2.25" style="146" customWidth="1"/>
    <col min="12" max="12" width="80.625" style="146" customWidth="1"/>
    <col min="13" max="16384" width="9" style="146"/>
  </cols>
  <sheetData>
    <row r="1" spans="1:12" s="148" customFormat="1" ht="20.25" customHeight="1" thickBot="1" x14ac:dyDescent="0.2">
      <c r="A1" s="1420" t="s">
        <v>1649</v>
      </c>
      <c r="B1" s="1420"/>
      <c r="C1" s="1420"/>
      <c r="D1" s="1420"/>
      <c r="E1" s="1420"/>
      <c r="F1" s="1420"/>
      <c r="G1" s="1420"/>
      <c r="H1" s="1420"/>
      <c r="I1" s="1420"/>
      <c r="K1" s="1051" t="s">
        <v>1793</v>
      </c>
    </row>
    <row r="2" spans="1:12" s="148" customFormat="1" ht="24.95" customHeight="1" thickTop="1" thickBot="1" x14ac:dyDescent="0.2">
      <c r="A2" s="990"/>
      <c r="B2" s="1473" t="s">
        <v>1794</v>
      </c>
      <c r="C2" s="1473"/>
      <c r="D2" s="1473"/>
      <c r="E2" s="1473"/>
      <c r="F2" s="1473"/>
      <c r="G2" s="1473"/>
      <c r="H2" s="1474"/>
      <c r="I2" s="1052" t="s">
        <v>121</v>
      </c>
      <c r="J2" s="1475" t="str">
        <f>IF(AND(B13&lt;&gt;"",C13&lt;&gt;"",D13&lt;&gt;"",E13&lt;&gt;"",F13&lt;&gt;"",G13&lt;&gt;"",H13&lt;&gt;"",I13&lt;&gt;"",I2="あり"),"",IF(I2="あり","←総数と延べ数の記載及び下の表の少なくとも１項目には入力が必要です",IF(I2="","←「あり」か「なし」を選択してください","")))</f>
        <v/>
      </c>
      <c r="K2" s="1051" t="s">
        <v>1806</v>
      </c>
    </row>
    <row r="3" spans="1:12" s="148" customFormat="1" ht="5.0999999999999996" customHeight="1" thickTop="1" x14ac:dyDescent="0.15">
      <c r="A3" s="383"/>
      <c r="B3" s="882"/>
      <c r="C3" s="884"/>
      <c r="D3" s="884"/>
      <c r="E3" s="882"/>
      <c r="F3" s="882"/>
      <c r="G3" s="883"/>
      <c r="H3" s="883"/>
      <c r="I3" s="882"/>
      <c r="J3" s="1475"/>
      <c r="K3" s="133"/>
    </row>
    <row r="4" spans="1:12" s="148" customFormat="1" ht="20.25" customHeight="1" x14ac:dyDescent="0.15">
      <c r="A4" s="383"/>
      <c r="B4" s="884"/>
      <c r="C4" s="884"/>
      <c r="D4" s="884"/>
      <c r="E4" s="464" t="s">
        <v>237</v>
      </c>
      <c r="F4" s="1532" t="str">
        <f>LEFT(表紙!D3,30)</f>
        <v>独立行政法人国立病院機構　近畿中央呼吸器センター</v>
      </c>
      <c r="G4" s="1533"/>
      <c r="H4" s="1533"/>
      <c r="I4" s="1534"/>
      <c r="J4" s="1475"/>
      <c r="K4" s="1051" t="s">
        <v>1807</v>
      </c>
    </row>
    <row r="5" spans="1:12" s="148" customFormat="1" ht="20.25" customHeight="1" thickBot="1" x14ac:dyDescent="0.2">
      <c r="A5" s="383"/>
      <c r="B5" s="884"/>
      <c r="C5" s="884"/>
      <c r="D5" s="884"/>
      <c r="E5" s="465" t="s">
        <v>1195</v>
      </c>
      <c r="F5" s="814" t="s">
        <v>1938</v>
      </c>
      <c r="G5" s="888"/>
      <c r="H5" s="887"/>
      <c r="I5" s="887"/>
      <c r="J5" s="1475"/>
      <c r="L5" s="551" t="s">
        <v>1628</v>
      </c>
    </row>
    <row r="6" spans="1:12" s="28" customFormat="1" ht="20.25" customHeight="1" thickBot="1" x14ac:dyDescent="0.2">
      <c r="A6" s="311"/>
      <c r="B6" s="311"/>
      <c r="C6" s="311"/>
      <c r="D6" s="311"/>
      <c r="E6" s="311"/>
      <c r="F6" s="311"/>
      <c r="G6" s="313" t="s">
        <v>604</v>
      </c>
      <c r="H6" s="886">
        <v>5</v>
      </c>
      <c r="I6" s="885"/>
      <c r="J6" s="1658" t="str">
        <f>IF(AND(H6&lt;&gt;"",H7&lt;&gt;""),"",IF(I2="あり","←整数で入力してください",""))</f>
        <v/>
      </c>
      <c r="K6" s="1091"/>
      <c r="L6" s="552"/>
    </row>
    <row r="7" spans="1:12" s="28" customFormat="1" ht="20.25" customHeight="1" thickBot="1" x14ac:dyDescent="0.2">
      <c r="A7" s="311"/>
      <c r="B7" s="311"/>
      <c r="C7" s="311"/>
      <c r="D7" s="311"/>
      <c r="E7" s="311"/>
      <c r="F7" s="311"/>
      <c r="G7" s="313" t="s">
        <v>603</v>
      </c>
      <c r="H7" s="886">
        <v>0</v>
      </c>
      <c r="I7" s="885"/>
      <c r="J7" s="1658"/>
      <c r="K7" s="1091"/>
      <c r="L7" s="552"/>
    </row>
    <row r="8" spans="1:12" s="148" customFormat="1" ht="20.25" customHeight="1" x14ac:dyDescent="0.15">
      <c r="A8" s="383"/>
      <c r="B8" s="812" t="s">
        <v>1648</v>
      </c>
      <c r="C8" s="884"/>
      <c r="D8" s="884"/>
      <c r="E8" s="882"/>
      <c r="F8" s="882"/>
      <c r="G8" s="883"/>
      <c r="H8" s="883"/>
      <c r="I8" s="882"/>
      <c r="L8" s="552"/>
    </row>
    <row r="9" spans="1:12" s="148" customFormat="1" ht="5.25" customHeight="1" x14ac:dyDescent="0.15">
      <c r="A9" s="383"/>
      <c r="B9" s="882"/>
      <c r="C9" s="884"/>
      <c r="D9" s="884"/>
      <c r="E9" s="882"/>
      <c r="F9" s="882"/>
      <c r="G9" s="883"/>
      <c r="H9" s="883"/>
      <c r="I9" s="882"/>
      <c r="L9" s="552"/>
    </row>
    <row r="10" spans="1:12" ht="50.25" customHeight="1" x14ac:dyDescent="0.15">
      <c r="A10" s="881"/>
      <c r="B10" s="880" t="s">
        <v>602</v>
      </c>
      <c r="C10" s="879" t="s">
        <v>1647</v>
      </c>
      <c r="D10" s="879" t="s">
        <v>601</v>
      </c>
      <c r="E10" s="877" t="s">
        <v>678</v>
      </c>
      <c r="F10" s="878" t="s">
        <v>682</v>
      </c>
      <c r="G10" s="877" t="s">
        <v>600</v>
      </c>
      <c r="H10" s="877" t="s">
        <v>679</v>
      </c>
      <c r="I10" s="876" t="s">
        <v>501</v>
      </c>
      <c r="J10" s="1092" t="s">
        <v>505</v>
      </c>
      <c r="K10" s="1092"/>
      <c r="L10" s="552"/>
    </row>
    <row r="11" spans="1:12" ht="20.100000000000001" customHeight="1" x14ac:dyDescent="0.15">
      <c r="A11" s="875" t="s">
        <v>359</v>
      </c>
      <c r="B11" s="1093" t="s">
        <v>1811</v>
      </c>
      <c r="C11" s="1094" t="s">
        <v>162</v>
      </c>
      <c r="D11" s="1094" t="s">
        <v>1812</v>
      </c>
      <c r="E11" s="1094" t="s">
        <v>1813</v>
      </c>
      <c r="F11" s="1095">
        <v>8</v>
      </c>
      <c r="G11" s="1096">
        <v>40</v>
      </c>
      <c r="H11" s="1096">
        <v>15</v>
      </c>
      <c r="I11" s="1097">
        <v>42936</v>
      </c>
      <c r="L11" s="552"/>
    </row>
    <row r="12" spans="1:12" ht="20.100000000000001" customHeight="1" thickBot="1" x14ac:dyDescent="0.2">
      <c r="A12" s="875" t="s">
        <v>359</v>
      </c>
      <c r="B12" s="997" t="s">
        <v>711</v>
      </c>
      <c r="C12" s="874" t="s">
        <v>455</v>
      </c>
      <c r="D12" s="874" t="s">
        <v>712</v>
      </c>
      <c r="E12" s="873" t="s">
        <v>443</v>
      </c>
      <c r="F12" s="1098">
        <v>3</v>
      </c>
      <c r="G12" s="872">
        <v>5</v>
      </c>
      <c r="H12" s="872">
        <v>0</v>
      </c>
      <c r="I12" s="871">
        <v>42917</v>
      </c>
      <c r="L12" s="552"/>
    </row>
    <row r="13" spans="1:12" ht="30.95" customHeight="1" thickBot="1" x14ac:dyDescent="0.2">
      <c r="A13" s="870">
        <v>1</v>
      </c>
      <c r="B13" s="1245" t="s">
        <v>2053</v>
      </c>
      <c r="C13" s="869" t="s">
        <v>115</v>
      </c>
      <c r="D13" s="869" t="s">
        <v>2054</v>
      </c>
      <c r="E13" s="869" t="s">
        <v>2055</v>
      </c>
      <c r="F13" s="1248">
        <v>7</v>
      </c>
      <c r="G13" s="1248">
        <v>99</v>
      </c>
      <c r="H13" s="1248">
        <v>5</v>
      </c>
      <c r="I13" s="867">
        <v>44392</v>
      </c>
      <c r="L13" s="552"/>
    </row>
    <row r="14" spans="1:12" ht="30.95" customHeight="1" thickBot="1" x14ac:dyDescent="0.2">
      <c r="A14" s="870">
        <v>2</v>
      </c>
      <c r="B14" s="1245" t="s">
        <v>2056</v>
      </c>
      <c r="C14" s="869" t="s">
        <v>2057</v>
      </c>
      <c r="D14" s="869" t="s">
        <v>2058</v>
      </c>
      <c r="E14" s="869" t="s">
        <v>2055</v>
      </c>
      <c r="F14" s="1248">
        <v>5</v>
      </c>
      <c r="G14" s="1248">
        <v>41</v>
      </c>
      <c r="H14" s="1248">
        <v>0</v>
      </c>
      <c r="I14" s="867">
        <v>44392</v>
      </c>
      <c r="L14" s="552"/>
    </row>
    <row r="15" spans="1:12" ht="30.95" customHeight="1" thickBot="1" x14ac:dyDescent="0.2">
      <c r="A15" s="870">
        <v>3</v>
      </c>
      <c r="B15" s="992"/>
      <c r="C15" s="869"/>
      <c r="D15" s="869"/>
      <c r="E15" s="869"/>
      <c r="F15" s="868"/>
      <c r="G15" s="868"/>
      <c r="H15" s="868"/>
      <c r="I15" s="867"/>
      <c r="L15" s="552"/>
    </row>
    <row r="16" spans="1:12" ht="30.95" customHeight="1" thickBot="1" x14ac:dyDescent="0.2">
      <c r="A16" s="870">
        <v>4</v>
      </c>
      <c r="B16" s="992"/>
      <c r="C16" s="869"/>
      <c r="D16" s="869"/>
      <c r="E16" s="869"/>
      <c r="F16" s="868"/>
      <c r="G16" s="868"/>
      <c r="H16" s="868"/>
      <c r="I16" s="867"/>
      <c r="L16" s="552"/>
    </row>
    <row r="17" spans="1:12" ht="30.95" customHeight="1" thickBot="1" x14ac:dyDescent="0.2">
      <c r="A17" s="870">
        <v>5</v>
      </c>
      <c r="B17" s="992"/>
      <c r="C17" s="869"/>
      <c r="D17" s="869"/>
      <c r="E17" s="869"/>
      <c r="F17" s="868"/>
      <c r="G17" s="868"/>
      <c r="H17" s="868"/>
      <c r="I17" s="867"/>
      <c r="L17" s="553"/>
    </row>
    <row r="18" spans="1:12" x14ac:dyDescent="0.15">
      <c r="A18" s="146"/>
      <c r="G18" s="146"/>
      <c r="H18" s="146"/>
      <c r="J18" s="1069" t="s">
        <v>752</v>
      </c>
      <c r="K18" s="1069"/>
    </row>
    <row r="19" spans="1:12" x14ac:dyDescent="0.15">
      <c r="A19" s="146"/>
      <c r="G19" s="146"/>
      <c r="H19" s="146"/>
    </row>
    <row r="20" spans="1:12" x14ac:dyDescent="0.15">
      <c r="A20" s="146"/>
      <c r="G20" s="146"/>
      <c r="H20" s="146"/>
    </row>
    <row r="21" spans="1:12" x14ac:dyDescent="0.15">
      <c r="A21" s="146"/>
      <c r="G21" s="146"/>
      <c r="H21" s="146"/>
    </row>
    <row r="22" spans="1:12" x14ac:dyDescent="0.15">
      <c r="A22" s="146"/>
      <c r="G22" s="146"/>
      <c r="H22" s="146"/>
    </row>
    <row r="23" spans="1:12" x14ac:dyDescent="0.15">
      <c r="A23" s="146"/>
      <c r="G23" s="146"/>
      <c r="H23" s="146"/>
    </row>
    <row r="24" spans="1:12" x14ac:dyDescent="0.15">
      <c r="A24" s="146"/>
      <c r="G24" s="146"/>
      <c r="H24" s="146"/>
    </row>
    <row r="25" spans="1:12" x14ac:dyDescent="0.15">
      <c r="A25" s="146"/>
      <c r="G25" s="146"/>
      <c r="H25" s="146"/>
    </row>
    <row r="26" spans="1:12" x14ac:dyDescent="0.15">
      <c r="A26" s="146"/>
      <c r="G26" s="146"/>
      <c r="H26" s="146"/>
    </row>
    <row r="27" spans="1:12" x14ac:dyDescent="0.15">
      <c r="A27" s="146"/>
      <c r="G27" s="146"/>
      <c r="H27" s="146"/>
    </row>
    <row r="28" spans="1:12" x14ac:dyDescent="0.15">
      <c r="A28" s="146"/>
      <c r="G28" s="146"/>
      <c r="H28" s="146"/>
    </row>
  </sheetData>
  <sheetProtection formatCells="0" formatColumns="0" formatRows="0" insertHyperlinks="0"/>
  <mergeCells count="5">
    <mergeCell ref="A1:I1"/>
    <mergeCell ref="B2:H2"/>
    <mergeCell ref="J2:J5"/>
    <mergeCell ref="F4:I4"/>
    <mergeCell ref="J6:J7"/>
  </mergeCells>
  <phoneticPr fontId="5"/>
  <dataValidations count="7">
    <dataValidation imeMode="disabled" operator="lessThanOrEqual" allowBlank="1" showInputMessage="1" showErrorMessage="1" prompt="YYYY/MM/DDで入力" sqref="I13:I17"/>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whole" imeMode="disabled" operator="greaterThanOrEqual" allowBlank="1" showInputMessage="1" showErrorMessage="1" error="整数で入力してください" prompt="整数で入力" sqref="H6:H7 F13:H17">
      <formula1>0</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E13:E17">
      <formula1>"都道府県内統一,地域内複数施設,1施設のみ"</formula1>
    </dataValidation>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showGridLines="0" view="pageBreakPreview" zoomScaleNormal="100" zoomScaleSheetLayoutView="100" zoomScalePageLayoutView="80" workbookViewId="0">
      <selection sqref="A1:B1"/>
    </sheetView>
  </sheetViews>
  <sheetFormatPr defaultColWidth="9" defaultRowHeight="13.5" x14ac:dyDescent="0.15"/>
  <cols>
    <col min="1" max="1" width="3.625" style="26" customWidth="1"/>
    <col min="2" max="2" width="25.125" style="26" customWidth="1"/>
    <col min="3" max="3" width="13.875" style="26" customWidth="1"/>
    <col min="4" max="4" width="13.875" style="27" customWidth="1"/>
    <col min="5" max="5" width="44.125" style="26" customWidth="1"/>
    <col min="6" max="6" width="39.5" style="26" customWidth="1"/>
    <col min="7" max="7" width="24" style="26" customWidth="1"/>
    <col min="8" max="8" width="25.625" style="26" customWidth="1"/>
    <col min="9" max="9" width="15" style="26" customWidth="1"/>
    <col min="10" max="10" width="2.625" style="26" customWidth="1"/>
    <col min="11" max="11" width="80.625" style="26" customWidth="1"/>
    <col min="12" max="16384" width="9" style="26"/>
  </cols>
  <sheetData>
    <row r="1" spans="1:11" ht="35.25" customHeight="1" thickBot="1" x14ac:dyDescent="0.2">
      <c r="A1" s="1420" t="s">
        <v>1650</v>
      </c>
      <c r="B1" s="1420"/>
      <c r="C1" s="1420"/>
      <c r="D1" s="1420"/>
      <c r="E1" s="1420"/>
      <c r="F1" s="1420"/>
      <c r="G1" s="1420"/>
      <c r="H1" s="1420"/>
      <c r="J1" s="1051" t="s">
        <v>1793</v>
      </c>
    </row>
    <row r="2" spans="1:11" ht="24.95" customHeight="1" thickTop="1" thickBot="1" x14ac:dyDescent="0.2">
      <c r="A2" s="1422" t="s">
        <v>1814</v>
      </c>
      <c r="B2" s="1422"/>
      <c r="C2" s="1422"/>
      <c r="D2" s="1422"/>
      <c r="E2" s="1422"/>
      <c r="F2" s="1422"/>
      <c r="G2" s="1661"/>
      <c r="H2" s="1099" t="s">
        <v>121</v>
      </c>
      <c r="I2" s="1475" t="str">
        <f>IF(AND(G7&lt;&gt;"",B11&lt;&gt;"",C11&lt;&gt;"",D11&lt;&gt;"",E11&lt;&gt;"",F11&lt;&gt;"",G11&lt;&gt;"",H2="あり"),"",IF(H2="あり","←開催件数及び下の表の少なくとも１項目には入力が必要です",IF(H2="","←「あり」か「なし」を選択してください","")))</f>
        <v/>
      </c>
      <c r="J2" s="1051" t="s">
        <v>1806</v>
      </c>
    </row>
    <row r="3" spans="1:11" ht="5.0999999999999996" customHeight="1" thickTop="1" x14ac:dyDescent="0.15">
      <c r="A3" s="383"/>
      <c r="B3" s="383"/>
      <c r="C3" s="383"/>
      <c r="D3" s="438"/>
      <c r="E3" s="383"/>
      <c r="F3" s="383"/>
      <c r="G3" s="383"/>
      <c r="H3" s="383"/>
      <c r="I3" s="1475"/>
      <c r="J3" s="133"/>
    </row>
    <row r="4" spans="1:11" ht="20.100000000000001" customHeight="1" x14ac:dyDescent="0.15">
      <c r="A4" s="383"/>
      <c r="B4" s="383"/>
      <c r="C4" s="383"/>
      <c r="D4" s="438"/>
      <c r="E4" s="383"/>
      <c r="F4" s="210" t="s">
        <v>237</v>
      </c>
      <c r="G4" s="1424" t="str">
        <f>LEFT(表紙!D3,30)</f>
        <v>独立行政法人国立病院機構　近畿中央呼吸器センター</v>
      </c>
      <c r="H4" s="1425"/>
      <c r="I4" s="1475"/>
      <c r="J4" s="1051" t="s">
        <v>1807</v>
      </c>
    </row>
    <row r="5" spans="1:11" ht="30" customHeight="1" thickBot="1" x14ac:dyDescent="0.2">
      <c r="A5" s="1662" t="s">
        <v>1125</v>
      </c>
      <c r="B5" s="1662"/>
      <c r="C5" s="1662"/>
      <c r="D5" s="1662"/>
      <c r="E5" s="1662"/>
      <c r="F5" s="1662"/>
      <c r="G5" s="1662"/>
      <c r="H5" s="1662"/>
      <c r="I5" s="1475"/>
      <c r="K5" s="551" t="s">
        <v>1628</v>
      </c>
    </row>
    <row r="6" spans="1:11" ht="20.100000000000001" customHeight="1" thickBot="1" x14ac:dyDescent="0.2">
      <c r="A6" s="383"/>
      <c r="B6" s="1663"/>
      <c r="C6" s="1664"/>
      <c r="D6" s="1664"/>
      <c r="E6" s="1664"/>
      <c r="F6" s="1664"/>
      <c r="G6" s="1665"/>
      <c r="K6" s="552"/>
    </row>
    <row r="7" spans="1:11" ht="20.100000000000001" customHeight="1" thickBot="1" x14ac:dyDescent="0.2">
      <c r="A7" s="383"/>
      <c r="B7" s="383"/>
      <c r="C7" s="383"/>
      <c r="D7" s="438"/>
      <c r="E7" s="383"/>
      <c r="F7" s="439" t="s">
        <v>1939</v>
      </c>
      <c r="G7" s="440">
        <v>10</v>
      </c>
      <c r="H7" s="1082" t="str">
        <f>IF(G7&lt;&gt;"","",IF(H2="あり","←整数で入力してください",""))</f>
        <v/>
      </c>
      <c r="J7" s="552"/>
    </row>
    <row r="8" spans="1:11" ht="99.95" customHeight="1" x14ac:dyDescent="0.15">
      <c r="A8" s="1659" t="s">
        <v>1940</v>
      </c>
      <c r="B8" s="1660"/>
      <c r="C8" s="1660"/>
      <c r="D8" s="1660"/>
      <c r="E8" s="1660"/>
      <c r="F8" s="1660"/>
      <c r="G8" s="1660"/>
      <c r="H8" s="1000"/>
      <c r="I8" s="1082"/>
      <c r="K8" s="552"/>
    </row>
    <row r="9" spans="1:11" ht="27.95" customHeight="1" x14ac:dyDescent="0.15">
      <c r="A9" s="893"/>
      <c r="B9" s="441" t="s">
        <v>1126</v>
      </c>
      <c r="C9" s="441" t="s">
        <v>1127</v>
      </c>
      <c r="D9" s="442" t="s">
        <v>1128</v>
      </c>
      <c r="E9" s="442" t="s">
        <v>1129</v>
      </c>
      <c r="F9" s="441" t="s">
        <v>1941</v>
      </c>
      <c r="G9" s="443" t="s">
        <v>1130</v>
      </c>
      <c r="J9" s="552"/>
    </row>
    <row r="10" spans="1:11" ht="45" customHeight="1" thickBot="1" x14ac:dyDescent="0.2">
      <c r="A10" s="892" t="s">
        <v>359</v>
      </c>
      <c r="B10" s="891">
        <v>10</v>
      </c>
      <c r="C10" s="890">
        <v>20</v>
      </c>
      <c r="D10" s="889" t="s">
        <v>1131</v>
      </c>
      <c r="E10" s="444" t="s">
        <v>1132</v>
      </c>
      <c r="F10" s="1100">
        <v>4</v>
      </c>
      <c r="G10" s="445" t="s">
        <v>1133</v>
      </c>
      <c r="J10" s="552"/>
    </row>
    <row r="11" spans="1:11" s="133" customFormat="1" ht="69.95" customHeight="1" thickBot="1" x14ac:dyDescent="0.2">
      <c r="A11" s="870">
        <v>1</v>
      </c>
      <c r="B11" s="446">
        <v>5</v>
      </c>
      <c r="C11" s="446">
        <v>20</v>
      </c>
      <c r="D11" s="447" t="s">
        <v>1996</v>
      </c>
      <c r="E11" s="448" t="s">
        <v>1997</v>
      </c>
      <c r="F11" s="446">
        <v>4</v>
      </c>
      <c r="G11" s="448" t="s">
        <v>1998</v>
      </c>
      <c r="H11" s="1101" t="str">
        <f>IF(AND(H2="あり",B11&lt;&gt;"",C11&lt;&gt;"",D11&lt;&gt;"",E11&lt;&gt;"",F11&lt;&gt;"",G11&lt;&gt;""),"OK",IF(H2&lt;&gt;"あり","","←開催件数に応じて記載が必要です"))</f>
        <v>OK</v>
      </c>
      <c r="J11" s="552"/>
    </row>
    <row r="12" spans="1:11" s="133" customFormat="1" ht="69.95" customHeight="1" thickBot="1" x14ac:dyDescent="0.2">
      <c r="A12" s="870">
        <v>2</v>
      </c>
      <c r="B12" s="446">
        <v>7</v>
      </c>
      <c r="C12" s="446">
        <v>20</v>
      </c>
      <c r="D12" s="447" t="s">
        <v>1999</v>
      </c>
      <c r="E12" s="448" t="s">
        <v>2000</v>
      </c>
      <c r="F12" s="446">
        <v>3</v>
      </c>
      <c r="G12" s="448" t="s">
        <v>2061</v>
      </c>
      <c r="J12" s="552"/>
    </row>
    <row r="13" spans="1:11" s="133" customFormat="1" ht="69.95" customHeight="1" thickBot="1" x14ac:dyDescent="0.2">
      <c r="A13" s="870">
        <v>3</v>
      </c>
      <c r="B13" s="446"/>
      <c r="C13" s="446"/>
      <c r="D13" s="447"/>
      <c r="E13" s="448"/>
      <c r="F13" s="446"/>
      <c r="G13" s="448"/>
      <c r="J13" s="552"/>
    </row>
    <row r="14" spans="1:11" s="133" customFormat="1" ht="69.95" customHeight="1" thickBot="1" x14ac:dyDescent="0.2">
      <c r="A14" s="870">
        <v>4</v>
      </c>
      <c r="B14" s="446"/>
      <c r="C14" s="446"/>
      <c r="D14" s="447"/>
      <c r="E14" s="448"/>
      <c r="F14" s="446"/>
      <c r="G14" s="448"/>
      <c r="J14" s="552"/>
    </row>
    <row r="15" spans="1:11" s="133" customFormat="1" ht="69.95" customHeight="1" thickBot="1" x14ac:dyDescent="0.2">
      <c r="A15" s="870">
        <v>5</v>
      </c>
      <c r="B15" s="446"/>
      <c r="C15" s="446"/>
      <c r="D15" s="447"/>
      <c r="E15" s="448"/>
      <c r="F15" s="446"/>
      <c r="G15" s="448"/>
      <c r="J15" s="552"/>
    </row>
    <row r="16" spans="1:11" s="133" customFormat="1" ht="69.95" customHeight="1" thickBot="1" x14ac:dyDescent="0.2">
      <c r="A16" s="870">
        <v>6</v>
      </c>
      <c r="B16" s="446"/>
      <c r="C16" s="446"/>
      <c r="D16" s="447"/>
      <c r="E16" s="448"/>
      <c r="F16" s="446"/>
      <c r="G16" s="448"/>
      <c r="J16" s="552"/>
    </row>
    <row r="17" spans="1:10" s="133" customFormat="1" ht="69.95" customHeight="1" thickBot="1" x14ac:dyDescent="0.2">
      <c r="A17" s="870">
        <v>7</v>
      </c>
      <c r="B17" s="446"/>
      <c r="C17" s="446"/>
      <c r="D17" s="447"/>
      <c r="E17" s="448"/>
      <c r="F17" s="446"/>
      <c r="G17" s="448"/>
      <c r="J17" s="552"/>
    </row>
    <row r="18" spans="1:10" s="133" customFormat="1" ht="69.95" customHeight="1" thickBot="1" x14ac:dyDescent="0.2">
      <c r="A18" s="870">
        <v>8</v>
      </c>
      <c r="B18" s="446"/>
      <c r="C18" s="446"/>
      <c r="D18" s="447"/>
      <c r="E18" s="448"/>
      <c r="F18" s="446"/>
      <c r="G18" s="448"/>
      <c r="J18" s="552"/>
    </row>
    <row r="19" spans="1:10" s="133" customFormat="1" ht="69.95" customHeight="1" thickBot="1" x14ac:dyDescent="0.2">
      <c r="A19" s="870">
        <v>9</v>
      </c>
      <c r="B19" s="446"/>
      <c r="C19" s="446"/>
      <c r="D19" s="447"/>
      <c r="E19" s="448"/>
      <c r="F19" s="446"/>
      <c r="G19" s="448"/>
      <c r="J19" s="552"/>
    </row>
    <row r="20" spans="1:10" s="133" customFormat="1" ht="69.95" customHeight="1" thickBot="1" x14ac:dyDescent="0.2">
      <c r="A20" s="870">
        <v>10</v>
      </c>
      <c r="B20" s="446"/>
      <c r="C20" s="446"/>
      <c r="D20" s="447"/>
      <c r="E20" s="448"/>
      <c r="F20" s="446"/>
      <c r="G20" s="448"/>
      <c r="J20" s="553"/>
    </row>
    <row r="21" spans="1:10" x14ac:dyDescent="0.15">
      <c r="I21" s="1090" t="s">
        <v>752</v>
      </c>
      <c r="J21" s="1090"/>
    </row>
  </sheetData>
  <sheetProtection formatCells="0" formatColumns="0" formatRows="0" insertHyperlinks="0"/>
  <mergeCells count="7">
    <mergeCell ref="A8:G8"/>
    <mergeCell ref="A1:H1"/>
    <mergeCell ref="A2:G2"/>
    <mergeCell ref="I2:I5"/>
    <mergeCell ref="G4:H4"/>
    <mergeCell ref="A5:H5"/>
    <mergeCell ref="B6:G6"/>
  </mergeCells>
  <phoneticPr fontId="5"/>
  <dataValidations count="5">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 allowBlank="1" showInputMessage="1" showErrorMessage="1" prompt="表紙シートの病院名を反映" sqref="G4:H4"/>
    <dataValidation operator="greaterThanOrEqual" allowBlank="1" showInputMessage="1" showErrorMessage="1" sqref="G11:G20 E11:E20"/>
    <dataValidation type="whole" imeMode="disabled" operator="greaterThanOrEqual" allowBlank="1" showInputMessage="1" showErrorMessage="1" error="整数で入力してください" prompt="整数で入力" sqref="B11:C20 G7 F11:F20">
      <formula1>0</formula1>
    </dataValidation>
    <dataValidation type="list" allowBlank="1" showInputMessage="1" showErrorMessage="1" prompt="表紙①に反映されます" sqref="H2">
      <formula1>"あり,なし"</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sqref="A1:B1"/>
    </sheetView>
  </sheetViews>
  <sheetFormatPr defaultColWidth="8.875" defaultRowHeight="18.75" x14ac:dyDescent="0.15"/>
  <cols>
    <col min="1" max="1" width="4.625" style="449" customWidth="1"/>
    <col min="2" max="2" width="17.625" style="449" customWidth="1"/>
    <col min="3" max="3" width="15.75" style="450" customWidth="1"/>
    <col min="4" max="4" width="15.25" style="449" customWidth="1"/>
    <col min="5" max="5" width="11.875" style="449" customWidth="1"/>
    <col min="6" max="6" width="39.25" style="449" customWidth="1"/>
    <col min="7" max="7" width="15" style="449" customWidth="1"/>
    <col min="8" max="8" width="2.25" style="449" customWidth="1"/>
    <col min="9" max="9" width="80.625" style="449" customWidth="1"/>
    <col min="10" max="16384" width="8.875" style="449"/>
  </cols>
  <sheetData>
    <row r="1" spans="1:9" ht="19.5" thickBot="1" x14ac:dyDescent="0.2">
      <c r="A1" s="1669" t="s">
        <v>1815</v>
      </c>
      <c r="B1" s="1669"/>
      <c r="C1" s="1669"/>
      <c r="D1" s="1669"/>
      <c r="E1" s="1669"/>
      <c r="F1" s="1669"/>
      <c r="G1" s="452"/>
      <c r="H1" s="1051" t="s">
        <v>1793</v>
      </c>
      <c r="I1" s="452"/>
    </row>
    <row r="2" spans="1:9" ht="20.25" customHeight="1" thickTop="1" thickBot="1" x14ac:dyDescent="0.2">
      <c r="A2" s="1102"/>
      <c r="B2" s="1102"/>
      <c r="C2" s="1103"/>
      <c r="D2" s="1102"/>
      <c r="E2" s="1104" t="s">
        <v>1816</v>
      </c>
      <c r="F2" s="1099" t="s">
        <v>121</v>
      </c>
      <c r="G2" s="1670" t="str">
        <f>IF(OR(AND(C14&lt;&gt;"",D14&lt;&gt;"",F2&lt;&gt;""),AND(F2&lt;&gt;"",B19&lt;&gt;"",C19&lt;&gt;"",D19&lt;&gt;"")),"",IF(F2="あり","下の２つの表の少なくとも１項目には入力が必要です",IF(F2="","←「あり」か「なし」を選択してください","")))</f>
        <v/>
      </c>
      <c r="H2" s="1051" t="s">
        <v>1806</v>
      </c>
    </row>
    <row r="3" spans="1:9" ht="19.5" thickTop="1" x14ac:dyDescent="0.15">
      <c r="A3" s="1671" t="s">
        <v>1817</v>
      </c>
      <c r="B3" s="1671"/>
      <c r="C3" s="1671"/>
      <c r="D3" s="1671"/>
      <c r="E3" s="1671"/>
      <c r="F3" s="1671"/>
      <c r="G3" s="1670"/>
      <c r="H3" s="1051" t="s">
        <v>1807</v>
      </c>
    </row>
    <row r="4" spans="1:9" x14ac:dyDescent="0.15">
      <c r="A4" s="452"/>
      <c r="B4" s="452"/>
      <c r="C4" s="453"/>
      <c r="D4" s="452"/>
      <c r="E4" s="463" t="s">
        <v>574</v>
      </c>
      <c r="F4" s="1105" t="str">
        <f>LEFT(表紙!D3,30)</f>
        <v>独立行政法人国立病院機構　近畿中央呼吸器センター</v>
      </c>
      <c r="G4" s="1670"/>
      <c r="H4" s="1106"/>
      <c r="I4" s="551" t="s">
        <v>1818</v>
      </c>
    </row>
    <row r="5" spans="1:9" x14ac:dyDescent="0.15">
      <c r="A5" s="452"/>
      <c r="B5" s="452"/>
      <c r="C5" s="453"/>
      <c r="D5" s="452"/>
      <c r="E5" s="463" t="s">
        <v>575</v>
      </c>
      <c r="F5" s="1107" t="s">
        <v>1922</v>
      </c>
      <c r="G5" s="1670"/>
      <c r="H5" s="452"/>
      <c r="I5" s="1108"/>
    </row>
    <row r="6" spans="1:9" x14ac:dyDescent="0.15">
      <c r="A6" s="452" t="s">
        <v>1149</v>
      </c>
      <c r="B6" s="452"/>
      <c r="C6" s="453"/>
      <c r="D6" s="452"/>
      <c r="E6" s="463"/>
      <c r="F6" s="462"/>
      <c r="G6" s="452"/>
      <c r="H6" s="452"/>
      <c r="I6" s="1108"/>
    </row>
    <row r="7" spans="1:9" x14ac:dyDescent="0.15">
      <c r="A7" s="461"/>
      <c r="B7" s="1672" t="s">
        <v>1819</v>
      </c>
      <c r="C7" s="1672"/>
      <c r="D7" s="1672"/>
      <c r="E7" s="1672"/>
      <c r="F7" s="1672"/>
      <c r="G7" s="452"/>
      <c r="H7" s="452"/>
      <c r="I7" s="1108"/>
    </row>
    <row r="8" spans="1:9" x14ac:dyDescent="0.15">
      <c r="A8" s="461"/>
      <c r="B8" s="1672" t="s">
        <v>576</v>
      </c>
      <c r="C8" s="1672"/>
      <c r="D8" s="1672"/>
      <c r="E8" s="1672"/>
      <c r="F8" s="1672"/>
      <c r="G8" s="452"/>
      <c r="H8" s="452"/>
      <c r="I8" s="1108"/>
    </row>
    <row r="9" spans="1:9" ht="48" customHeight="1" x14ac:dyDescent="0.15">
      <c r="A9" s="461"/>
      <c r="B9" s="1672" t="s">
        <v>1148</v>
      </c>
      <c r="C9" s="1672"/>
      <c r="D9" s="1672"/>
      <c r="E9" s="1672"/>
      <c r="F9" s="1672"/>
      <c r="G9" s="452"/>
      <c r="H9" s="452"/>
      <c r="I9" s="1108"/>
    </row>
    <row r="10" spans="1:9" ht="38.450000000000003" customHeight="1" x14ac:dyDescent="0.15">
      <c r="A10" s="461"/>
      <c r="B10" s="1672" t="s">
        <v>1820</v>
      </c>
      <c r="C10" s="1672"/>
      <c r="D10" s="1672"/>
      <c r="E10" s="1672"/>
      <c r="F10" s="1672"/>
      <c r="G10" s="452"/>
      <c r="H10" s="452"/>
      <c r="I10" s="1108"/>
    </row>
    <row r="11" spans="1:9" ht="25.15" customHeight="1" x14ac:dyDescent="0.15">
      <c r="A11" s="460"/>
      <c r="B11" s="1673" t="s">
        <v>1147</v>
      </c>
      <c r="C11" s="1673"/>
      <c r="D11" s="1673"/>
      <c r="E11" s="1673"/>
      <c r="F11" s="460"/>
      <c r="G11" s="452"/>
      <c r="H11" s="452"/>
      <c r="I11" s="1108"/>
    </row>
    <row r="12" spans="1:9" ht="21.6" customHeight="1" x14ac:dyDescent="0.15">
      <c r="A12" s="1109"/>
      <c r="B12" s="1110" t="s">
        <v>1146</v>
      </c>
      <c r="C12" s="1111" t="s">
        <v>1145</v>
      </c>
      <c r="D12" s="1674" t="s">
        <v>1144</v>
      </c>
      <c r="E12" s="1675"/>
      <c r="F12" s="1676"/>
      <c r="G12" s="1112"/>
      <c r="I12" s="1108"/>
    </row>
    <row r="13" spans="1:9" ht="24" x14ac:dyDescent="0.15">
      <c r="A13" s="1113" t="s">
        <v>1137</v>
      </c>
      <c r="B13" s="1114" t="s">
        <v>1142</v>
      </c>
      <c r="C13" s="1115">
        <v>3</v>
      </c>
      <c r="D13" s="1677" t="s">
        <v>1143</v>
      </c>
      <c r="E13" s="1678"/>
      <c r="F13" s="1679"/>
      <c r="G13" s="1112"/>
      <c r="I13" s="1108"/>
    </row>
    <row r="14" spans="1:9" ht="24" x14ac:dyDescent="0.15">
      <c r="A14" s="1116">
        <v>1</v>
      </c>
      <c r="B14" s="1117" t="s">
        <v>1142</v>
      </c>
      <c r="C14" s="1118">
        <v>2</v>
      </c>
      <c r="D14" s="1666" t="s">
        <v>2048</v>
      </c>
      <c r="E14" s="1667"/>
      <c r="F14" s="1668"/>
      <c r="G14" s="1112"/>
      <c r="I14" s="1108"/>
    </row>
    <row r="15" spans="1:9" ht="24" x14ac:dyDescent="0.15">
      <c r="A15" s="1116">
        <v>2</v>
      </c>
      <c r="B15" s="1117" t="s">
        <v>1141</v>
      </c>
      <c r="C15" s="1118">
        <v>2</v>
      </c>
      <c r="D15" s="1666" t="s">
        <v>2049</v>
      </c>
      <c r="E15" s="1667"/>
      <c r="F15" s="1668"/>
      <c r="G15" s="1112"/>
      <c r="I15" s="1108"/>
    </row>
    <row r="16" spans="1:9" ht="36.6" customHeight="1" thickBot="1" x14ac:dyDescent="0.2">
      <c r="A16" s="1119"/>
      <c r="B16" s="1681" t="s">
        <v>1821</v>
      </c>
      <c r="C16" s="1681"/>
      <c r="D16" s="1681"/>
      <c r="E16" s="1681"/>
      <c r="F16" s="1120"/>
      <c r="G16" s="1112"/>
      <c r="I16" s="1108"/>
    </row>
    <row r="17" spans="1:9" ht="27" customHeight="1" thickBot="1" x14ac:dyDescent="0.2">
      <c r="A17" s="459"/>
      <c r="B17" s="1001" t="s">
        <v>1140</v>
      </c>
      <c r="C17" s="1001" t="s">
        <v>1139</v>
      </c>
      <c r="D17" s="1682" t="s">
        <v>1138</v>
      </c>
      <c r="E17" s="1682"/>
      <c r="F17" s="1682"/>
      <c r="G17" s="1112"/>
      <c r="I17" s="1108"/>
    </row>
    <row r="18" spans="1:9" ht="21" customHeight="1" thickBot="1" x14ac:dyDescent="0.2">
      <c r="A18" s="457" t="s">
        <v>1137</v>
      </c>
      <c r="B18" s="458" t="s">
        <v>1136</v>
      </c>
      <c r="C18" s="457" t="s">
        <v>1135</v>
      </c>
      <c r="D18" s="1683" t="s">
        <v>1134</v>
      </c>
      <c r="E18" s="1683"/>
      <c r="F18" s="1683"/>
      <c r="G18" s="1112"/>
      <c r="I18" s="1108"/>
    </row>
    <row r="19" spans="1:9" ht="21" customHeight="1" thickBot="1" x14ac:dyDescent="0.2">
      <c r="A19" s="456">
        <v>1</v>
      </c>
      <c r="B19" s="455" t="s">
        <v>2050</v>
      </c>
      <c r="C19" s="454" t="s">
        <v>747</v>
      </c>
      <c r="D19" s="1680"/>
      <c r="E19" s="1680"/>
      <c r="F19" s="1680"/>
      <c r="G19" s="1112"/>
      <c r="I19" s="1108"/>
    </row>
    <row r="20" spans="1:9" ht="21" customHeight="1" thickBot="1" x14ac:dyDescent="0.2">
      <c r="A20" s="456">
        <v>2</v>
      </c>
      <c r="B20" s="455"/>
      <c r="C20" s="454"/>
      <c r="D20" s="1680"/>
      <c r="E20" s="1680"/>
      <c r="F20" s="1680"/>
      <c r="G20" s="1112"/>
      <c r="I20" s="1108"/>
    </row>
    <row r="21" spans="1:9" ht="21" customHeight="1" thickBot="1" x14ac:dyDescent="0.2">
      <c r="A21" s="456">
        <v>3</v>
      </c>
      <c r="B21" s="455"/>
      <c r="C21" s="454"/>
      <c r="D21" s="1680"/>
      <c r="E21" s="1680"/>
      <c r="F21" s="1680"/>
      <c r="G21" s="1112"/>
      <c r="I21" s="1108"/>
    </row>
    <row r="22" spans="1:9" ht="21" customHeight="1" thickBot="1" x14ac:dyDescent="0.2">
      <c r="A22" s="456">
        <v>4</v>
      </c>
      <c r="B22" s="455"/>
      <c r="C22" s="454"/>
      <c r="D22" s="1680"/>
      <c r="E22" s="1680"/>
      <c r="F22" s="1680"/>
      <c r="G22" s="1112"/>
      <c r="I22" s="1108"/>
    </row>
    <row r="23" spans="1:9" ht="21" customHeight="1" thickBot="1" x14ac:dyDescent="0.2">
      <c r="A23" s="456">
        <v>5</v>
      </c>
      <c r="B23" s="455"/>
      <c r="C23" s="454"/>
      <c r="D23" s="1680"/>
      <c r="E23" s="1680"/>
      <c r="F23" s="1680"/>
      <c r="G23" s="1112"/>
      <c r="I23" s="1108"/>
    </row>
    <row r="24" spans="1:9" ht="21" customHeight="1" thickBot="1" x14ac:dyDescent="0.2">
      <c r="A24" s="456">
        <v>6</v>
      </c>
      <c r="B24" s="455"/>
      <c r="C24" s="454"/>
      <c r="D24" s="1680"/>
      <c r="E24" s="1680"/>
      <c r="F24" s="1680"/>
      <c r="G24" s="1112"/>
      <c r="I24" s="1108"/>
    </row>
    <row r="25" spans="1:9" ht="21" customHeight="1" thickBot="1" x14ac:dyDescent="0.2">
      <c r="A25" s="456">
        <v>7</v>
      </c>
      <c r="B25" s="455"/>
      <c r="C25" s="454"/>
      <c r="D25" s="1680"/>
      <c r="E25" s="1680"/>
      <c r="F25" s="1680"/>
      <c r="G25" s="1112"/>
      <c r="I25" s="1108"/>
    </row>
    <row r="26" spans="1:9" ht="21" customHeight="1" thickBot="1" x14ac:dyDescent="0.2">
      <c r="A26" s="456">
        <v>8</v>
      </c>
      <c r="B26" s="455"/>
      <c r="C26" s="454"/>
      <c r="D26" s="1680"/>
      <c r="E26" s="1680"/>
      <c r="F26" s="1680"/>
      <c r="G26" s="1112"/>
      <c r="I26" s="1108"/>
    </row>
    <row r="27" spans="1:9" ht="21" customHeight="1" thickBot="1" x14ac:dyDescent="0.2">
      <c r="A27" s="456">
        <v>9</v>
      </c>
      <c r="B27" s="455"/>
      <c r="C27" s="454"/>
      <c r="D27" s="1680"/>
      <c r="E27" s="1680"/>
      <c r="F27" s="1680"/>
      <c r="G27" s="1112"/>
      <c r="I27" s="1108"/>
    </row>
    <row r="28" spans="1:9" ht="21" customHeight="1" thickBot="1" x14ac:dyDescent="0.2">
      <c r="A28" s="456">
        <v>10</v>
      </c>
      <c r="B28" s="455"/>
      <c r="C28" s="454"/>
      <c r="D28" s="1680"/>
      <c r="E28" s="1680"/>
      <c r="F28" s="1680"/>
      <c r="G28" s="1112"/>
      <c r="I28" s="1108"/>
    </row>
    <row r="29" spans="1:9" ht="21" customHeight="1" thickBot="1" x14ac:dyDescent="0.2">
      <c r="A29" s="456">
        <v>11</v>
      </c>
      <c r="B29" s="455"/>
      <c r="C29" s="454"/>
      <c r="D29" s="1680"/>
      <c r="E29" s="1680"/>
      <c r="F29" s="1680"/>
      <c r="G29" s="1112"/>
      <c r="I29" s="1108"/>
    </row>
    <row r="30" spans="1:9" ht="21" customHeight="1" thickBot="1" x14ac:dyDescent="0.2">
      <c r="A30" s="456">
        <v>12</v>
      </c>
      <c r="B30" s="455"/>
      <c r="C30" s="454"/>
      <c r="D30" s="1680"/>
      <c r="E30" s="1680"/>
      <c r="F30" s="1680"/>
      <c r="G30" s="1112"/>
      <c r="I30" s="1108"/>
    </row>
    <row r="31" spans="1:9" ht="21" customHeight="1" thickBot="1" x14ac:dyDescent="0.2">
      <c r="A31" s="456">
        <v>13</v>
      </c>
      <c r="B31" s="455"/>
      <c r="C31" s="454"/>
      <c r="D31" s="1680"/>
      <c r="E31" s="1680"/>
      <c r="F31" s="1680"/>
      <c r="G31" s="1112"/>
      <c r="I31" s="1108"/>
    </row>
    <row r="32" spans="1:9" ht="21" customHeight="1" thickBot="1" x14ac:dyDescent="0.2">
      <c r="A32" s="456">
        <v>14</v>
      </c>
      <c r="B32" s="455"/>
      <c r="C32" s="454"/>
      <c r="D32" s="1680"/>
      <c r="E32" s="1680"/>
      <c r="F32" s="1680"/>
      <c r="G32" s="1112"/>
      <c r="I32" s="1108"/>
    </row>
    <row r="33" spans="1:9" x14ac:dyDescent="0.15">
      <c r="A33" s="452"/>
      <c r="B33" s="452"/>
      <c r="C33" s="453"/>
      <c r="D33" s="452"/>
      <c r="E33" s="452"/>
      <c r="F33" s="452"/>
      <c r="G33" s="451" t="s">
        <v>752</v>
      </c>
      <c r="H33" s="451"/>
      <c r="I33" s="1121"/>
    </row>
  </sheetData>
  <mergeCells count="29">
    <mergeCell ref="D28:F28"/>
    <mergeCell ref="D29:F29"/>
    <mergeCell ref="D30:F30"/>
    <mergeCell ref="D31:F31"/>
    <mergeCell ref="D32:F32"/>
    <mergeCell ref="D27:F27"/>
    <mergeCell ref="B16:E16"/>
    <mergeCell ref="D17:F17"/>
    <mergeCell ref="D18:F18"/>
    <mergeCell ref="D19:F19"/>
    <mergeCell ref="D20:F20"/>
    <mergeCell ref="D21:F21"/>
    <mergeCell ref="D22:F22"/>
    <mergeCell ref="D23:F23"/>
    <mergeCell ref="D24:F24"/>
    <mergeCell ref="D25:F25"/>
    <mergeCell ref="D26:F26"/>
    <mergeCell ref="D15:F15"/>
    <mergeCell ref="A1:F1"/>
    <mergeCell ref="G2:G5"/>
    <mergeCell ref="A3:F3"/>
    <mergeCell ref="B7:F7"/>
    <mergeCell ref="B8:F8"/>
    <mergeCell ref="B9:F9"/>
    <mergeCell ref="B10:F10"/>
    <mergeCell ref="B11:E11"/>
    <mergeCell ref="D12:F12"/>
    <mergeCell ref="D13:F13"/>
    <mergeCell ref="D14:F14"/>
  </mergeCells>
  <phoneticPr fontId="5"/>
  <dataValidations count="5">
    <dataValidation type="whole" allowBlank="1" showInputMessage="1" showErrorMessage="1" sqref="C14:C15">
      <formula1>0</formula1>
      <formula2>999</formula2>
    </dataValidation>
    <dataValidation type="list" allowBlank="1" showInputMessage="1" showErrorMessage="1" prompt="表紙①に反映されます" sqref="F2">
      <formula1>"あり,なし"</formula1>
    </dataValidation>
    <dataValidation allowBlank="1" showDropDown="1" showInputMessage="1" showErrorMessage="1" sqref="B16:E16 B19:B32"/>
    <dataValidation type="list" allowBlank="1" showInputMessage="1" showErrorMessage="1" sqref="C19:C32">
      <formula1>"常勤,非常勤"</formula1>
    </dataValidation>
    <dataValidation allowBlank="1" showInputMessage="1" showErrorMessage="1" prompt="表紙シートの病院名を反映" sqref="F4"/>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view="pageBreakPreview" zoomScaleNormal="100" zoomScaleSheetLayoutView="100" zoomScalePageLayoutView="80" workbookViewId="0">
      <selection sqref="A1:B1"/>
    </sheetView>
  </sheetViews>
  <sheetFormatPr defaultColWidth="9" defaultRowHeight="20.100000000000001" customHeight="1" x14ac:dyDescent="0.15"/>
  <cols>
    <col min="1" max="1" width="4.125" style="314" customWidth="1"/>
    <col min="2" max="2" width="10.625" style="314" customWidth="1"/>
    <col min="3" max="3" width="5.625" style="314" customWidth="1"/>
    <col min="4" max="4" width="10.625" style="314" customWidth="1"/>
    <col min="5" max="5" width="5.5" style="314" customWidth="1"/>
    <col min="6" max="6" width="7.625" style="314" customWidth="1"/>
    <col min="7" max="7" width="6.875" style="314" customWidth="1"/>
    <col min="8" max="8" width="4.125" style="314" customWidth="1"/>
    <col min="9" max="9" width="15.125" style="314" customWidth="1"/>
    <col min="10" max="11" width="10.625" style="314" customWidth="1"/>
    <col min="12" max="12" width="20.625" style="314" customWidth="1"/>
    <col min="13" max="13" width="15.125" style="314" customWidth="1"/>
    <col min="14" max="14" width="3.125" style="314" customWidth="1"/>
    <col min="15" max="15" width="18.625" style="314" customWidth="1"/>
    <col min="16" max="16" width="14.125" style="314" customWidth="1"/>
    <col min="17" max="17" width="2.625" style="314" customWidth="1"/>
    <col min="18" max="18" width="15" style="314" customWidth="1"/>
    <col min="19" max="19" width="2.125" style="314" customWidth="1"/>
    <col min="20" max="20" width="100.625" style="314" customWidth="1"/>
    <col min="21" max="16384" width="9" style="314"/>
  </cols>
  <sheetData>
    <row r="1" spans="1:22" ht="19.5" customHeight="1" thickBot="1" x14ac:dyDescent="0.2">
      <c r="A1" s="1684" t="s">
        <v>638</v>
      </c>
      <c r="B1" s="1684"/>
      <c r="C1" s="1684"/>
      <c r="D1" s="1684"/>
      <c r="E1" s="1684"/>
      <c r="F1" s="1684"/>
      <c r="G1" s="1684"/>
      <c r="H1" s="1684"/>
      <c r="I1" s="1684"/>
      <c r="J1" s="1684"/>
      <c r="K1" s="1684"/>
      <c r="L1" s="1684"/>
      <c r="M1" s="1684"/>
      <c r="N1" s="1684"/>
      <c r="O1" s="1684"/>
      <c r="P1" s="1684"/>
      <c r="R1" s="1122"/>
      <c r="S1" s="1051" t="s">
        <v>1793</v>
      </c>
    </row>
    <row r="2" spans="1:22" ht="24.95" customHeight="1" thickTop="1" thickBot="1" x14ac:dyDescent="0.2">
      <c r="A2" s="1004"/>
      <c r="B2" s="1004"/>
      <c r="C2" s="1004"/>
      <c r="D2" s="1004"/>
      <c r="E2" s="1004"/>
      <c r="F2" s="1473" t="s">
        <v>1814</v>
      </c>
      <c r="G2" s="1473"/>
      <c r="H2" s="1473"/>
      <c r="I2" s="1473"/>
      <c r="J2" s="1473"/>
      <c r="K2" s="1473"/>
      <c r="L2" s="1473"/>
      <c r="M2" s="1473"/>
      <c r="N2" s="1473"/>
      <c r="O2" s="1474"/>
      <c r="P2" s="1052" t="s">
        <v>121</v>
      </c>
      <c r="Q2" s="1685" t="str">
        <f>IF(P2="あり",IF(AND(C24&lt;&gt;"",E24&lt;&gt;"",F24&lt;&gt;"",G24&lt;&gt;"",H24&lt;&gt;"",I24&lt;&gt;"",J24&lt;&gt;"",K24&lt;&gt;"",L24&lt;&gt;"",N24&lt;&gt;"",N25&lt;&gt;""),"","下の表の少なくとも１項目には入力が必要です"),IF(P2="","←「あり」か「なし」を選択してください",""))</f>
        <v/>
      </c>
      <c r="R2" s="1685"/>
      <c r="S2" s="1051" t="s">
        <v>1806</v>
      </c>
      <c r="V2" s="319"/>
    </row>
    <row r="3" spans="1:22" s="319" customFormat="1" ht="5.0999999999999996" customHeight="1" thickTop="1" x14ac:dyDescent="0.15">
      <c r="A3" s="329"/>
      <c r="B3" s="329"/>
      <c r="C3" s="329"/>
      <c r="D3" s="329"/>
      <c r="E3" s="329"/>
      <c r="F3" s="329"/>
      <c r="G3" s="329"/>
      <c r="H3" s="329"/>
      <c r="I3" s="329"/>
      <c r="J3" s="329"/>
      <c r="K3" s="329"/>
      <c r="L3" s="329"/>
      <c r="M3" s="329"/>
      <c r="N3" s="329"/>
      <c r="O3" s="329"/>
      <c r="P3" s="329"/>
      <c r="Q3" s="1685"/>
      <c r="R3" s="1685"/>
      <c r="S3" s="133"/>
    </row>
    <row r="4" spans="1:22" s="319" customFormat="1" ht="20.25" customHeight="1" x14ac:dyDescent="0.15">
      <c r="A4" s="329"/>
      <c r="B4" s="329"/>
      <c r="C4" s="329"/>
      <c r="D4" s="329"/>
      <c r="E4" s="329"/>
      <c r="F4" s="329"/>
      <c r="G4" s="329"/>
      <c r="H4" s="329"/>
      <c r="I4" s="329"/>
      <c r="J4" s="329"/>
      <c r="K4" s="372" t="s">
        <v>237</v>
      </c>
      <c r="L4" s="1686" t="str">
        <f>LEFT(表紙!D3,30)</f>
        <v>独立行政法人国立病院機構　近畿中央呼吸器センター</v>
      </c>
      <c r="M4" s="1687"/>
      <c r="N4" s="1687"/>
      <c r="O4" s="1687"/>
      <c r="P4" s="1688"/>
      <c r="Q4" s="1685"/>
      <c r="R4" s="1685"/>
      <c r="S4" s="1051" t="s">
        <v>1807</v>
      </c>
    </row>
    <row r="5" spans="1:22" s="319" customFormat="1" ht="20.25" customHeight="1" x14ac:dyDescent="0.15">
      <c r="A5" s="329"/>
      <c r="B5" s="329"/>
      <c r="C5" s="329"/>
      <c r="D5" s="329"/>
      <c r="E5" s="329"/>
      <c r="F5" s="329"/>
      <c r="G5" s="329"/>
      <c r="H5" s="329"/>
      <c r="I5" s="329"/>
      <c r="J5" s="329"/>
      <c r="K5" s="373" t="s">
        <v>430</v>
      </c>
      <c r="L5" s="1123" t="s">
        <v>1924</v>
      </c>
      <c r="M5" s="1124"/>
      <c r="N5" s="1125"/>
      <c r="O5" s="1125"/>
      <c r="P5" s="1125"/>
      <c r="R5" s="478"/>
      <c r="T5" s="551" t="s">
        <v>1628</v>
      </c>
    </row>
    <row r="6" spans="1:22" s="319" customFormat="1" ht="30" customHeight="1" x14ac:dyDescent="0.15">
      <c r="B6" s="329"/>
      <c r="C6" s="1689" t="s">
        <v>1072</v>
      </c>
      <c r="D6" s="1690"/>
      <c r="E6" s="1691"/>
      <c r="F6" s="1691"/>
      <c r="G6" s="1691"/>
      <c r="H6" s="1691"/>
      <c r="I6" s="1691"/>
      <c r="J6" s="1691"/>
      <c r="K6" s="1691"/>
      <c r="L6" s="1691"/>
      <c r="M6" s="1691"/>
      <c r="N6" s="1691"/>
      <c r="O6" s="1691"/>
      <c r="P6" s="1691"/>
      <c r="Q6" s="1691"/>
      <c r="S6" s="478"/>
      <c r="U6" s="924"/>
    </row>
    <row r="7" spans="1:22" s="319" customFormat="1" ht="20.25" customHeight="1" x14ac:dyDescent="0.15">
      <c r="B7" s="329"/>
      <c r="C7" s="1690" t="s">
        <v>630</v>
      </c>
      <c r="D7" s="1690"/>
      <c r="E7" s="1691"/>
      <c r="F7" s="1691"/>
      <c r="G7" s="1691"/>
      <c r="H7" s="1691"/>
      <c r="I7" s="1691"/>
      <c r="J7" s="1691"/>
      <c r="K7" s="1691"/>
      <c r="L7" s="1691"/>
      <c r="M7" s="1691"/>
      <c r="N7" s="1691"/>
      <c r="O7" s="1691"/>
      <c r="P7" s="1691"/>
      <c r="Q7" s="1691"/>
      <c r="S7" s="478"/>
      <c r="U7" s="924"/>
    </row>
    <row r="8" spans="1:22" s="319" customFormat="1" ht="20.25" customHeight="1" x14ac:dyDescent="0.15">
      <c r="B8" s="329"/>
      <c r="C8" s="1705" t="s">
        <v>1073</v>
      </c>
      <c r="D8" s="1705"/>
      <c r="E8" s="1705"/>
      <c r="F8" s="1705"/>
      <c r="G8" s="1705"/>
      <c r="H8" s="1705"/>
      <c r="I8" s="1705"/>
      <c r="J8" s="1705"/>
      <c r="K8" s="1705"/>
      <c r="L8" s="1705"/>
      <c r="M8" s="1705"/>
      <c r="N8" s="1705"/>
      <c r="O8" s="1705"/>
      <c r="P8" s="1705"/>
      <c r="Q8" s="1005"/>
      <c r="S8" s="478"/>
      <c r="U8" s="924"/>
    </row>
    <row r="9" spans="1:22" s="319" customFormat="1" ht="12.6" customHeight="1" x14ac:dyDescent="0.15">
      <c r="A9" s="329"/>
      <c r="B9" s="329"/>
      <c r="C9" s="1699" t="s">
        <v>155</v>
      </c>
      <c r="D9" s="1701"/>
      <c r="E9" s="1699" t="s">
        <v>1074</v>
      </c>
      <c r="F9" s="1700"/>
      <c r="G9" s="1700"/>
      <c r="H9" s="1701"/>
      <c r="I9" s="1126" t="s">
        <v>629</v>
      </c>
      <c r="J9" s="1699" t="s">
        <v>628</v>
      </c>
      <c r="K9" s="1701"/>
      <c r="L9" s="1127" t="s">
        <v>627</v>
      </c>
      <c r="M9" s="1699" t="s">
        <v>1075</v>
      </c>
      <c r="N9" s="1701"/>
      <c r="O9" s="1127" t="s">
        <v>1076</v>
      </c>
      <c r="P9" s="374"/>
      <c r="R9" s="478"/>
      <c r="T9" s="924"/>
    </row>
    <row r="10" spans="1:22" s="319" customFormat="1" ht="21" customHeight="1" x14ac:dyDescent="0.15">
      <c r="A10" s="329"/>
      <c r="B10" s="329"/>
      <c r="C10" s="1692" t="s">
        <v>542</v>
      </c>
      <c r="D10" s="1693"/>
      <c r="E10" s="1692" t="s">
        <v>1077</v>
      </c>
      <c r="F10" s="1706"/>
      <c r="G10" s="1706"/>
      <c r="H10" s="1693"/>
      <c r="I10" s="1709" t="s">
        <v>1017</v>
      </c>
      <c r="J10" s="1692" t="s">
        <v>1018</v>
      </c>
      <c r="K10" s="1693"/>
      <c r="L10" s="1709" t="s">
        <v>1078</v>
      </c>
      <c r="M10" s="1692" t="s">
        <v>626</v>
      </c>
      <c r="N10" s="1693"/>
      <c r="O10" s="1698" t="s">
        <v>1079</v>
      </c>
      <c r="P10" s="228"/>
      <c r="R10" s="478"/>
      <c r="T10" s="924"/>
    </row>
    <row r="11" spans="1:22" s="319" customFormat="1" ht="12.6" customHeight="1" x14ac:dyDescent="0.15">
      <c r="A11" s="329"/>
      <c r="B11" s="228"/>
      <c r="C11" s="1694"/>
      <c r="D11" s="1695"/>
      <c r="E11" s="1694"/>
      <c r="F11" s="1707"/>
      <c r="G11" s="1707"/>
      <c r="H11" s="1695"/>
      <c r="I11" s="1710"/>
      <c r="J11" s="1694"/>
      <c r="K11" s="1695"/>
      <c r="L11" s="1710"/>
      <c r="M11" s="1694"/>
      <c r="N11" s="1695"/>
      <c r="O11" s="1698"/>
      <c r="P11" s="228"/>
      <c r="R11" s="478"/>
      <c r="T11" s="924"/>
    </row>
    <row r="12" spans="1:22" s="319" customFormat="1" ht="21" customHeight="1" x14ac:dyDescent="0.15">
      <c r="A12" s="329"/>
      <c r="B12" s="228"/>
      <c r="C12" s="1694"/>
      <c r="D12" s="1695"/>
      <c r="E12" s="1696"/>
      <c r="F12" s="1708"/>
      <c r="G12" s="1708"/>
      <c r="H12" s="1697"/>
      <c r="I12" s="1710"/>
      <c r="J12" s="1696"/>
      <c r="K12" s="1697"/>
      <c r="L12" s="1711"/>
      <c r="M12" s="1696"/>
      <c r="N12" s="1697"/>
      <c r="O12" s="1698"/>
      <c r="P12" s="228"/>
      <c r="R12" s="478"/>
      <c r="T12" s="924"/>
    </row>
    <row r="13" spans="1:22" s="319" customFormat="1" ht="12.6" customHeight="1" x14ac:dyDescent="0.15">
      <c r="A13" s="329"/>
      <c r="B13" s="228"/>
      <c r="C13" s="1694"/>
      <c r="D13" s="1695"/>
      <c r="E13" s="1699" t="s">
        <v>625</v>
      </c>
      <c r="F13" s="1700"/>
      <c r="G13" s="1700"/>
      <c r="H13" s="1701"/>
      <c r="I13" s="1710"/>
      <c r="J13" s="1699" t="s">
        <v>1080</v>
      </c>
      <c r="K13" s="1701"/>
      <c r="L13" s="1127" t="s">
        <v>1081</v>
      </c>
      <c r="M13" s="1699" t="s">
        <v>96</v>
      </c>
      <c r="N13" s="1701"/>
      <c r="O13" s="1698"/>
      <c r="P13" s="228"/>
      <c r="R13" s="478"/>
      <c r="T13" s="924"/>
    </row>
    <row r="14" spans="1:22" s="319" customFormat="1" ht="45" customHeight="1" x14ac:dyDescent="0.15">
      <c r="A14" s="329"/>
      <c r="B14" s="228"/>
      <c r="C14" s="1696"/>
      <c r="D14" s="1697"/>
      <c r="E14" s="1702" t="s">
        <v>1082</v>
      </c>
      <c r="F14" s="1703"/>
      <c r="G14" s="1703"/>
      <c r="H14" s="1704"/>
      <c r="I14" s="1711"/>
      <c r="J14" s="1702" t="s">
        <v>1083</v>
      </c>
      <c r="K14" s="1704"/>
      <c r="L14" s="1128" t="s">
        <v>1020</v>
      </c>
      <c r="M14" s="1702" t="s">
        <v>1084</v>
      </c>
      <c r="N14" s="1704"/>
      <c r="O14" s="1698"/>
      <c r="P14" s="228"/>
      <c r="R14" s="478"/>
      <c r="T14" s="924"/>
    </row>
    <row r="15" spans="1:22" ht="10.5" customHeight="1" x14ac:dyDescent="0.15">
      <c r="A15" s="349"/>
      <c r="B15" s="349"/>
      <c r="C15" s="349"/>
      <c r="D15" s="349"/>
      <c r="E15" s="349"/>
      <c r="F15" s="349"/>
      <c r="G15" s="349"/>
      <c r="H15" s="349"/>
      <c r="I15" s="349"/>
      <c r="J15" s="375"/>
      <c r="K15" s="349"/>
      <c r="L15" s="349"/>
      <c r="M15" s="349"/>
      <c r="N15" s="349"/>
      <c r="O15" s="349"/>
      <c r="P15" s="349"/>
      <c r="R15" s="1122"/>
      <c r="T15" s="924"/>
      <c r="V15" s="319"/>
    </row>
    <row r="16" spans="1:22" ht="20.25" customHeight="1" x14ac:dyDescent="0.15">
      <c r="B16" s="1483"/>
      <c r="C16" s="1735" t="s">
        <v>613</v>
      </c>
      <c r="D16" s="1736"/>
      <c r="E16" s="1601" t="s">
        <v>612</v>
      </c>
      <c r="F16" s="1565" t="s">
        <v>1085</v>
      </c>
      <c r="G16" s="1565" t="s">
        <v>1086</v>
      </c>
      <c r="H16" s="1565" t="s">
        <v>611</v>
      </c>
      <c r="I16" s="1565"/>
      <c r="J16" s="1565"/>
      <c r="K16" s="1720" t="s">
        <v>610</v>
      </c>
      <c r="L16" s="1721"/>
      <c r="M16" s="1601" t="s">
        <v>609</v>
      </c>
      <c r="N16" s="1722"/>
      <c r="O16" s="1723"/>
      <c r="P16" s="1129"/>
      <c r="Q16" s="1130"/>
      <c r="R16" s="1130"/>
      <c r="S16" s="319"/>
    </row>
    <row r="17" spans="2:19" ht="55.5" customHeight="1" x14ac:dyDescent="0.15">
      <c r="B17" s="1484"/>
      <c r="C17" s="1442"/>
      <c r="D17" s="1443"/>
      <c r="E17" s="1602"/>
      <c r="F17" s="1737"/>
      <c r="G17" s="1737"/>
      <c r="H17" s="376" t="s">
        <v>608</v>
      </c>
      <c r="I17" s="1726" t="s">
        <v>607</v>
      </c>
      <c r="J17" s="1727"/>
      <c r="K17" s="234" t="s">
        <v>606</v>
      </c>
      <c r="L17" s="377" t="s">
        <v>605</v>
      </c>
      <c r="M17" s="1602"/>
      <c r="N17" s="1724"/>
      <c r="O17" s="1725"/>
      <c r="P17" s="1129"/>
      <c r="Q17" s="1130"/>
      <c r="R17" s="1130"/>
      <c r="S17" s="319"/>
    </row>
    <row r="18" spans="2:19" ht="21.75" customHeight="1" x14ac:dyDescent="0.15">
      <c r="B18" s="1728" t="s">
        <v>359</v>
      </c>
      <c r="C18" s="1714" t="s">
        <v>624</v>
      </c>
      <c r="D18" s="1715"/>
      <c r="E18" s="1729" t="s">
        <v>623</v>
      </c>
      <c r="F18" s="1730" t="s">
        <v>121</v>
      </c>
      <c r="G18" s="1730" t="s">
        <v>121</v>
      </c>
      <c r="H18" s="1731" t="s">
        <v>622</v>
      </c>
      <c r="I18" s="1733" t="s">
        <v>621</v>
      </c>
      <c r="J18" s="1739">
        <v>3</v>
      </c>
      <c r="K18" s="1729" t="s">
        <v>162</v>
      </c>
      <c r="L18" s="1741" t="s">
        <v>619</v>
      </c>
      <c r="M18" s="378" t="s">
        <v>239</v>
      </c>
      <c r="N18" s="1743" t="s">
        <v>234</v>
      </c>
      <c r="O18" s="1744"/>
      <c r="P18" s="1131"/>
      <c r="Q18" s="1130"/>
      <c r="R18" s="1130"/>
      <c r="S18" s="319"/>
    </row>
    <row r="19" spans="2:19" ht="27.6" customHeight="1" x14ac:dyDescent="0.15">
      <c r="B19" s="1728"/>
      <c r="C19" s="1716"/>
      <c r="D19" s="1717"/>
      <c r="E19" s="1729"/>
      <c r="F19" s="1730"/>
      <c r="G19" s="1730"/>
      <c r="H19" s="1732"/>
      <c r="I19" s="1734"/>
      <c r="J19" s="1747"/>
      <c r="K19" s="1729"/>
      <c r="L19" s="1742"/>
      <c r="M19" s="379" t="s">
        <v>1822</v>
      </c>
      <c r="N19" s="1745" t="s">
        <v>1087</v>
      </c>
      <c r="O19" s="1746"/>
      <c r="P19" s="1131"/>
      <c r="Q19" s="1130"/>
      <c r="R19" s="1130"/>
      <c r="S19" s="319"/>
    </row>
    <row r="20" spans="2:19" ht="21.75" customHeight="1" x14ac:dyDescent="0.15">
      <c r="B20" s="1712" t="s">
        <v>359</v>
      </c>
      <c r="C20" s="1714" t="s">
        <v>617</v>
      </c>
      <c r="D20" s="1715"/>
      <c r="E20" s="1714" t="s">
        <v>617</v>
      </c>
      <c r="F20" s="1718" t="s">
        <v>257</v>
      </c>
      <c r="G20" s="1718" t="s">
        <v>233</v>
      </c>
      <c r="H20" s="1731" t="s">
        <v>616</v>
      </c>
      <c r="I20" s="1733" t="s">
        <v>615</v>
      </c>
      <c r="J20" s="1739">
        <v>1</v>
      </c>
      <c r="K20" s="1714" t="s">
        <v>620</v>
      </c>
      <c r="L20" s="1741" t="s">
        <v>619</v>
      </c>
      <c r="M20" s="378" t="s">
        <v>239</v>
      </c>
      <c r="N20" s="1743" t="s">
        <v>1088</v>
      </c>
      <c r="O20" s="1744"/>
      <c r="P20" s="1131"/>
      <c r="Q20" s="1130"/>
      <c r="R20" s="1130"/>
      <c r="S20" s="319"/>
    </row>
    <row r="21" spans="2:19" ht="34.15" customHeight="1" x14ac:dyDescent="0.15">
      <c r="B21" s="1713"/>
      <c r="C21" s="1716"/>
      <c r="D21" s="1717"/>
      <c r="E21" s="1716"/>
      <c r="F21" s="1719"/>
      <c r="G21" s="1719"/>
      <c r="H21" s="1738"/>
      <c r="I21" s="1734"/>
      <c r="J21" s="1740"/>
      <c r="K21" s="1716"/>
      <c r="L21" s="1742"/>
      <c r="M21" s="379" t="s">
        <v>1822</v>
      </c>
      <c r="N21" s="1745" t="s">
        <v>1089</v>
      </c>
      <c r="O21" s="1746"/>
      <c r="P21" s="1131"/>
      <c r="Q21" s="1130"/>
      <c r="R21" s="1130"/>
      <c r="S21" s="319"/>
    </row>
    <row r="22" spans="2:19" ht="21.75" customHeight="1" x14ac:dyDescent="0.15">
      <c r="B22" s="1712" t="s">
        <v>359</v>
      </c>
      <c r="C22" s="1714" t="s">
        <v>618</v>
      </c>
      <c r="D22" s="1715"/>
      <c r="E22" s="1714" t="s">
        <v>617</v>
      </c>
      <c r="F22" s="1718" t="s">
        <v>121</v>
      </c>
      <c r="G22" s="1718" t="s">
        <v>234</v>
      </c>
      <c r="H22" s="1731" t="s">
        <v>616</v>
      </c>
      <c r="I22" s="1733" t="s">
        <v>615</v>
      </c>
      <c r="J22" s="1739">
        <v>5</v>
      </c>
      <c r="K22" s="1714" t="s">
        <v>1012</v>
      </c>
      <c r="L22" s="1741" t="s">
        <v>614</v>
      </c>
      <c r="M22" s="378" t="s">
        <v>239</v>
      </c>
      <c r="N22" s="1743" t="s">
        <v>1088</v>
      </c>
      <c r="O22" s="1744"/>
      <c r="P22" s="1131"/>
      <c r="Q22" s="1130"/>
      <c r="R22" s="1130"/>
      <c r="S22" s="319"/>
    </row>
    <row r="23" spans="2:19" ht="35.450000000000003" customHeight="1" thickBot="1" x14ac:dyDescent="0.2">
      <c r="B23" s="1713"/>
      <c r="C23" s="1729"/>
      <c r="D23" s="1752"/>
      <c r="E23" s="1729"/>
      <c r="F23" s="1730"/>
      <c r="G23" s="1730"/>
      <c r="H23" s="1732"/>
      <c r="I23" s="1748"/>
      <c r="J23" s="1747"/>
      <c r="K23" s="1729"/>
      <c r="L23" s="1749"/>
      <c r="M23" s="379" t="s">
        <v>1822</v>
      </c>
      <c r="N23" s="1750" t="s">
        <v>758</v>
      </c>
      <c r="O23" s="1751"/>
      <c r="P23" s="1131"/>
      <c r="Q23" s="1130"/>
      <c r="R23" s="1130"/>
      <c r="S23" s="319"/>
    </row>
    <row r="24" spans="2:19" ht="25.5" customHeight="1" thickBot="1" x14ac:dyDescent="0.2">
      <c r="B24" s="1757">
        <v>1</v>
      </c>
      <c r="C24" s="1607" t="s">
        <v>2062</v>
      </c>
      <c r="D24" s="1607"/>
      <c r="E24" s="1607" t="s">
        <v>2063</v>
      </c>
      <c r="F24" s="1753" t="s">
        <v>121</v>
      </c>
      <c r="G24" s="1753" t="s">
        <v>257</v>
      </c>
      <c r="H24" s="1753" t="s">
        <v>616</v>
      </c>
      <c r="I24" s="1753" t="s">
        <v>2064</v>
      </c>
      <c r="J24" s="1754">
        <v>1</v>
      </c>
      <c r="K24" s="1607" t="s">
        <v>2065</v>
      </c>
      <c r="L24" s="1755" t="s">
        <v>619</v>
      </c>
      <c r="M24" s="380" t="s">
        <v>239</v>
      </c>
      <c r="N24" s="1756" t="s">
        <v>2066</v>
      </c>
      <c r="O24" s="1756"/>
      <c r="P24" s="1132"/>
      <c r="Q24" s="1130"/>
      <c r="R24" s="1130"/>
      <c r="S24" s="319"/>
    </row>
    <row r="25" spans="2:19" ht="25.5" customHeight="1" thickBot="1" x14ac:dyDescent="0.2">
      <c r="B25" s="1758"/>
      <c r="C25" s="1607"/>
      <c r="D25" s="1607"/>
      <c r="E25" s="1607"/>
      <c r="F25" s="1753"/>
      <c r="G25" s="1753"/>
      <c r="H25" s="1753"/>
      <c r="I25" s="1753"/>
      <c r="J25" s="1754"/>
      <c r="K25" s="1607"/>
      <c r="L25" s="1755"/>
      <c r="M25" s="381" t="s">
        <v>1822</v>
      </c>
      <c r="N25" s="1756" t="s">
        <v>1962</v>
      </c>
      <c r="O25" s="1756"/>
      <c r="P25" s="1132"/>
      <c r="Q25" s="1130"/>
      <c r="R25" s="1130"/>
      <c r="S25" s="319"/>
    </row>
    <row r="26" spans="2:19" ht="25.5" customHeight="1" thickBot="1" x14ac:dyDescent="0.2">
      <c r="B26" s="1767">
        <v>2</v>
      </c>
      <c r="C26" s="1763"/>
      <c r="D26" s="1763"/>
      <c r="E26" s="1763"/>
      <c r="F26" s="1759"/>
      <c r="G26" s="1759"/>
      <c r="H26" s="1759"/>
      <c r="I26" s="1759"/>
      <c r="J26" s="1761"/>
      <c r="K26" s="1763"/>
      <c r="L26" s="1765"/>
      <c r="M26" s="380" t="s">
        <v>239</v>
      </c>
      <c r="N26" s="1756"/>
      <c r="O26" s="1756"/>
      <c r="P26" s="1132"/>
      <c r="Q26" s="1130"/>
      <c r="R26" s="1130"/>
      <c r="S26" s="319"/>
    </row>
    <row r="27" spans="2:19" ht="25.5" customHeight="1" thickBot="1" x14ac:dyDescent="0.2">
      <c r="B27" s="1767"/>
      <c r="C27" s="1764"/>
      <c r="D27" s="1764"/>
      <c r="E27" s="1764"/>
      <c r="F27" s="1760"/>
      <c r="G27" s="1760"/>
      <c r="H27" s="1760"/>
      <c r="I27" s="1760"/>
      <c r="J27" s="1762"/>
      <c r="K27" s="1764"/>
      <c r="L27" s="1766"/>
      <c r="M27" s="381" t="s">
        <v>1822</v>
      </c>
      <c r="N27" s="1756"/>
      <c r="O27" s="1756"/>
      <c r="P27" s="1132"/>
      <c r="Q27" s="1130"/>
      <c r="R27" s="1130"/>
      <c r="S27" s="319"/>
    </row>
    <row r="28" spans="2:19" ht="25.5" customHeight="1" thickBot="1" x14ac:dyDescent="0.2">
      <c r="B28" s="1757">
        <v>3</v>
      </c>
      <c r="C28" s="1607"/>
      <c r="D28" s="1607"/>
      <c r="E28" s="1607"/>
      <c r="F28" s="1753"/>
      <c r="G28" s="1753"/>
      <c r="H28" s="1753"/>
      <c r="I28" s="1753"/>
      <c r="J28" s="1754"/>
      <c r="K28" s="1607"/>
      <c r="L28" s="1755"/>
      <c r="M28" s="380" t="s">
        <v>239</v>
      </c>
      <c r="N28" s="1756"/>
      <c r="O28" s="1756"/>
      <c r="P28" s="1132"/>
      <c r="Q28" s="1130"/>
      <c r="R28" s="1130"/>
      <c r="S28" s="319"/>
    </row>
    <row r="29" spans="2:19" ht="25.5" customHeight="1" thickBot="1" x14ac:dyDescent="0.2">
      <c r="B29" s="1758"/>
      <c r="C29" s="1607"/>
      <c r="D29" s="1607"/>
      <c r="E29" s="1607"/>
      <c r="F29" s="1753"/>
      <c r="G29" s="1753"/>
      <c r="H29" s="1753"/>
      <c r="I29" s="1753"/>
      <c r="J29" s="1754"/>
      <c r="K29" s="1607"/>
      <c r="L29" s="1755"/>
      <c r="M29" s="381" t="s">
        <v>1822</v>
      </c>
      <c r="N29" s="1756"/>
      <c r="O29" s="1756"/>
      <c r="P29" s="1132"/>
      <c r="Q29" s="1130"/>
      <c r="R29" s="1130"/>
      <c r="S29" s="319"/>
    </row>
    <row r="30" spans="2:19" ht="25.5" customHeight="1" thickBot="1" x14ac:dyDescent="0.2">
      <c r="B30" s="1757">
        <v>4</v>
      </c>
      <c r="C30" s="1607"/>
      <c r="D30" s="1607"/>
      <c r="E30" s="1607"/>
      <c r="F30" s="1753"/>
      <c r="G30" s="1753"/>
      <c r="H30" s="1753"/>
      <c r="I30" s="1753"/>
      <c r="J30" s="1754"/>
      <c r="K30" s="1607"/>
      <c r="L30" s="1755"/>
      <c r="M30" s="380" t="s">
        <v>239</v>
      </c>
      <c r="N30" s="1756"/>
      <c r="O30" s="1756"/>
      <c r="P30" s="1132"/>
      <c r="Q30" s="1130"/>
      <c r="R30" s="1130"/>
      <c r="S30" s="319"/>
    </row>
    <row r="31" spans="2:19" ht="25.5" customHeight="1" thickBot="1" x14ac:dyDescent="0.2">
      <c r="B31" s="1758"/>
      <c r="C31" s="1607"/>
      <c r="D31" s="1607"/>
      <c r="E31" s="1607"/>
      <c r="F31" s="1753"/>
      <c r="G31" s="1753"/>
      <c r="H31" s="1753"/>
      <c r="I31" s="1753"/>
      <c r="J31" s="1754"/>
      <c r="K31" s="1607"/>
      <c r="L31" s="1755"/>
      <c r="M31" s="381" t="s">
        <v>1822</v>
      </c>
      <c r="N31" s="1756"/>
      <c r="O31" s="1756"/>
      <c r="P31" s="1132"/>
      <c r="Q31" s="1130"/>
      <c r="R31" s="1130"/>
      <c r="S31" s="319"/>
    </row>
    <row r="32" spans="2:19" ht="25.5" customHeight="1" thickBot="1" x14ac:dyDescent="0.2">
      <c r="B32" s="1757">
        <v>5</v>
      </c>
      <c r="C32" s="1607"/>
      <c r="D32" s="1607"/>
      <c r="E32" s="1607"/>
      <c r="F32" s="1753"/>
      <c r="G32" s="1753"/>
      <c r="H32" s="1753"/>
      <c r="I32" s="1753"/>
      <c r="J32" s="1754"/>
      <c r="K32" s="1607"/>
      <c r="L32" s="1755"/>
      <c r="M32" s="380" t="s">
        <v>239</v>
      </c>
      <c r="N32" s="1756"/>
      <c r="O32" s="1756"/>
      <c r="P32" s="1132"/>
      <c r="Q32" s="1130"/>
      <c r="R32" s="1130"/>
      <c r="S32" s="319"/>
    </row>
    <row r="33" spans="2:22" ht="25.5" customHeight="1" thickBot="1" x14ac:dyDescent="0.2">
      <c r="B33" s="1758"/>
      <c r="C33" s="1607"/>
      <c r="D33" s="1607"/>
      <c r="E33" s="1607"/>
      <c r="F33" s="1753"/>
      <c r="G33" s="1753"/>
      <c r="H33" s="1753"/>
      <c r="I33" s="1753"/>
      <c r="J33" s="1754"/>
      <c r="K33" s="1607"/>
      <c r="L33" s="1755"/>
      <c r="M33" s="381" t="s">
        <v>1822</v>
      </c>
      <c r="N33" s="1756"/>
      <c r="O33" s="1756"/>
      <c r="P33" s="1132"/>
      <c r="Q33" s="1130"/>
      <c r="R33" s="1130"/>
      <c r="S33" s="319"/>
    </row>
    <row r="34" spans="2:22" ht="25.5" customHeight="1" thickBot="1" x14ac:dyDescent="0.2">
      <c r="B34" s="1757">
        <v>6</v>
      </c>
      <c r="C34" s="1607"/>
      <c r="D34" s="1607"/>
      <c r="E34" s="1607"/>
      <c r="F34" s="1753"/>
      <c r="G34" s="1753"/>
      <c r="H34" s="1753"/>
      <c r="I34" s="1753"/>
      <c r="J34" s="1754"/>
      <c r="K34" s="1607"/>
      <c r="L34" s="1755"/>
      <c r="M34" s="380" t="s">
        <v>239</v>
      </c>
      <c r="N34" s="1756"/>
      <c r="O34" s="1756"/>
      <c r="P34" s="1132"/>
      <c r="Q34" s="1130"/>
      <c r="R34" s="1130"/>
      <c r="S34" s="319"/>
    </row>
    <row r="35" spans="2:22" ht="25.5" customHeight="1" thickBot="1" x14ac:dyDescent="0.2">
      <c r="B35" s="1758"/>
      <c r="C35" s="1607"/>
      <c r="D35" s="1607"/>
      <c r="E35" s="1607"/>
      <c r="F35" s="1753"/>
      <c r="G35" s="1753"/>
      <c r="H35" s="1753"/>
      <c r="I35" s="1753"/>
      <c r="J35" s="1754"/>
      <c r="K35" s="1607"/>
      <c r="L35" s="1755"/>
      <c r="M35" s="381" t="s">
        <v>1822</v>
      </c>
      <c r="N35" s="1756"/>
      <c r="O35" s="1756"/>
      <c r="P35" s="1132"/>
      <c r="Q35" s="1130"/>
      <c r="R35" s="1130"/>
      <c r="S35" s="319"/>
    </row>
    <row r="36" spans="2:22" ht="25.5" customHeight="1" thickBot="1" x14ac:dyDescent="0.2">
      <c r="B36" s="1757">
        <v>7</v>
      </c>
      <c r="C36" s="1607"/>
      <c r="D36" s="1607"/>
      <c r="E36" s="1607"/>
      <c r="F36" s="1753"/>
      <c r="G36" s="1753"/>
      <c r="H36" s="1753"/>
      <c r="I36" s="1753"/>
      <c r="J36" s="1754"/>
      <c r="K36" s="1607"/>
      <c r="L36" s="1755"/>
      <c r="M36" s="380" t="s">
        <v>239</v>
      </c>
      <c r="N36" s="1756"/>
      <c r="O36" s="1756"/>
      <c r="P36" s="1132"/>
      <c r="Q36" s="1130"/>
      <c r="R36" s="1130"/>
      <c r="S36" s="319"/>
    </row>
    <row r="37" spans="2:22" ht="25.5" customHeight="1" thickBot="1" x14ac:dyDescent="0.2">
      <c r="B37" s="1758"/>
      <c r="C37" s="1607"/>
      <c r="D37" s="1607"/>
      <c r="E37" s="1607"/>
      <c r="F37" s="1753"/>
      <c r="G37" s="1753"/>
      <c r="H37" s="1753"/>
      <c r="I37" s="1753"/>
      <c r="J37" s="1754"/>
      <c r="K37" s="1607"/>
      <c r="L37" s="1755"/>
      <c r="M37" s="381" t="s">
        <v>1822</v>
      </c>
      <c r="N37" s="1756"/>
      <c r="O37" s="1756"/>
      <c r="P37" s="1132"/>
      <c r="Q37" s="1130"/>
      <c r="R37" s="1130"/>
      <c r="S37" s="319"/>
    </row>
    <row r="38" spans="2:22" ht="25.5" customHeight="1" thickBot="1" x14ac:dyDescent="0.2">
      <c r="B38" s="1757">
        <v>8</v>
      </c>
      <c r="C38" s="1607"/>
      <c r="D38" s="1607"/>
      <c r="E38" s="1607"/>
      <c r="F38" s="1753"/>
      <c r="G38" s="1753"/>
      <c r="H38" s="1753"/>
      <c r="I38" s="1753"/>
      <c r="J38" s="1754"/>
      <c r="K38" s="1607"/>
      <c r="L38" s="1755"/>
      <c r="M38" s="380" t="s">
        <v>239</v>
      </c>
      <c r="N38" s="1756"/>
      <c r="O38" s="1756"/>
      <c r="P38" s="1132"/>
      <c r="Q38" s="1130"/>
      <c r="R38" s="1130"/>
      <c r="S38" s="319"/>
    </row>
    <row r="39" spans="2:22" ht="25.5" customHeight="1" thickBot="1" x14ac:dyDescent="0.2">
      <c r="B39" s="1758"/>
      <c r="C39" s="1607"/>
      <c r="D39" s="1607"/>
      <c r="E39" s="1607"/>
      <c r="F39" s="1753"/>
      <c r="G39" s="1753"/>
      <c r="H39" s="1753"/>
      <c r="I39" s="1753"/>
      <c r="J39" s="1754"/>
      <c r="K39" s="1607"/>
      <c r="L39" s="1755"/>
      <c r="M39" s="381" t="s">
        <v>1822</v>
      </c>
      <c r="N39" s="1756"/>
      <c r="O39" s="1756"/>
      <c r="P39" s="1132"/>
      <c r="Q39" s="1130"/>
      <c r="R39" s="1130"/>
      <c r="S39" s="319"/>
    </row>
    <row r="40" spans="2:22" ht="25.5" customHeight="1" thickBot="1" x14ac:dyDescent="0.2">
      <c r="B40" s="1757">
        <v>9</v>
      </c>
      <c r="C40" s="1607"/>
      <c r="D40" s="1607"/>
      <c r="E40" s="1607"/>
      <c r="F40" s="1753"/>
      <c r="G40" s="1753"/>
      <c r="H40" s="1753"/>
      <c r="I40" s="1753"/>
      <c r="J40" s="1754"/>
      <c r="K40" s="1607"/>
      <c r="L40" s="1755"/>
      <c r="M40" s="380" t="s">
        <v>239</v>
      </c>
      <c r="N40" s="1756"/>
      <c r="O40" s="1756"/>
      <c r="P40" s="1132"/>
      <c r="Q40" s="1130"/>
      <c r="R40" s="1130"/>
      <c r="S40" s="319"/>
    </row>
    <row r="41" spans="2:22" ht="25.5" customHeight="1" thickBot="1" x14ac:dyDescent="0.2">
      <c r="B41" s="1758"/>
      <c r="C41" s="1607"/>
      <c r="D41" s="1607"/>
      <c r="E41" s="1607"/>
      <c r="F41" s="1753"/>
      <c r="G41" s="1753"/>
      <c r="H41" s="1753"/>
      <c r="I41" s="1753"/>
      <c r="J41" s="1754"/>
      <c r="K41" s="1607"/>
      <c r="L41" s="1755"/>
      <c r="M41" s="381" t="s">
        <v>1822</v>
      </c>
      <c r="N41" s="1756"/>
      <c r="O41" s="1756"/>
      <c r="P41" s="1132"/>
      <c r="Q41" s="1130"/>
      <c r="R41" s="1130"/>
      <c r="S41" s="319"/>
    </row>
    <row r="42" spans="2:22" ht="25.5" customHeight="1" thickBot="1" x14ac:dyDescent="0.2">
      <c r="B42" s="1757">
        <v>10</v>
      </c>
      <c r="C42" s="1607"/>
      <c r="D42" s="1607"/>
      <c r="E42" s="1607"/>
      <c r="F42" s="1753"/>
      <c r="G42" s="1753"/>
      <c r="H42" s="1753"/>
      <c r="I42" s="1753"/>
      <c r="J42" s="1754"/>
      <c r="K42" s="1607"/>
      <c r="L42" s="1755"/>
      <c r="M42" s="380" t="s">
        <v>239</v>
      </c>
      <c r="N42" s="1756"/>
      <c r="O42" s="1756"/>
      <c r="P42" s="1132"/>
      <c r="Q42" s="1130"/>
      <c r="R42" s="1130"/>
      <c r="S42" s="319"/>
    </row>
    <row r="43" spans="2:22" ht="25.5" customHeight="1" thickBot="1" x14ac:dyDescent="0.2">
      <c r="B43" s="1758"/>
      <c r="C43" s="1607"/>
      <c r="D43" s="1607"/>
      <c r="E43" s="1607"/>
      <c r="F43" s="1753"/>
      <c r="G43" s="1753"/>
      <c r="H43" s="1753"/>
      <c r="I43" s="1753"/>
      <c r="J43" s="1754"/>
      <c r="K43" s="1607"/>
      <c r="L43" s="1755"/>
      <c r="M43" s="381" t="s">
        <v>1822</v>
      </c>
      <c r="N43" s="1756"/>
      <c r="O43" s="1756"/>
      <c r="P43" s="1132"/>
      <c r="Q43" s="1130"/>
      <c r="R43" s="1130"/>
      <c r="S43" s="319"/>
    </row>
    <row r="44" spans="2:22" ht="25.5" customHeight="1" thickBot="1" x14ac:dyDescent="0.2">
      <c r="B44" s="1757">
        <v>11</v>
      </c>
      <c r="C44" s="1607"/>
      <c r="D44" s="1607"/>
      <c r="E44" s="1607"/>
      <c r="F44" s="1753"/>
      <c r="G44" s="1753"/>
      <c r="H44" s="1753"/>
      <c r="I44" s="1753"/>
      <c r="J44" s="1754"/>
      <c r="K44" s="1607"/>
      <c r="L44" s="1755"/>
      <c r="M44" s="380" t="s">
        <v>239</v>
      </c>
      <c r="N44" s="1756"/>
      <c r="O44" s="1756"/>
      <c r="P44" s="1132"/>
      <c r="Q44" s="1130"/>
      <c r="R44" s="1130"/>
      <c r="S44" s="319"/>
    </row>
    <row r="45" spans="2:22" ht="25.5" customHeight="1" thickBot="1" x14ac:dyDescent="0.2">
      <c r="B45" s="1758"/>
      <c r="C45" s="1607"/>
      <c r="D45" s="1607"/>
      <c r="E45" s="1607"/>
      <c r="F45" s="1753"/>
      <c r="G45" s="1753"/>
      <c r="H45" s="1753"/>
      <c r="I45" s="1753"/>
      <c r="J45" s="1754"/>
      <c r="K45" s="1607"/>
      <c r="L45" s="1755"/>
      <c r="M45" s="381" t="s">
        <v>1822</v>
      </c>
      <c r="N45" s="1756"/>
      <c r="O45" s="1756"/>
      <c r="P45" s="1132"/>
      <c r="Q45" s="1130"/>
      <c r="R45" s="1130"/>
      <c r="S45" s="319"/>
    </row>
    <row r="46" spans="2:22" ht="25.5" customHeight="1" thickBot="1" x14ac:dyDescent="0.2">
      <c r="B46" s="1757">
        <v>12</v>
      </c>
      <c r="C46" s="1607"/>
      <c r="D46" s="1607"/>
      <c r="E46" s="1607"/>
      <c r="F46" s="1753"/>
      <c r="G46" s="1753"/>
      <c r="H46" s="1753"/>
      <c r="I46" s="1753"/>
      <c r="J46" s="1754"/>
      <c r="K46" s="1607"/>
      <c r="L46" s="1755"/>
      <c r="M46" s="380" t="s">
        <v>239</v>
      </c>
      <c r="N46" s="1756"/>
      <c r="O46" s="1756"/>
      <c r="P46" s="1132"/>
      <c r="Q46" s="1130"/>
      <c r="R46" s="1130"/>
      <c r="S46" s="319"/>
    </row>
    <row r="47" spans="2:22" ht="25.5" customHeight="1" thickBot="1" x14ac:dyDescent="0.2">
      <c r="B47" s="1758"/>
      <c r="C47" s="1607"/>
      <c r="D47" s="1607"/>
      <c r="E47" s="1607"/>
      <c r="F47" s="1753"/>
      <c r="G47" s="1753"/>
      <c r="H47" s="1753"/>
      <c r="I47" s="1753"/>
      <c r="J47" s="1754"/>
      <c r="K47" s="1607"/>
      <c r="L47" s="1755"/>
      <c r="M47" s="381" t="s">
        <v>1822</v>
      </c>
      <c r="N47" s="1768"/>
      <c r="O47" s="1769"/>
      <c r="P47" s="1132"/>
      <c r="Q47" s="1133"/>
      <c r="R47" s="1130"/>
      <c r="S47" s="319"/>
    </row>
    <row r="48" spans="2:22" ht="20.100000000000001" customHeight="1" x14ac:dyDescent="0.15">
      <c r="E48" s="1134"/>
      <c r="F48" s="1134"/>
      <c r="G48" s="1134"/>
      <c r="H48" s="1134"/>
      <c r="I48" s="1135"/>
      <c r="J48" s="1134"/>
      <c r="P48" s="319"/>
      <c r="Q48" s="319"/>
      <c r="R48" s="382" t="s">
        <v>752</v>
      </c>
      <c r="S48" s="382"/>
      <c r="T48" s="382"/>
      <c r="V48" s="319"/>
    </row>
    <row r="49" spans="9:16" ht="20.100000000000001" customHeight="1" x14ac:dyDescent="0.15">
      <c r="I49" s="1136"/>
      <c r="O49" s="319"/>
      <c r="P49" s="319"/>
    </row>
  </sheetData>
  <sheetProtection formatCells="0" formatColumns="0" formatRows="0" insertHyperlinks="0"/>
  <mergeCells count="213">
    <mergeCell ref="I46:I47"/>
    <mergeCell ref="J46:J47"/>
    <mergeCell ref="K46:K47"/>
    <mergeCell ref="L46:L47"/>
    <mergeCell ref="N46:O46"/>
    <mergeCell ref="N47:O47"/>
    <mergeCell ref="B46:B47"/>
    <mergeCell ref="C46:D47"/>
    <mergeCell ref="E46:E47"/>
    <mergeCell ref="F46:F47"/>
    <mergeCell ref="G46:G47"/>
    <mergeCell ref="H46:H47"/>
    <mergeCell ref="I44:I45"/>
    <mergeCell ref="J44:J45"/>
    <mergeCell ref="K44:K45"/>
    <mergeCell ref="L44:L45"/>
    <mergeCell ref="N44:O44"/>
    <mergeCell ref="N45:O45"/>
    <mergeCell ref="B44:B45"/>
    <mergeCell ref="C44:D45"/>
    <mergeCell ref="E44:E45"/>
    <mergeCell ref="F44:F45"/>
    <mergeCell ref="G44:G45"/>
    <mergeCell ref="H44:H45"/>
    <mergeCell ref="I42:I43"/>
    <mergeCell ref="J42:J43"/>
    <mergeCell ref="K42:K43"/>
    <mergeCell ref="L42:L43"/>
    <mergeCell ref="N42:O42"/>
    <mergeCell ref="N43:O43"/>
    <mergeCell ref="B42:B43"/>
    <mergeCell ref="C42:D43"/>
    <mergeCell ref="E42:E43"/>
    <mergeCell ref="F42:F43"/>
    <mergeCell ref="G42:G43"/>
    <mergeCell ref="H42:H43"/>
    <mergeCell ref="I40:I41"/>
    <mergeCell ref="J40:J41"/>
    <mergeCell ref="K40:K41"/>
    <mergeCell ref="L40:L41"/>
    <mergeCell ref="N40:O40"/>
    <mergeCell ref="N41:O41"/>
    <mergeCell ref="B40:B41"/>
    <mergeCell ref="C40:D41"/>
    <mergeCell ref="E40:E41"/>
    <mergeCell ref="F40:F41"/>
    <mergeCell ref="G40:G41"/>
    <mergeCell ref="H40:H41"/>
    <mergeCell ref="I38:I39"/>
    <mergeCell ref="J38:J39"/>
    <mergeCell ref="K38:K39"/>
    <mergeCell ref="L38:L39"/>
    <mergeCell ref="N38:O38"/>
    <mergeCell ref="N39:O39"/>
    <mergeCell ref="B38:B39"/>
    <mergeCell ref="C38:D39"/>
    <mergeCell ref="E38:E39"/>
    <mergeCell ref="F38:F39"/>
    <mergeCell ref="G38:G39"/>
    <mergeCell ref="H38:H39"/>
    <mergeCell ref="I36:I37"/>
    <mergeCell ref="J36:J37"/>
    <mergeCell ref="K36:K37"/>
    <mergeCell ref="L36:L37"/>
    <mergeCell ref="N36:O36"/>
    <mergeCell ref="N37:O37"/>
    <mergeCell ref="B36:B37"/>
    <mergeCell ref="C36:D37"/>
    <mergeCell ref="E36:E37"/>
    <mergeCell ref="F36:F37"/>
    <mergeCell ref="G36:G37"/>
    <mergeCell ref="H36:H37"/>
    <mergeCell ref="I34:I35"/>
    <mergeCell ref="J34:J35"/>
    <mergeCell ref="K34:K35"/>
    <mergeCell ref="L34:L35"/>
    <mergeCell ref="N34:O34"/>
    <mergeCell ref="N35:O35"/>
    <mergeCell ref="B34:B35"/>
    <mergeCell ref="C34:D35"/>
    <mergeCell ref="E34:E35"/>
    <mergeCell ref="F34:F35"/>
    <mergeCell ref="G34:G35"/>
    <mergeCell ref="H34:H35"/>
    <mergeCell ref="I32:I33"/>
    <mergeCell ref="J32:J33"/>
    <mergeCell ref="K32:K33"/>
    <mergeCell ref="L32:L33"/>
    <mergeCell ref="N32:O32"/>
    <mergeCell ref="N33:O33"/>
    <mergeCell ref="B32:B33"/>
    <mergeCell ref="C32:D33"/>
    <mergeCell ref="E32:E33"/>
    <mergeCell ref="F32:F33"/>
    <mergeCell ref="G32:G33"/>
    <mergeCell ref="H32:H33"/>
    <mergeCell ref="I30:I31"/>
    <mergeCell ref="J30:J31"/>
    <mergeCell ref="K30:K31"/>
    <mergeCell ref="L30:L31"/>
    <mergeCell ref="N30:O30"/>
    <mergeCell ref="N31:O31"/>
    <mergeCell ref="B30:B31"/>
    <mergeCell ref="C30:D31"/>
    <mergeCell ref="E30:E31"/>
    <mergeCell ref="F30:F31"/>
    <mergeCell ref="G30:G31"/>
    <mergeCell ref="H30:H31"/>
    <mergeCell ref="I28:I29"/>
    <mergeCell ref="J28:J29"/>
    <mergeCell ref="K28:K29"/>
    <mergeCell ref="L28:L29"/>
    <mergeCell ref="N28:O28"/>
    <mergeCell ref="N29:O29"/>
    <mergeCell ref="B28:B29"/>
    <mergeCell ref="C28:D29"/>
    <mergeCell ref="E28:E29"/>
    <mergeCell ref="F28:F29"/>
    <mergeCell ref="G28:G29"/>
    <mergeCell ref="H28:H29"/>
    <mergeCell ref="I26:I27"/>
    <mergeCell ref="J26:J27"/>
    <mergeCell ref="K26:K27"/>
    <mergeCell ref="L26:L27"/>
    <mergeCell ref="N26:O26"/>
    <mergeCell ref="N27:O27"/>
    <mergeCell ref="B26:B27"/>
    <mergeCell ref="C26:D27"/>
    <mergeCell ref="E26:E27"/>
    <mergeCell ref="F26:F27"/>
    <mergeCell ref="G26:G27"/>
    <mergeCell ref="H26:H27"/>
    <mergeCell ref="I24:I25"/>
    <mergeCell ref="J24:J25"/>
    <mergeCell ref="K24:K25"/>
    <mergeCell ref="L24:L25"/>
    <mergeCell ref="N24:O24"/>
    <mergeCell ref="N25:O25"/>
    <mergeCell ref="B24:B25"/>
    <mergeCell ref="C24:D25"/>
    <mergeCell ref="E24:E25"/>
    <mergeCell ref="F24:F25"/>
    <mergeCell ref="G24:G25"/>
    <mergeCell ref="H24:H25"/>
    <mergeCell ref="I22:I23"/>
    <mergeCell ref="J22:J23"/>
    <mergeCell ref="K22:K23"/>
    <mergeCell ref="L22:L23"/>
    <mergeCell ref="N22:O22"/>
    <mergeCell ref="N23:O23"/>
    <mergeCell ref="B22:B23"/>
    <mergeCell ref="C22:D23"/>
    <mergeCell ref="E22:E23"/>
    <mergeCell ref="F22:F23"/>
    <mergeCell ref="G22:G23"/>
    <mergeCell ref="H22:H23"/>
    <mergeCell ref="K20:K21"/>
    <mergeCell ref="L20:L21"/>
    <mergeCell ref="N20:O20"/>
    <mergeCell ref="N21:O21"/>
    <mergeCell ref="J18:J19"/>
    <mergeCell ref="K18:K19"/>
    <mergeCell ref="L18:L19"/>
    <mergeCell ref="N18:O18"/>
    <mergeCell ref="N19:O19"/>
    <mergeCell ref="B20:B21"/>
    <mergeCell ref="C20:D21"/>
    <mergeCell ref="E20:E21"/>
    <mergeCell ref="F20:F21"/>
    <mergeCell ref="G20:G21"/>
    <mergeCell ref="K16:L16"/>
    <mergeCell ref="M16:O17"/>
    <mergeCell ref="I17:J17"/>
    <mergeCell ref="B18:B19"/>
    <mergeCell ref="C18:D19"/>
    <mergeCell ref="E18:E19"/>
    <mergeCell ref="F18:F19"/>
    <mergeCell ref="G18:G19"/>
    <mergeCell ref="H18:H19"/>
    <mergeCell ref="I18:I19"/>
    <mergeCell ref="B16:B17"/>
    <mergeCell ref="C16:D17"/>
    <mergeCell ref="E16:E17"/>
    <mergeCell ref="F16:F17"/>
    <mergeCell ref="G16:G17"/>
    <mergeCell ref="H16:J16"/>
    <mergeCell ref="H20:H21"/>
    <mergeCell ref="I20:I21"/>
    <mergeCell ref="J20:J21"/>
    <mergeCell ref="A1:P1"/>
    <mergeCell ref="F2:O2"/>
    <mergeCell ref="Q2:R4"/>
    <mergeCell ref="L4:P4"/>
    <mergeCell ref="C6:Q6"/>
    <mergeCell ref="C7:Q7"/>
    <mergeCell ref="M10:N12"/>
    <mergeCell ref="O10:O14"/>
    <mergeCell ref="E13:H13"/>
    <mergeCell ref="J13:K13"/>
    <mergeCell ref="M13:N13"/>
    <mergeCell ref="E14:H14"/>
    <mergeCell ref="J14:K14"/>
    <mergeCell ref="M14:N14"/>
    <mergeCell ref="C8:P8"/>
    <mergeCell ref="C9:D9"/>
    <mergeCell ref="E9:H9"/>
    <mergeCell ref="J9:K9"/>
    <mergeCell ref="M9:N9"/>
    <mergeCell ref="C10:D14"/>
    <mergeCell ref="E10:H12"/>
    <mergeCell ref="I10:I14"/>
    <mergeCell ref="J10:K12"/>
    <mergeCell ref="L10:L12"/>
  </mergeCells>
  <phoneticPr fontId="5"/>
  <dataValidations count="10">
    <dataValidation allowBlank="1" showErrorMessage="1" prompt="電話番号はハイフン「-」を含め、半角で入力_x000a_XXX-XXXX-XXXX" sqref="P23:P47"/>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InputMessage="1" showErrorMessage="1" prompt="電話番号はハイフン「-」を含め、半角で入力_x000a_XXX-XXXX-XXXX" sqref="N47:O47 N45:O45 N43:O43 N41:O41 N39:O39 N37:O37 N35:O35 N33:O33 N31:O31 N29:O29 N27:O27 N25:O25"/>
    <dataValidation type="list" allowBlank="1" showInputMessage="1" showErrorMessage="1" prompt="表紙①に反映されます" sqref="P2">
      <formula1>"あり,なし"</formula1>
    </dataValidation>
    <dataValidation type="list" allowBlank="1" showInputMessage="1" showErrorMessage="1" sqref="F24:G47">
      <formula1>"あり,なし"</formula1>
    </dataValidation>
    <dataValidation type="list" allowBlank="1" showInputMessage="1" showErrorMessage="1" sqref="H24:H47">
      <formula1>"定期,不定期"</formula1>
    </dataValidation>
    <dataValidation type="list" allowBlank="1" showInputMessage="1" showErrorMessage="1" sqref="I24:I47">
      <formula1>"年,月,週"</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L24:L47">
      <formula1>"参加可,参加不可"</formula1>
    </dataValidation>
    <dataValidation allowBlank="1" showInputMessage="1" showErrorMessage="1" prompt="表紙シートの病院名を反映" sqref="L4:P4"/>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view="pageBreakPreview" zoomScaleNormal="100" zoomScaleSheetLayoutView="100" workbookViewId="0">
      <selection sqref="A1:B1"/>
    </sheetView>
  </sheetViews>
  <sheetFormatPr defaultColWidth="9" defaultRowHeight="13.5" x14ac:dyDescent="0.15"/>
  <cols>
    <col min="1" max="1" width="15.625" style="26" customWidth="1"/>
    <col min="2" max="2" width="3.625" style="27" customWidth="1"/>
    <col min="3" max="3" width="50.625" style="26" customWidth="1"/>
    <col min="4" max="5" width="12.625" style="26" customWidth="1"/>
    <col min="6" max="6" width="15" style="26" customWidth="1"/>
    <col min="7" max="7" width="2.25" style="26" customWidth="1"/>
    <col min="8" max="8" width="80.625" style="26" customWidth="1"/>
    <col min="9" max="16384" width="9" style="26"/>
  </cols>
  <sheetData>
    <row r="1" spans="1:8" ht="18" thickBot="1" x14ac:dyDescent="0.2">
      <c r="A1" s="1770" t="s">
        <v>1823</v>
      </c>
      <c r="B1" s="1770"/>
      <c r="C1" s="1770"/>
      <c r="D1" s="1770"/>
      <c r="E1" s="1770"/>
      <c r="G1" s="1051" t="s">
        <v>1793</v>
      </c>
    </row>
    <row r="2" spans="1:8" ht="24.95" customHeight="1" thickTop="1" thickBot="1" x14ac:dyDescent="0.2">
      <c r="A2" s="1473" t="s">
        <v>1824</v>
      </c>
      <c r="B2" s="1473"/>
      <c r="C2" s="1473"/>
      <c r="D2" s="1473"/>
      <c r="E2" s="1081" t="s">
        <v>121</v>
      </c>
      <c r="F2" s="1475" t="str">
        <f>IF(E2="あり","下の表の診療実績について入力が必要です",IF(E2="","←「あり」か「なし」を選択してください",""))</f>
        <v>下の表の診療実績について入力が必要です</v>
      </c>
      <c r="G2" s="1051" t="s">
        <v>1806</v>
      </c>
    </row>
    <row r="3" spans="1:8" ht="5.0999999999999996" customHeight="1" thickTop="1" x14ac:dyDescent="0.15">
      <c r="F3" s="1475"/>
      <c r="G3" s="133"/>
    </row>
    <row r="4" spans="1:8" ht="20.100000000000001" customHeight="1" x14ac:dyDescent="0.15">
      <c r="A4" s="141"/>
      <c r="B4" s="1137" t="s">
        <v>237</v>
      </c>
      <c r="C4" s="1771" t="str">
        <f>LEFT(表紙!D3,30)</f>
        <v>独立行政法人国立病院機構　近畿中央呼吸器センター</v>
      </c>
      <c r="D4" s="1772"/>
      <c r="E4" s="1773"/>
      <c r="F4" s="1475"/>
      <c r="G4" s="1051" t="s">
        <v>1807</v>
      </c>
    </row>
    <row r="5" spans="1:8" ht="20.100000000000001" customHeight="1" x14ac:dyDescent="0.15">
      <c r="A5" s="141"/>
      <c r="B5" s="1137" t="s">
        <v>430</v>
      </c>
      <c r="C5" s="814" t="s">
        <v>1942</v>
      </c>
      <c r="E5" s="143"/>
      <c r="F5" s="1475"/>
      <c r="H5" s="551" t="s">
        <v>1628</v>
      </c>
    </row>
    <row r="6" spans="1:8" s="133" customFormat="1" ht="20.100000000000001" customHeight="1" x14ac:dyDescent="0.15">
      <c r="A6" s="151" t="s">
        <v>1825</v>
      </c>
      <c r="C6" s="150"/>
      <c r="D6" s="150"/>
      <c r="E6" s="150"/>
      <c r="H6" s="552"/>
    </row>
    <row r="7" spans="1:8" s="133" customFormat="1" ht="30" customHeight="1" thickBot="1" x14ac:dyDescent="0.2">
      <c r="A7" s="1138"/>
      <c r="B7" s="1139"/>
      <c r="C7" s="1140" t="s">
        <v>633</v>
      </c>
      <c r="D7" s="1141" t="s">
        <v>1826</v>
      </c>
      <c r="E7" s="1142" t="s">
        <v>1827</v>
      </c>
      <c r="H7" s="552"/>
    </row>
    <row r="8" spans="1:8" s="133" customFormat="1" ht="32.1" customHeight="1" thickBot="1" x14ac:dyDescent="0.2">
      <c r="A8" s="1138" t="s">
        <v>632</v>
      </c>
      <c r="B8" s="1143"/>
      <c r="C8" s="1006"/>
      <c r="D8" s="1144">
        <v>12732</v>
      </c>
      <c r="E8" s="1144">
        <v>2984</v>
      </c>
      <c r="H8" s="552"/>
    </row>
    <row r="9" spans="1:8" s="133" customFormat="1" ht="32.1" customHeight="1" thickBot="1" x14ac:dyDescent="0.2">
      <c r="A9" s="1138" t="s">
        <v>631</v>
      </c>
      <c r="B9" s="1143"/>
      <c r="C9" s="1145"/>
      <c r="D9" s="1144">
        <v>7764</v>
      </c>
      <c r="E9" s="1144">
        <v>1867</v>
      </c>
      <c r="H9" s="552"/>
    </row>
    <row r="10" spans="1:8" s="133" customFormat="1" ht="32.1" customHeight="1" thickBot="1" x14ac:dyDescent="0.2">
      <c r="A10" s="1146" t="s">
        <v>1828</v>
      </c>
      <c r="B10" s="1147">
        <v>1</v>
      </c>
      <c r="C10" s="1148" t="s">
        <v>2003</v>
      </c>
      <c r="D10" s="1144">
        <v>1405</v>
      </c>
      <c r="E10" s="1144">
        <v>210</v>
      </c>
      <c r="H10" s="552"/>
    </row>
    <row r="11" spans="1:8" s="133" customFormat="1" ht="32.1" customHeight="1" thickBot="1" x14ac:dyDescent="0.2">
      <c r="A11" s="1149"/>
      <c r="B11" s="1150">
        <v>2</v>
      </c>
      <c r="C11" s="1148" t="s">
        <v>2004</v>
      </c>
      <c r="D11" s="1144">
        <v>67</v>
      </c>
      <c r="E11" s="1144">
        <v>1</v>
      </c>
      <c r="H11" s="552"/>
    </row>
    <row r="12" spans="1:8" s="133" customFormat="1" ht="32.1" customHeight="1" thickBot="1" x14ac:dyDescent="0.2">
      <c r="A12" s="1149"/>
      <c r="B12" s="1150">
        <v>3</v>
      </c>
      <c r="C12" s="1148" t="s">
        <v>2005</v>
      </c>
      <c r="D12" s="1144">
        <v>24</v>
      </c>
      <c r="E12" s="1144">
        <v>7</v>
      </c>
      <c r="H12" s="552"/>
    </row>
    <row r="13" spans="1:8" s="133" customFormat="1" ht="32.1" customHeight="1" thickBot="1" x14ac:dyDescent="0.2">
      <c r="A13" s="1149"/>
      <c r="B13" s="1150">
        <v>4</v>
      </c>
      <c r="C13" s="1148" t="s">
        <v>2006</v>
      </c>
      <c r="D13" s="1144">
        <v>95</v>
      </c>
      <c r="E13" s="1144">
        <v>10</v>
      </c>
      <c r="H13" s="552"/>
    </row>
    <row r="14" spans="1:8" s="133" customFormat="1" ht="32.1" customHeight="1" thickBot="1" x14ac:dyDescent="0.2">
      <c r="A14" s="1149"/>
      <c r="B14" s="1150">
        <v>5</v>
      </c>
      <c r="C14" s="1148" t="s">
        <v>2007</v>
      </c>
      <c r="D14" s="1144">
        <v>156</v>
      </c>
      <c r="E14" s="1144">
        <v>38</v>
      </c>
      <c r="H14" s="552"/>
    </row>
    <row r="15" spans="1:8" s="133" customFormat="1" ht="32.1" customHeight="1" thickBot="1" x14ac:dyDescent="0.2">
      <c r="A15" s="1149"/>
      <c r="B15" s="1150">
        <v>6</v>
      </c>
      <c r="C15" s="1148" t="s">
        <v>2008</v>
      </c>
      <c r="D15" s="1144">
        <v>956</v>
      </c>
      <c r="E15" s="1144">
        <v>361</v>
      </c>
      <c r="H15" s="552"/>
    </row>
    <row r="16" spans="1:8" s="133" customFormat="1" ht="32.1" customHeight="1" thickBot="1" x14ac:dyDescent="0.2">
      <c r="A16" s="1149"/>
      <c r="B16" s="1150">
        <v>7</v>
      </c>
      <c r="C16" s="1148" t="s">
        <v>2009</v>
      </c>
      <c r="D16" s="1144">
        <v>1682</v>
      </c>
      <c r="E16" s="1144">
        <v>463</v>
      </c>
      <c r="H16" s="552"/>
    </row>
    <row r="17" spans="1:8" s="133" customFormat="1" ht="32.1" customHeight="1" thickBot="1" x14ac:dyDescent="0.2">
      <c r="A17" s="1149"/>
      <c r="B17" s="1150">
        <v>8</v>
      </c>
      <c r="C17" s="1148" t="s">
        <v>2010</v>
      </c>
      <c r="D17" s="1144">
        <v>583</v>
      </c>
      <c r="E17" s="1144">
        <v>27</v>
      </c>
      <c r="H17" s="552"/>
    </row>
    <row r="18" spans="1:8" s="133" customFormat="1" ht="32.1" customHeight="1" thickBot="1" x14ac:dyDescent="0.2">
      <c r="A18" s="1149"/>
      <c r="B18" s="1150">
        <v>9</v>
      </c>
      <c r="C18" s="1148"/>
      <c r="D18" s="1144"/>
      <c r="E18" s="1144"/>
      <c r="H18" s="552"/>
    </row>
    <row r="19" spans="1:8" s="133" customFormat="1" ht="32.1" customHeight="1" thickBot="1" x14ac:dyDescent="0.2">
      <c r="A19" s="1149"/>
      <c r="B19" s="1150">
        <v>10</v>
      </c>
      <c r="C19" s="1148"/>
      <c r="D19" s="1144"/>
      <c r="E19" s="1144"/>
      <c r="H19" s="552"/>
    </row>
    <row r="20" spans="1:8" s="133" customFormat="1" ht="32.1" customHeight="1" thickBot="1" x14ac:dyDescent="0.2">
      <c r="A20" s="1149"/>
      <c r="B20" s="1150">
        <v>11</v>
      </c>
      <c r="C20" s="1148"/>
      <c r="D20" s="1144"/>
      <c r="E20" s="1144"/>
      <c r="H20" s="552"/>
    </row>
    <row r="21" spans="1:8" s="133" customFormat="1" ht="32.1" customHeight="1" thickBot="1" x14ac:dyDescent="0.2">
      <c r="A21" s="1149"/>
      <c r="B21" s="1150">
        <v>12</v>
      </c>
      <c r="C21" s="1148"/>
      <c r="D21" s="1144"/>
      <c r="E21" s="1144"/>
      <c r="H21" s="552"/>
    </row>
    <row r="22" spans="1:8" s="133" customFormat="1" ht="32.1" customHeight="1" thickBot="1" x14ac:dyDescent="0.2">
      <c r="A22" s="1149"/>
      <c r="B22" s="1150">
        <v>13</v>
      </c>
      <c r="C22" s="1148"/>
      <c r="D22" s="1144"/>
      <c r="E22" s="1144"/>
      <c r="H22" s="552"/>
    </row>
    <row r="23" spans="1:8" s="133" customFormat="1" ht="32.1" customHeight="1" thickBot="1" x14ac:dyDescent="0.2">
      <c r="A23" s="1149"/>
      <c r="B23" s="1150">
        <v>14</v>
      </c>
      <c r="C23" s="1148"/>
      <c r="D23" s="1144"/>
      <c r="E23" s="1144"/>
      <c r="H23" s="552"/>
    </row>
    <row r="24" spans="1:8" s="133" customFormat="1" ht="32.1" customHeight="1" thickBot="1" x14ac:dyDescent="0.2">
      <c r="A24" s="1149"/>
      <c r="B24" s="1150">
        <v>15</v>
      </c>
      <c r="C24" s="1148"/>
      <c r="D24" s="1144"/>
      <c r="E24" s="1144"/>
      <c r="H24" s="552"/>
    </row>
    <row r="25" spans="1:8" s="133" customFormat="1" ht="32.1" customHeight="1" thickBot="1" x14ac:dyDescent="0.2">
      <c r="A25" s="1149"/>
      <c r="B25" s="1150">
        <v>16</v>
      </c>
      <c r="C25" s="1148"/>
      <c r="D25" s="1144"/>
      <c r="E25" s="1144"/>
      <c r="H25" s="552"/>
    </row>
    <row r="26" spans="1:8" s="133" customFormat="1" ht="32.1" customHeight="1" thickBot="1" x14ac:dyDescent="0.2">
      <c r="A26" s="1149"/>
      <c r="B26" s="1150">
        <v>17</v>
      </c>
      <c r="C26" s="1148"/>
      <c r="D26" s="1144"/>
      <c r="E26" s="1144"/>
      <c r="H26" s="552"/>
    </row>
    <row r="27" spans="1:8" s="133" customFormat="1" ht="32.1" customHeight="1" thickBot="1" x14ac:dyDescent="0.2">
      <c r="A27" s="1149"/>
      <c r="B27" s="1150">
        <v>18</v>
      </c>
      <c r="C27" s="1148"/>
      <c r="D27" s="1144"/>
      <c r="E27" s="1144"/>
      <c r="H27" s="552"/>
    </row>
    <row r="28" spans="1:8" s="133" customFormat="1" ht="32.1" customHeight="1" thickBot="1" x14ac:dyDescent="0.2">
      <c r="A28" s="1149"/>
      <c r="B28" s="1150">
        <v>19</v>
      </c>
      <c r="C28" s="1148"/>
      <c r="D28" s="1144"/>
      <c r="E28" s="1144"/>
      <c r="H28" s="552"/>
    </row>
    <row r="29" spans="1:8" s="133" customFormat="1" ht="32.1" customHeight="1" thickBot="1" x14ac:dyDescent="0.2">
      <c r="A29" s="1151"/>
      <c r="B29" s="1152">
        <v>20</v>
      </c>
      <c r="C29" s="1148"/>
      <c r="D29" s="1144"/>
      <c r="E29" s="1144"/>
      <c r="H29" s="553"/>
    </row>
    <row r="30" spans="1:8" x14ac:dyDescent="0.15">
      <c r="F30" s="1090" t="s">
        <v>752</v>
      </c>
      <c r="G30" s="1090"/>
    </row>
  </sheetData>
  <sheetProtection formatCells="0" formatColumns="0" formatRows="0" insertHyperlinks="0"/>
  <mergeCells count="4">
    <mergeCell ref="A1:E1"/>
    <mergeCell ref="A2:D2"/>
    <mergeCell ref="F2:F5"/>
    <mergeCell ref="C4:E4"/>
  </mergeCells>
  <phoneticPr fontId="5"/>
  <dataValidations count="3">
    <dataValidation allowBlank="1" showInputMessage="1" showErrorMessage="1" prompt="表紙シートの病院名を反映" sqref="C4:E4"/>
    <dataValidation type="whole" imeMode="disabled" operator="greaterThanOrEqual" allowBlank="1" showInputMessage="1" showErrorMessage="1" error="整数で入力してください" prompt="整数で入力" sqref="D8:E29">
      <formula1>0</formula1>
    </dataValidation>
    <dataValidation type="list" allowBlank="1" showInputMessage="1" showErrorMessage="1" prompt="表紙①に反映されます" sqref="E2">
      <formula1>"あり,なし"</formula1>
    </dataValidation>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1"/>
  </sheetPr>
  <dimension ref="A1:AZ60"/>
  <sheetViews>
    <sheetView topLeftCell="Q16" workbookViewId="0">
      <selection activeCell="N28" sqref="N28"/>
    </sheetView>
  </sheetViews>
  <sheetFormatPr defaultRowHeight="13.5" x14ac:dyDescent="0.15"/>
  <cols>
    <col min="44" max="44" width="9" style="2" customWidth="1"/>
    <col min="47" max="47" width="10.125" customWidth="1"/>
  </cols>
  <sheetData>
    <row r="1" spans="1:52" x14ac:dyDescent="0.15">
      <c r="A1" t="s">
        <v>120</v>
      </c>
      <c r="B1" t="s">
        <v>61</v>
      </c>
      <c r="C1" t="s">
        <v>74</v>
      </c>
      <c r="D1" t="s">
        <v>260</v>
      </c>
      <c r="E1" t="s">
        <v>262</v>
      </c>
      <c r="F1" t="s">
        <v>263</v>
      </c>
      <c r="G1" t="s">
        <v>268</v>
      </c>
      <c r="H1" t="s">
        <v>62</v>
      </c>
      <c r="I1" t="s">
        <v>269</v>
      </c>
      <c r="J1" t="s">
        <v>270</v>
      </c>
      <c r="K1" t="s">
        <v>275</v>
      </c>
      <c r="L1" t="s">
        <v>280</v>
      </c>
      <c r="M1" t="s">
        <v>283</v>
      </c>
      <c r="N1" t="s">
        <v>285</v>
      </c>
      <c r="O1" t="s">
        <v>286</v>
      </c>
      <c r="P1" t="s">
        <v>567</v>
      </c>
      <c r="Q1" t="s">
        <v>294</v>
      </c>
      <c r="R1" t="s">
        <v>357</v>
      </c>
      <c r="S1" t="s">
        <v>351</v>
      </c>
      <c r="T1" t="s">
        <v>293</v>
      </c>
      <c r="U1" t="s">
        <v>295</v>
      </c>
      <c r="V1" t="s">
        <v>296</v>
      </c>
      <c r="W1" t="s">
        <v>299</v>
      </c>
      <c r="X1" t="s">
        <v>302</v>
      </c>
      <c r="Y1" t="s">
        <v>306</v>
      </c>
      <c r="Z1" t="s">
        <v>125</v>
      </c>
      <c r="AA1" t="s">
        <v>420</v>
      </c>
      <c r="AB1" t="s">
        <v>126</v>
      </c>
      <c r="AC1" t="s">
        <v>129</v>
      </c>
      <c r="AD1" t="s">
        <v>133</v>
      </c>
      <c r="AE1" t="s">
        <v>134</v>
      </c>
      <c r="AF1" t="s">
        <v>137</v>
      </c>
      <c r="AG1" t="s">
        <v>138</v>
      </c>
      <c r="AH1" t="s">
        <v>66</v>
      </c>
      <c r="AI1" t="s">
        <v>67</v>
      </c>
      <c r="AJ1" t="s">
        <v>68</v>
      </c>
      <c r="AK1" t="s">
        <v>149</v>
      </c>
      <c r="AL1" t="s">
        <v>73</v>
      </c>
      <c r="AM1" s="13" t="s">
        <v>353</v>
      </c>
      <c r="AN1" s="13" t="s">
        <v>354</v>
      </c>
      <c r="AO1" s="13" t="s">
        <v>355</v>
      </c>
      <c r="AP1" s="13" t="s">
        <v>356</v>
      </c>
      <c r="AQ1" s="13" t="s">
        <v>152</v>
      </c>
      <c r="AR1" s="13" t="s">
        <v>414</v>
      </c>
      <c r="AS1" s="13" t="s">
        <v>415</v>
      </c>
      <c r="AT1" s="13" t="s">
        <v>422</v>
      </c>
      <c r="AU1" s="19" t="s">
        <v>225</v>
      </c>
      <c r="AV1" s="23" t="s">
        <v>28</v>
      </c>
      <c r="AW1" s="23" t="s">
        <v>509</v>
      </c>
      <c r="AX1" s="23" t="s">
        <v>540</v>
      </c>
      <c r="AY1" s="23" t="s">
        <v>547</v>
      </c>
      <c r="AZ1" s="23" t="s">
        <v>548</v>
      </c>
    </row>
    <row r="2" spans="1:52" x14ac:dyDescent="0.15">
      <c r="A2" t="s">
        <v>121</v>
      </c>
      <c r="B2" t="s">
        <v>122</v>
      </c>
      <c r="C2" t="s">
        <v>233</v>
      </c>
      <c r="D2" t="s">
        <v>161</v>
      </c>
      <c r="E2" t="s">
        <v>186</v>
      </c>
      <c r="F2" t="s">
        <v>48</v>
      </c>
      <c r="G2" t="s">
        <v>264</v>
      </c>
      <c r="H2" t="s">
        <v>418</v>
      </c>
      <c r="I2" t="s">
        <v>123</v>
      </c>
      <c r="J2" t="s">
        <v>419</v>
      </c>
      <c r="K2" t="s">
        <v>273</v>
      </c>
      <c r="L2" t="s">
        <v>276</v>
      </c>
      <c r="M2" t="s">
        <v>284</v>
      </c>
      <c r="N2" t="s">
        <v>226</v>
      </c>
      <c r="O2" t="s">
        <v>60</v>
      </c>
      <c r="P2" t="s">
        <v>166</v>
      </c>
      <c r="Q2" t="s">
        <v>69</v>
      </c>
      <c r="R2" t="s">
        <v>245</v>
      </c>
      <c r="S2" t="s">
        <v>53</v>
      </c>
      <c r="T2" t="s">
        <v>69</v>
      </c>
      <c r="U2" t="s">
        <v>243</v>
      </c>
      <c r="V2" t="s">
        <v>297</v>
      </c>
      <c r="W2" t="s">
        <v>300</v>
      </c>
      <c r="X2" t="s">
        <v>303</v>
      </c>
      <c r="Y2" t="s">
        <v>233</v>
      </c>
      <c r="Z2" t="s">
        <v>48</v>
      </c>
      <c r="AA2" t="s">
        <v>48</v>
      </c>
      <c r="AB2" t="s">
        <v>128</v>
      </c>
      <c r="AC2" t="s">
        <v>130</v>
      </c>
      <c r="AD2" t="s">
        <v>167</v>
      </c>
      <c r="AE2" t="s">
        <v>135</v>
      </c>
      <c r="AF2" t="s">
        <v>141</v>
      </c>
      <c r="AG2" t="s">
        <v>142</v>
      </c>
      <c r="AH2" t="s">
        <v>360</v>
      </c>
      <c r="AI2" t="s">
        <v>360</v>
      </c>
      <c r="AJ2" t="s">
        <v>360</v>
      </c>
      <c r="AK2" s="9" t="s">
        <v>166</v>
      </c>
      <c r="AL2" s="10" t="s">
        <v>151</v>
      </c>
      <c r="AM2" s="11" t="s">
        <v>352</v>
      </c>
      <c r="AN2" s="11" t="s">
        <v>352</v>
      </c>
      <c r="AO2" s="11" t="s">
        <v>352</v>
      </c>
      <c r="AP2" s="11" t="s">
        <v>352</v>
      </c>
      <c r="AQ2" s="11" t="s">
        <v>352</v>
      </c>
      <c r="AR2" s="2" t="s">
        <v>385</v>
      </c>
      <c r="AS2" s="13" t="s">
        <v>384</v>
      </c>
      <c r="AT2" s="13" t="s">
        <v>423</v>
      </c>
      <c r="AU2" s="18" t="s">
        <v>424</v>
      </c>
      <c r="AV2" s="18" t="s">
        <v>24</v>
      </c>
      <c r="AW2" t="s">
        <v>510</v>
      </c>
      <c r="AX2" s="35" t="s">
        <v>538</v>
      </c>
      <c r="AY2" t="s">
        <v>543</v>
      </c>
      <c r="AZ2" t="s">
        <v>549</v>
      </c>
    </row>
    <row r="3" spans="1:52" x14ac:dyDescent="0.15">
      <c r="A3" t="s">
        <v>232</v>
      </c>
      <c r="B3" t="s">
        <v>124</v>
      </c>
      <c r="C3" t="s">
        <v>234</v>
      </c>
      <c r="D3" t="s">
        <v>258</v>
      </c>
      <c r="E3" t="s">
        <v>187</v>
      </c>
      <c r="F3" t="s">
        <v>49</v>
      </c>
      <c r="G3" t="s">
        <v>265</v>
      </c>
      <c r="H3" t="s">
        <v>332</v>
      </c>
      <c r="I3" t="s">
        <v>500</v>
      </c>
      <c r="J3" t="s">
        <v>272</v>
      </c>
      <c r="K3" t="s">
        <v>274</v>
      </c>
      <c r="L3" t="s">
        <v>277</v>
      </c>
      <c r="M3" t="s">
        <v>281</v>
      </c>
      <c r="N3" t="s">
        <v>227</v>
      </c>
      <c r="O3" t="s">
        <v>287</v>
      </c>
      <c r="P3" t="s">
        <v>287</v>
      </c>
      <c r="Q3" t="s">
        <v>70</v>
      </c>
      <c r="R3" t="s">
        <v>229</v>
      </c>
      <c r="S3" t="s">
        <v>54</v>
      </c>
      <c r="T3" t="s">
        <v>70</v>
      </c>
      <c r="U3" t="s">
        <v>246</v>
      </c>
      <c r="V3" t="s">
        <v>298</v>
      </c>
      <c r="W3" t="s">
        <v>301</v>
      </c>
      <c r="X3" t="s">
        <v>304</v>
      </c>
      <c r="Y3" t="s">
        <v>234</v>
      </c>
      <c r="Z3" t="s">
        <v>305</v>
      </c>
      <c r="AA3" t="s">
        <v>305</v>
      </c>
      <c r="AB3" t="s">
        <v>127</v>
      </c>
      <c r="AC3" t="s">
        <v>436</v>
      </c>
      <c r="AD3" t="s">
        <v>168</v>
      </c>
      <c r="AE3" t="s">
        <v>136</v>
      </c>
      <c r="AF3" t="s">
        <v>14</v>
      </c>
      <c r="AG3" t="s">
        <v>143</v>
      </c>
      <c r="AH3" t="s">
        <v>361</v>
      </c>
      <c r="AI3" t="s">
        <v>367</v>
      </c>
      <c r="AJ3" t="s">
        <v>370</v>
      </c>
      <c r="AK3" s="9" t="s">
        <v>150</v>
      </c>
      <c r="AL3" s="10" t="s">
        <v>234</v>
      </c>
      <c r="AM3" s="11" t="s">
        <v>327</v>
      </c>
      <c r="AN3" s="11" t="s">
        <v>327</v>
      </c>
      <c r="AO3" s="11" t="s">
        <v>327</v>
      </c>
      <c r="AP3" s="11" t="s">
        <v>327</v>
      </c>
      <c r="AQ3" s="11" t="s">
        <v>327</v>
      </c>
      <c r="AR3" s="2" t="s">
        <v>386</v>
      </c>
      <c r="AS3" s="13" t="s">
        <v>550</v>
      </c>
      <c r="AT3" s="13" t="s">
        <v>255</v>
      </c>
      <c r="AU3" s="18" t="s">
        <v>425</v>
      </c>
      <c r="AV3" s="18" t="s">
        <v>25</v>
      </c>
      <c r="AW3" t="s">
        <v>511</v>
      </c>
      <c r="AX3" s="35" t="s">
        <v>541</v>
      </c>
      <c r="AY3" t="s">
        <v>544</v>
      </c>
      <c r="AZ3" t="s">
        <v>544</v>
      </c>
    </row>
    <row r="4" spans="1:52" ht="24" x14ac:dyDescent="0.15">
      <c r="A4" t="s">
        <v>257</v>
      </c>
      <c r="B4" t="s">
        <v>7</v>
      </c>
      <c r="D4" t="s">
        <v>169</v>
      </c>
      <c r="G4" t="s">
        <v>266</v>
      </c>
      <c r="H4" t="s">
        <v>333</v>
      </c>
      <c r="J4" t="s">
        <v>271</v>
      </c>
      <c r="K4" t="s">
        <v>551</v>
      </c>
      <c r="L4" t="s">
        <v>278</v>
      </c>
      <c r="M4" t="s">
        <v>282</v>
      </c>
      <c r="Q4" t="s">
        <v>71</v>
      </c>
      <c r="S4" t="s">
        <v>55</v>
      </c>
      <c r="T4" t="s">
        <v>71</v>
      </c>
      <c r="U4" t="s">
        <v>248</v>
      </c>
      <c r="V4" t="s">
        <v>551</v>
      </c>
      <c r="W4" t="s">
        <v>551</v>
      </c>
      <c r="X4" t="s">
        <v>305</v>
      </c>
      <c r="AB4" t="s">
        <v>79</v>
      </c>
      <c r="AC4" t="s">
        <v>131</v>
      </c>
      <c r="AE4" t="s">
        <v>82</v>
      </c>
      <c r="AF4" t="s">
        <v>140</v>
      </c>
      <c r="AG4" t="s">
        <v>146</v>
      </c>
      <c r="AH4" t="s">
        <v>362</v>
      </c>
      <c r="AI4" t="s">
        <v>368</v>
      </c>
      <c r="AJ4" t="s">
        <v>371</v>
      </c>
      <c r="AK4" s="9" t="s">
        <v>287</v>
      </c>
      <c r="AL4" s="9"/>
      <c r="AM4" s="11" t="s">
        <v>328</v>
      </c>
      <c r="AN4" s="11" t="s">
        <v>328</v>
      </c>
      <c r="AO4" s="11" t="s">
        <v>329</v>
      </c>
      <c r="AP4" s="11" t="s">
        <v>330</v>
      </c>
      <c r="AQ4" s="11" t="s">
        <v>329</v>
      </c>
      <c r="AR4" s="2" t="s">
        <v>387</v>
      </c>
      <c r="AS4" s="13" t="s">
        <v>416</v>
      </c>
      <c r="AT4" s="13" t="s">
        <v>256</v>
      </c>
      <c r="AU4" s="18" t="s">
        <v>426</v>
      </c>
      <c r="AV4" s="18" t="s">
        <v>26</v>
      </c>
      <c r="AW4" t="s">
        <v>512</v>
      </c>
      <c r="AX4" s="35" t="s">
        <v>322</v>
      </c>
      <c r="AY4" t="s">
        <v>545</v>
      </c>
      <c r="AZ4" t="s">
        <v>545</v>
      </c>
    </row>
    <row r="5" spans="1:52" ht="24" x14ac:dyDescent="0.15">
      <c r="D5" t="s">
        <v>170</v>
      </c>
      <c r="G5" t="s">
        <v>267</v>
      </c>
      <c r="L5" t="s">
        <v>279</v>
      </c>
      <c r="S5" t="s">
        <v>56</v>
      </c>
      <c r="U5" t="s">
        <v>80</v>
      </c>
      <c r="AA5" t="s">
        <v>75</v>
      </c>
      <c r="AC5" t="s">
        <v>437</v>
      </c>
      <c r="AF5" t="s">
        <v>139</v>
      </c>
      <c r="AG5" t="s">
        <v>345</v>
      </c>
      <c r="AH5" t="s">
        <v>363</v>
      </c>
      <c r="AI5" t="s">
        <v>369</v>
      </c>
      <c r="AJ5" t="s">
        <v>372</v>
      </c>
      <c r="AK5" s="9" t="s">
        <v>8</v>
      </c>
      <c r="AM5" s="11" t="s">
        <v>329</v>
      </c>
      <c r="AN5" s="11" t="s">
        <v>331</v>
      </c>
      <c r="AO5" s="12"/>
      <c r="AP5" s="11" t="s">
        <v>331</v>
      </c>
      <c r="AQ5" s="12"/>
      <c r="AR5" s="2" t="s">
        <v>388</v>
      </c>
      <c r="AT5" s="13" t="s">
        <v>163</v>
      </c>
      <c r="AU5" s="18" t="s">
        <v>427</v>
      </c>
      <c r="AV5" s="18" t="s">
        <v>27</v>
      </c>
      <c r="AW5" t="s">
        <v>513</v>
      </c>
      <c r="AX5" s="35" t="s">
        <v>323</v>
      </c>
      <c r="AY5" t="s">
        <v>546</v>
      </c>
      <c r="AZ5" t="s">
        <v>546</v>
      </c>
    </row>
    <row r="6" spans="1:52" ht="24" x14ac:dyDescent="0.15">
      <c r="D6" t="s">
        <v>171</v>
      </c>
      <c r="S6" t="s">
        <v>57</v>
      </c>
      <c r="AA6" t="s">
        <v>48</v>
      </c>
      <c r="AC6" t="s">
        <v>132</v>
      </c>
      <c r="AF6" t="s">
        <v>500</v>
      </c>
      <c r="AG6" t="s">
        <v>144</v>
      </c>
      <c r="AH6" t="s">
        <v>364</v>
      </c>
      <c r="AI6" t="s">
        <v>31</v>
      </c>
      <c r="AJ6" t="s">
        <v>373</v>
      </c>
      <c r="AM6" s="11" t="s">
        <v>331</v>
      </c>
      <c r="AN6" s="12"/>
      <c r="AO6" s="12"/>
      <c r="AP6" s="12"/>
      <c r="AQ6" s="12"/>
      <c r="AR6" s="2" t="s">
        <v>389</v>
      </c>
      <c r="AT6" s="13" t="s">
        <v>500</v>
      </c>
      <c r="AU6" s="18" t="s">
        <v>428</v>
      </c>
      <c r="AV6" s="18"/>
      <c r="AW6" t="s">
        <v>514</v>
      </c>
      <c r="AX6" s="35" t="s">
        <v>324</v>
      </c>
    </row>
    <row r="7" spans="1:52" x14ac:dyDescent="0.15">
      <c r="D7" t="s">
        <v>172</v>
      </c>
      <c r="S7" t="s">
        <v>58</v>
      </c>
      <c r="AA7" t="s">
        <v>305</v>
      </c>
      <c r="AC7" t="s">
        <v>438</v>
      </c>
      <c r="AG7" t="s">
        <v>243</v>
      </c>
      <c r="AH7" t="s">
        <v>365</v>
      </c>
      <c r="AJ7" t="s">
        <v>374</v>
      </c>
      <c r="AR7" s="2" t="s">
        <v>390</v>
      </c>
      <c r="AU7" s="17" t="s">
        <v>429</v>
      </c>
      <c r="AV7" s="17"/>
      <c r="AW7" t="s">
        <v>515</v>
      </c>
      <c r="AX7" s="35" t="s">
        <v>325</v>
      </c>
    </row>
    <row r="8" spans="1:52" x14ac:dyDescent="0.15">
      <c r="D8" t="s">
        <v>173</v>
      </c>
      <c r="S8" t="s">
        <v>350</v>
      </c>
      <c r="AC8" t="s">
        <v>439</v>
      </c>
      <c r="AG8" t="s">
        <v>246</v>
      </c>
      <c r="AH8" t="s">
        <v>366</v>
      </c>
      <c r="AJ8" t="s">
        <v>375</v>
      </c>
      <c r="AR8" s="2" t="s">
        <v>391</v>
      </c>
      <c r="AU8" s="17" t="s">
        <v>87</v>
      </c>
      <c r="AV8" s="17"/>
      <c r="AW8" t="s">
        <v>516</v>
      </c>
      <c r="AX8" s="35" t="s">
        <v>326</v>
      </c>
    </row>
    <row r="9" spans="1:52" x14ac:dyDescent="0.15">
      <c r="D9" t="s">
        <v>259</v>
      </c>
      <c r="AC9" t="s">
        <v>78</v>
      </c>
      <c r="AG9" t="s">
        <v>145</v>
      </c>
      <c r="AH9" t="s">
        <v>30</v>
      </c>
      <c r="AJ9" t="s">
        <v>376</v>
      </c>
      <c r="AR9" s="2" t="s">
        <v>392</v>
      </c>
      <c r="AU9" s="17" t="s">
        <v>208</v>
      </c>
      <c r="AV9" s="17"/>
      <c r="AW9" t="s">
        <v>517</v>
      </c>
      <c r="AX9" s="36" t="s">
        <v>500</v>
      </c>
    </row>
    <row r="10" spans="1:52" x14ac:dyDescent="0.15">
      <c r="D10" t="s">
        <v>174</v>
      </c>
      <c r="AG10" t="s">
        <v>46</v>
      </c>
      <c r="AJ10" t="s">
        <v>377</v>
      </c>
      <c r="AR10" s="2" t="s">
        <v>393</v>
      </c>
      <c r="AU10" s="17" t="s">
        <v>88</v>
      </c>
      <c r="AV10" s="17"/>
      <c r="AW10" t="s">
        <v>518</v>
      </c>
      <c r="AX10" s="36" t="s">
        <v>552</v>
      </c>
    </row>
    <row r="11" spans="1:52" x14ac:dyDescent="0.15">
      <c r="D11" t="s">
        <v>261</v>
      </c>
      <c r="AG11" t="s">
        <v>147</v>
      </c>
      <c r="AJ11" t="s">
        <v>378</v>
      </c>
      <c r="AR11" s="2" t="s">
        <v>394</v>
      </c>
      <c r="AU11" s="17" t="s">
        <v>209</v>
      </c>
      <c r="AV11" s="17"/>
      <c r="AW11" t="s">
        <v>519</v>
      </c>
    </row>
    <row r="12" spans="1:52" x14ac:dyDescent="0.15">
      <c r="AG12" t="s">
        <v>43</v>
      </c>
      <c r="AJ12" t="s">
        <v>379</v>
      </c>
      <c r="AR12" s="2" t="s">
        <v>395</v>
      </c>
      <c r="AU12" s="17" t="s">
        <v>210</v>
      </c>
      <c r="AV12" s="17"/>
      <c r="AW12" t="s">
        <v>520</v>
      </c>
    </row>
    <row r="13" spans="1:52" x14ac:dyDescent="0.15">
      <c r="AG13" t="s">
        <v>148</v>
      </c>
      <c r="AJ13" t="s">
        <v>380</v>
      </c>
      <c r="AR13" s="2" t="s">
        <v>396</v>
      </c>
      <c r="AU13" s="17" t="s">
        <v>211</v>
      </c>
      <c r="AV13" s="17"/>
      <c r="AW13" t="s">
        <v>521</v>
      </c>
    </row>
    <row r="14" spans="1:52" x14ac:dyDescent="0.15">
      <c r="AG14" t="s">
        <v>500</v>
      </c>
      <c r="AJ14" t="s">
        <v>381</v>
      </c>
      <c r="AR14" s="2" t="s">
        <v>398</v>
      </c>
      <c r="AU14" s="17" t="s">
        <v>212</v>
      </c>
      <c r="AV14" s="17"/>
      <c r="AW14" t="s">
        <v>522</v>
      </c>
    </row>
    <row r="15" spans="1:52" x14ac:dyDescent="0.15">
      <c r="AJ15" t="s">
        <v>382</v>
      </c>
      <c r="AR15" s="2" t="s">
        <v>399</v>
      </c>
      <c r="AU15" s="17" t="s">
        <v>213</v>
      </c>
      <c r="AV15" s="17"/>
      <c r="AW15" t="s">
        <v>523</v>
      </c>
    </row>
    <row r="16" spans="1:52" x14ac:dyDescent="0.15">
      <c r="AJ16" t="s">
        <v>383</v>
      </c>
      <c r="AR16" s="2" t="s">
        <v>400</v>
      </c>
      <c r="AU16" s="17" t="s">
        <v>89</v>
      </c>
      <c r="AV16" s="17"/>
      <c r="AW16" t="s">
        <v>524</v>
      </c>
    </row>
    <row r="17" spans="1:49" x14ac:dyDescent="0.15">
      <c r="AJ17" t="s">
        <v>32</v>
      </c>
      <c r="AR17" s="2" t="s">
        <v>401</v>
      </c>
      <c r="AU17" s="17" t="s">
        <v>81</v>
      </c>
      <c r="AV17" s="17"/>
      <c r="AW17" t="s">
        <v>525</v>
      </c>
    </row>
    <row r="18" spans="1:49" x14ac:dyDescent="0.15">
      <c r="AJ18" t="s">
        <v>33</v>
      </c>
      <c r="AR18" s="2" t="s">
        <v>402</v>
      </c>
      <c r="AU18" s="17" t="s">
        <v>214</v>
      </c>
      <c r="AV18" s="17"/>
      <c r="AW18" t="s">
        <v>526</v>
      </c>
    </row>
    <row r="19" spans="1:49" x14ac:dyDescent="0.15">
      <c r="AJ19" t="s">
        <v>34</v>
      </c>
      <c r="AR19" s="2" t="s">
        <v>403</v>
      </c>
      <c r="AU19" s="17" t="s">
        <v>164</v>
      </c>
      <c r="AV19" s="17"/>
      <c r="AW19" t="s">
        <v>527</v>
      </c>
    </row>
    <row r="20" spans="1:49" x14ac:dyDescent="0.15">
      <c r="A20" t="s">
        <v>253</v>
      </c>
      <c r="C20" t="s">
        <v>76</v>
      </c>
      <c r="D20" t="s">
        <v>77</v>
      </c>
      <c r="E20" t="s">
        <v>86</v>
      </c>
      <c r="H20" t="s">
        <v>98</v>
      </c>
      <c r="I20" t="s">
        <v>319</v>
      </c>
      <c r="K20" t="s">
        <v>553</v>
      </c>
      <c r="N20" t="s">
        <v>358</v>
      </c>
      <c r="O20" t="s">
        <v>15</v>
      </c>
      <c r="P20" t="s">
        <v>494</v>
      </c>
      <c r="S20" t="s">
        <v>442</v>
      </c>
      <c r="V20" t="s">
        <v>444</v>
      </c>
      <c r="W20" t="s">
        <v>447</v>
      </c>
      <c r="X20" t="s">
        <v>448</v>
      </c>
      <c r="Y20" t="s">
        <v>454</v>
      </c>
      <c r="AA20" t="s">
        <v>492</v>
      </c>
      <c r="AB20" t="s">
        <v>493</v>
      </c>
      <c r="AJ20" t="s">
        <v>35</v>
      </c>
      <c r="AR20" s="2" t="s">
        <v>404</v>
      </c>
      <c r="AU20" s="17" t="s">
        <v>215</v>
      </c>
      <c r="AV20" s="17"/>
      <c r="AW20" t="s">
        <v>528</v>
      </c>
    </row>
    <row r="21" spans="1:49" x14ac:dyDescent="0.15">
      <c r="A21" t="s">
        <v>288</v>
      </c>
      <c r="C21" t="s">
        <v>167</v>
      </c>
      <c r="D21" t="s">
        <v>135</v>
      </c>
      <c r="E21" t="s">
        <v>85</v>
      </c>
      <c r="H21" s="2" t="s">
        <v>91</v>
      </c>
      <c r="I21" s="20" t="s">
        <v>99</v>
      </c>
      <c r="K21" s="21" t="s">
        <v>538</v>
      </c>
      <c r="L21" s="21" t="s">
        <v>320</v>
      </c>
      <c r="N21" s="20" t="s">
        <v>99</v>
      </c>
      <c r="O21" t="s">
        <v>16</v>
      </c>
      <c r="P21" t="s">
        <v>16</v>
      </c>
      <c r="S21" t="s">
        <v>243</v>
      </c>
      <c r="T21" t="s">
        <v>69</v>
      </c>
      <c r="U21" t="s">
        <v>245</v>
      </c>
      <c r="V21" t="s">
        <v>446</v>
      </c>
      <c r="W21" s="18" t="s">
        <v>424</v>
      </c>
      <c r="X21" t="s">
        <v>449</v>
      </c>
      <c r="Y21" t="s">
        <v>449</v>
      </c>
      <c r="AA21" s="29" t="s">
        <v>115</v>
      </c>
      <c r="AB21" s="29" t="s">
        <v>115</v>
      </c>
      <c r="AJ21" t="s">
        <v>431</v>
      </c>
      <c r="AR21" s="2" t="s">
        <v>405</v>
      </c>
      <c r="AU21" s="17" t="s">
        <v>90</v>
      </c>
      <c r="AV21" s="17"/>
      <c r="AW21" t="s">
        <v>529</v>
      </c>
    </row>
    <row r="22" spans="1:49" x14ac:dyDescent="0.15">
      <c r="A22" t="s">
        <v>289</v>
      </c>
      <c r="C22" t="s">
        <v>168</v>
      </c>
      <c r="D22" t="s">
        <v>136</v>
      </c>
      <c r="E22" t="s">
        <v>83</v>
      </c>
      <c r="H22" s="2" t="s">
        <v>92</v>
      </c>
      <c r="I22" s="20" t="s">
        <v>100</v>
      </c>
      <c r="K22" s="21" t="s">
        <v>539</v>
      </c>
      <c r="L22" s="21" t="s">
        <v>321</v>
      </c>
      <c r="N22" s="20" t="s">
        <v>100</v>
      </c>
      <c r="O22" t="s">
        <v>17</v>
      </c>
      <c r="P22" t="s">
        <v>17</v>
      </c>
      <c r="S22" t="s">
        <v>246</v>
      </c>
      <c r="T22" t="s">
        <v>70</v>
      </c>
      <c r="U22" t="s">
        <v>229</v>
      </c>
      <c r="V22" t="s">
        <v>443</v>
      </c>
      <c r="W22" s="18" t="s">
        <v>425</v>
      </c>
      <c r="X22" t="s">
        <v>450</v>
      </c>
      <c r="Y22" t="s">
        <v>450</v>
      </c>
      <c r="AA22" s="29" t="s">
        <v>456</v>
      </c>
      <c r="AB22" s="29" t="s">
        <v>456</v>
      </c>
      <c r="AJ22" t="s">
        <v>432</v>
      </c>
      <c r="AR22" s="2" t="s">
        <v>406</v>
      </c>
      <c r="AU22" s="17" t="s">
        <v>216</v>
      </c>
      <c r="AV22" s="17"/>
      <c r="AW22" t="s">
        <v>530</v>
      </c>
    </row>
    <row r="23" spans="1:49" x14ac:dyDescent="0.15">
      <c r="A23" t="s">
        <v>290</v>
      </c>
      <c r="E23" t="s">
        <v>84</v>
      </c>
      <c r="H23" s="2" t="s">
        <v>93</v>
      </c>
      <c r="I23" s="20" t="s">
        <v>101</v>
      </c>
      <c r="K23" s="21" t="s">
        <v>322</v>
      </c>
      <c r="L23" s="21" t="s">
        <v>322</v>
      </c>
      <c r="N23" s="20" t="s">
        <v>101</v>
      </c>
      <c r="O23" t="s">
        <v>18</v>
      </c>
      <c r="P23" t="s">
        <v>18</v>
      </c>
      <c r="S23" t="s">
        <v>248</v>
      </c>
      <c r="T23" t="s">
        <v>71</v>
      </c>
      <c r="V23" t="s">
        <v>445</v>
      </c>
      <c r="W23" s="18" t="s">
        <v>426</v>
      </c>
      <c r="X23" t="s">
        <v>451</v>
      </c>
      <c r="Y23" t="s">
        <v>451</v>
      </c>
      <c r="AA23" s="29" t="s">
        <v>457</v>
      </c>
      <c r="AB23" s="29" t="s">
        <v>457</v>
      </c>
      <c r="AJ23" t="s">
        <v>433</v>
      </c>
      <c r="AR23" s="2" t="s">
        <v>407</v>
      </c>
      <c r="AU23" s="17" t="s">
        <v>217</v>
      </c>
      <c r="AV23" s="17"/>
      <c r="AW23" t="s">
        <v>531</v>
      </c>
    </row>
    <row r="24" spans="1:49" x14ac:dyDescent="0.15">
      <c r="A24" t="s">
        <v>291</v>
      </c>
      <c r="H24" s="2" t="s">
        <v>94</v>
      </c>
      <c r="I24" s="20" t="s">
        <v>102</v>
      </c>
      <c r="K24" s="21" t="s">
        <v>323</v>
      </c>
      <c r="L24" s="21" t="s">
        <v>323</v>
      </c>
      <c r="N24" s="20" t="s">
        <v>102</v>
      </c>
      <c r="P24" t="s">
        <v>495</v>
      </c>
      <c r="W24" s="18" t="s">
        <v>421</v>
      </c>
      <c r="X24" t="s">
        <v>453</v>
      </c>
      <c r="Y24" t="s">
        <v>453</v>
      </c>
      <c r="AA24" s="29" t="s">
        <v>458</v>
      </c>
      <c r="AB24" s="29" t="s">
        <v>458</v>
      </c>
      <c r="AJ24" t="s">
        <v>434</v>
      </c>
      <c r="AR24" s="2" t="s">
        <v>408</v>
      </c>
      <c r="AU24" s="17" t="s">
        <v>218</v>
      </c>
      <c r="AV24" s="17"/>
      <c r="AW24" t="s">
        <v>532</v>
      </c>
    </row>
    <row r="25" spans="1:49" x14ac:dyDescent="0.15">
      <c r="A25" t="s">
        <v>292</v>
      </c>
      <c r="E25" t="s">
        <v>560</v>
      </c>
      <c r="F25" t="s">
        <v>2</v>
      </c>
      <c r="G25" t="s">
        <v>6</v>
      </c>
      <c r="H25" s="2" t="s">
        <v>95</v>
      </c>
      <c r="I25" s="20" t="s">
        <v>103</v>
      </c>
      <c r="K25" s="21" t="s">
        <v>324</v>
      </c>
      <c r="L25" s="21" t="s">
        <v>324</v>
      </c>
      <c r="N25" s="20" t="s">
        <v>103</v>
      </c>
      <c r="W25" s="18" t="s">
        <v>428</v>
      </c>
      <c r="X25" t="s">
        <v>452</v>
      </c>
      <c r="Y25" t="s">
        <v>452</v>
      </c>
      <c r="AA25" s="29" t="s">
        <v>459</v>
      </c>
      <c r="AB25" s="29" t="s">
        <v>459</v>
      </c>
      <c r="AJ25" t="s">
        <v>435</v>
      </c>
      <c r="AR25" s="2" t="s">
        <v>409</v>
      </c>
      <c r="AU25" s="17" t="s">
        <v>219</v>
      </c>
      <c r="AV25" s="17"/>
      <c r="AW25" t="s">
        <v>533</v>
      </c>
    </row>
    <row r="26" spans="1:49" x14ac:dyDescent="0.15">
      <c r="E26" t="s">
        <v>554</v>
      </c>
      <c r="F26" s="2" t="s">
        <v>562</v>
      </c>
      <c r="G26" t="s">
        <v>397</v>
      </c>
      <c r="H26" s="2" t="s">
        <v>96</v>
      </c>
      <c r="I26" s="20" t="s">
        <v>104</v>
      </c>
      <c r="K26" s="21" t="s">
        <v>325</v>
      </c>
      <c r="L26" s="21" t="s">
        <v>325</v>
      </c>
      <c r="N26" s="20" t="s">
        <v>104</v>
      </c>
      <c r="W26" s="18" t="s">
        <v>455</v>
      </c>
      <c r="X26" t="s">
        <v>500</v>
      </c>
      <c r="Y26" t="s">
        <v>500</v>
      </c>
      <c r="AA26" s="29" t="s">
        <v>460</v>
      </c>
      <c r="AB26" s="29" t="s">
        <v>455</v>
      </c>
      <c r="AJ26" t="s">
        <v>65</v>
      </c>
      <c r="AR26" s="2" t="s">
        <v>410</v>
      </c>
      <c r="AU26" s="17" t="s">
        <v>220</v>
      </c>
      <c r="AV26" s="17"/>
      <c r="AW26" t="s">
        <v>534</v>
      </c>
    </row>
    <row r="27" spans="1:49" x14ac:dyDescent="0.15">
      <c r="E27" t="s">
        <v>555</v>
      </c>
      <c r="F27" s="2" t="s">
        <v>563</v>
      </c>
      <c r="G27" t="s">
        <v>3</v>
      </c>
      <c r="H27" s="2" t="s">
        <v>97</v>
      </c>
      <c r="I27" s="20" t="s">
        <v>105</v>
      </c>
      <c r="K27" s="21" t="s">
        <v>326</v>
      </c>
      <c r="L27" s="21" t="s">
        <v>326</v>
      </c>
      <c r="N27" s="20" t="s">
        <v>105</v>
      </c>
      <c r="W27" s="17" t="s">
        <v>429</v>
      </c>
      <c r="AA27" s="29" t="s">
        <v>461</v>
      </c>
      <c r="AB27" s="29" t="s">
        <v>460</v>
      </c>
      <c r="AR27" s="2" t="s">
        <v>411</v>
      </c>
      <c r="AU27" s="17" t="s">
        <v>165</v>
      </c>
      <c r="AV27" s="17"/>
      <c r="AW27" t="s">
        <v>535</v>
      </c>
    </row>
    <row r="28" spans="1:49" x14ac:dyDescent="0.15">
      <c r="E28" t="s">
        <v>556</v>
      </c>
      <c r="F28" s="2" t="s">
        <v>564</v>
      </c>
      <c r="G28" t="s">
        <v>4</v>
      </c>
      <c r="I28" s="20" t="s">
        <v>106</v>
      </c>
      <c r="K28" s="22" t="s">
        <v>500</v>
      </c>
      <c r="L28" s="22" t="s">
        <v>500</v>
      </c>
      <c r="N28" s="20" t="s">
        <v>106</v>
      </c>
      <c r="W28" s="17" t="s">
        <v>87</v>
      </c>
      <c r="AA28" s="29" t="s">
        <v>462</v>
      </c>
      <c r="AB28" s="29" t="s">
        <v>461</v>
      </c>
      <c r="AG28" t="s">
        <v>12</v>
      </c>
      <c r="AH28" t="s">
        <v>9</v>
      </c>
      <c r="AI28" t="s">
        <v>10</v>
      </c>
      <c r="AJ28" t="s">
        <v>11</v>
      </c>
      <c r="AR28" s="2" t="s">
        <v>412</v>
      </c>
      <c r="AU28" s="17" t="s">
        <v>221</v>
      </c>
      <c r="AV28" s="17"/>
      <c r="AW28" t="s">
        <v>536</v>
      </c>
    </row>
    <row r="29" spans="1:49" x14ac:dyDescent="0.15">
      <c r="E29" t="s">
        <v>557</v>
      </c>
      <c r="F29" s="2" t="s">
        <v>565</v>
      </c>
      <c r="G29" t="s">
        <v>5</v>
      </c>
      <c r="I29" s="20" t="s">
        <v>107</v>
      </c>
      <c r="K29" s="22" t="s">
        <v>552</v>
      </c>
      <c r="L29" s="22" t="s">
        <v>552</v>
      </c>
      <c r="N29" s="20" t="s">
        <v>107</v>
      </c>
      <c r="W29" s="17" t="s">
        <v>189</v>
      </c>
      <c r="AA29" s="29" t="s">
        <v>463</v>
      </c>
      <c r="AB29" s="29" t="s">
        <v>462</v>
      </c>
      <c r="AD29" s="2" t="s">
        <v>91</v>
      </c>
      <c r="AE29" t="s">
        <v>142</v>
      </c>
      <c r="AF29" t="s">
        <v>13</v>
      </c>
      <c r="AG29" t="s">
        <v>142</v>
      </c>
      <c r="AR29" s="2" t="s">
        <v>413</v>
      </c>
      <c r="AU29" s="17" t="s">
        <v>50</v>
      </c>
      <c r="AV29" s="17"/>
      <c r="AW29" t="s">
        <v>537</v>
      </c>
    </row>
    <row r="30" spans="1:49" x14ac:dyDescent="0.15">
      <c r="E30" t="s">
        <v>558</v>
      </c>
      <c r="F30" s="2" t="s">
        <v>566</v>
      </c>
      <c r="G30" t="s">
        <v>500</v>
      </c>
      <c r="H30" s="14"/>
      <c r="I30" s="20" t="s">
        <v>108</v>
      </c>
      <c r="N30" s="20" t="s">
        <v>108</v>
      </c>
      <c r="W30" s="17" t="s">
        <v>88</v>
      </c>
      <c r="AA30" s="29" t="s">
        <v>464</v>
      </c>
      <c r="AB30" s="29" t="s">
        <v>463</v>
      </c>
      <c r="AD30" s="2" t="s">
        <v>92</v>
      </c>
      <c r="AE30" t="s">
        <v>143</v>
      </c>
      <c r="AG30" t="s">
        <v>143</v>
      </c>
      <c r="AU30" s="17" t="s">
        <v>222</v>
      </c>
      <c r="AV30" s="17"/>
    </row>
    <row r="31" spans="1:49" x14ac:dyDescent="0.15">
      <c r="E31" t="s">
        <v>559</v>
      </c>
      <c r="F31" s="2" t="s">
        <v>551</v>
      </c>
      <c r="I31" s="20" t="s">
        <v>109</v>
      </c>
      <c r="N31" s="20" t="s">
        <v>109</v>
      </c>
      <c r="W31" s="17" t="s">
        <v>190</v>
      </c>
      <c r="AA31" s="29" t="s">
        <v>465</v>
      </c>
      <c r="AB31" s="29" t="s">
        <v>464</v>
      </c>
      <c r="AD31" s="2" t="s">
        <v>93</v>
      </c>
      <c r="AE31" t="s">
        <v>146</v>
      </c>
      <c r="AG31" t="s">
        <v>146</v>
      </c>
      <c r="AU31" s="17" t="s">
        <v>51</v>
      </c>
      <c r="AV31" s="17"/>
    </row>
    <row r="32" spans="1:49" x14ac:dyDescent="0.15">
      <c r="E32" t="s">
        <v>561</v>
      </c>
      <c r="F32" s="2" t="s">
        <v>1</v>
      </c>
      <c r="I32" s="20" t="s">
        <v>110</v>
      </c>
      <c r="N32" s="20" t="s">
        <v>110</v>
      </c>
      <c r="W32" s="17" t="s">
        <v>191</v>
      </c>
      <c r="AA32" s="29" t="s">
        <v>466</v>
      </c>
      <c r="AB32" s="29" t="s">
        <v>465</v>
      </c>
      <c r="AD32" s="2" t="s">
        <v>94</v>
      </c>
      <c r="AE32" t="s">
        <v>345</v>
      </c>
      <c r="AG32" t="s">
        <v>345</v>
      </c>
      <c r="AU32" s="17" t="s">
        <v>223</v>
      </c>
      <c r="AV32" s="17"/>
    </row>
    <row r="33" spans="9:48" x14ac:dyDescent="0.15">
      <c r="I33" s="20" t="s">
        <v>111</v>
      </c>
      <c r="N33" s="20" t="s">
        <v>111</v>
      </c>
      <c r="W33" s="17" t="s">
        <v>192</v>
      </c>
      <c r="AA33" s="29" t="s">
        <v>467</v>
      </c>
      <c r="AB33" s="29" t="s">
        <v>466</v>
      </c>
      <c r="AD33" s="2" t="s">
        <v>95</v>
      </c>
      <c r="AE33" t="s">
        <v>144</v>
      </c>
      <c r="AG33" t="s">
        <v>144</v>
      </c>
      <c r="AU33" s="17" t="s">
        <v>52</v>
      </c>
      <c r="AV33" s="17"/>
    </row>
    <row r="34" spans="9:48" x14ac:dyDescent="0.15">
      <c r="I34" s="3" t="s">
        <v>318</v>
      </c>
      <c r="N34" s="3" t="s">
        <v>318</v>
      </c>
      <c r="W34" s="17" t="s">
        <v>193</v>
      </c>
      <c r="AA34" s="29" t="s">
        <v>468</v>
      </c>
      <c r="AB34" s="29" t="s">
        <v>467</v>
      </c>
      <c r="AD34" s="2" t="s">
        <v>551</v>
      </c>
      <c r="AE34" t="s">
        <v>243</v>
      </c>
      <c r="AG34" t="s">
        <v>243</v>
      </c>
      <c r="AU34" s="17" t="s">
        <v>224</v>
      </c>
      <c r="AV34" s="1"/>
    </row>
    <row r="35" spans="9:48" x14ac:dyDescent="0.15">
      <c r="I35" s="20" t="s">
        <v>317</v>
      </c>
      <c r="N35" s="20" t="s">
        <v>317</v>
      </c>
      <c r="W35" s="17" t="s">
        <v>194</v>
      </c>
      <c r="AA35" s="29" t="s">
        <v>469</v>
      </c>
      <c r="AB35" s="29" t="s">
        <v>468</v>
      </c>
      <c r="AD35" s="2" t="s">
        <v>97</v>
      </c>
      <c r="AE35" t="s">
        <v>246</v>
      </c>
      <c r="AG35" t="s">
        <v>246</v>
      </c>
      <c r="AU35" s="17" t="s">
        <v>29</v>
      </c>
    </row>
    <row r="36" spans="9:48" x14ac:dyDescent="0.15">
      <c r="I36" s="20" t="s">
        <v>316</v>
      </c>
      <c r="N36" s="20" t="s">
        <v>316</v>
      </c>
      <c r="W36" s="17" t="s">
        <v>89</v>
      </c>
      <c r="AA36" s="30" t="s">
        <v>470</v>
      </c>
      <c r="AB36" s="29" t="s">
        <v>469</v>
      </c>
      <c r="AE36" t="s">
        <v>145</v>
      </c>
      <c r="AG36" t="s">
        <v>145</v>
      </c>
      <c r="AU36" s="16" t="s">
        <v>500</v>
      </c>
    </row>
    <row r="37" spans="9:48" x14ac:dyDescent="0.15">
      <c r="I37" s="20" t="s">
        <v>315</v>
      </c>
      <c r="N37" s="20" t="s">
        <v>315</v>
      </c>
      <c r="W37" s="17" t="s">
        <v>81</v>
      </c>
      <c r="AA37" s="29" t="s">
        <v>471</v>
      </c>
      <c r="AB37" s="30" t="s">
        <v>470</v>
      </c>
      <c r="AE37" t="s">
        <v>46</v>
      </c>
      <c r="AG37" t="s">
        <v>46</v>
      </c>
    </row>
    <row r="38" spans="9:48" x14ac:dyDescent="0.15">
      <c r="I38" s="20" t="s">
        <v>314</v>
      </c>
      <c r="N38" s="20" t="s">
        <v>314</v>
      </c>
      <c r="W38" s="17" t="s">
        <v>195</v>
      </c>
      <c r="AA38" s="29" t="s">
        <v>472</v>
      </c>
      <c r="AB38" s="29" t="s">
        <v>471</v>
      </c>
      <c r="AE38" t="s">
        <v>147</v>
      </c>
      <c r="AG38" t="s">
        <v>147</v>
      </c>
    </row>
    <row r="39" spans="9:48" x14ac:dyDescent="0.15">
      <c r="I39" s="20" t="s">
        <v>313</v>
      </c>
      <c r="N39" s="20" t="s">
        <v>313</v>
      </c>
      <c r="W39" s="17" t="s">
        <v>164</v>
      </c>
      <c r="AA39" s="29" t="s">
        <v>473</v>
      </c>
      <c r="AB39" s="29" t="s">
        <v>472</v>
      </c>
      <c r="AE39" t="s">
        <v>43</v>
      </c>
      <c r="AG39" t="s">
        <v>43</v>
      </c>
    </row>
    <row r="40" spans="9:48" x14ac:dyDescent="0.15">
      <c r="I40" s="20" t="s">
        <v>312</v>
      </c>
      <c r="N40" s="20" t="s">
        <v>312</v>
      </c>
      <c r="W40" s="17" t="s">
        <v>196</v>
      </c>
      <c r="AA40" s="29" t="s">
        <v>474</v>
      </c>
      <c r="AB40" s="29" t="s">
        <v>473</v>
      </c>
      <c r="AE40" t="s">
        <v>148</v>
      </c>
      <c r="AG40" t="s">
        <v>148</v>
      </c>
    </row>
    <row r="41" spans="9:48" x14ac:dyDescent="0.15">
      <c r="I41" s="20" t="s">
        <v>311</v>
      </c>
      <c r="N41" s="20" t="s">
        <v>311</v>
      </c>
      <c r="W41" s="17" t="s">
        <v>90</v>
      </c>
      <c r="AA41" s="29" t="s">
        <v>475</v>
      </c>
      <c r="AB41" s="29" t="s">
        <v>474</v>
      </c>
      <c r="AE41" t="s">
        <v>500</v>
      </c>
      <c r="AG41" t="s">
        <v>500</v>
      </c>
    </row>
    <row r="42" spans="9:48" x14ac:dyDescent="0.15">
      <c r="I42" s="20" t="s">
        <v>310</v>
      </c>
      <c r="N42" s="20" t="s">
        <v>310</v>
      </c>
      <c r="W42" s="17" t="s">
        <v>197</v>
      </c>
      <c r="AA42" s="29" t="s">
        <v>476</v>
      </c>
      <c r="AB42" s="29" t="s">
        <v>475</v>
      </c>
    </row>
    <row r="43" spans="9:48" x14ac:dyDescent="0.15">
      <c r="I43" s="20" t="s">
        <v>309</v>
      </c>
      <c r="N43" s="20" t="s">
        <v>309</v>
      </c>
      <c r="W43" s="17" t="s">
        <v>198</v>
      </c>
      <c r="AA43" s="29" t="s">
        <v>252</v>
      </c>
      <c r="AB43" s="29" t="s">
        <v>476</v>
      </c>
    </row>
    <row r="44" spans="9:48" x14ac:dyDescent="0.15">
      <c r="I44" s="20" t="s">
        <v>308</v>
      </c>
      <c r="N44" s="20" t="s">
        <v>308</v>
      </c>
      <c r="W44" s="17" t="s">
        <v>199</v>
      </c>
      <c r="AA44" s="29" t="s">
        <v>477</v>
      </c>
      <c r="AB44" s="29" t="s">
        <v>252</v>
      </c>
    </row>
    <row r="45" spans="9:48" ht="12" customHeight="1" x14ac:dyDescent="0.15">
      <c r="I45" s="20" t="s">
        <v>307</v>
      </c>
      <c r="N45" s="20" t="s">
        <v>307</v>
      </c>
      <c r="W45" s="17" t="s">
        <v>200</v>
      </c>
      <c r="AA45" s="29" t="s">
        <v>478</v>
      </c>
      <c r="AB45" s="29" t="s">
        <v>477</v>
      </c>
    </row>
    <row r="46" spans="9:48" x14ac:dyDescent="0.15">
      <c r="I46" s="20" t="s">
        <v>500</v>
      </c>
      <c r="N46" s="20" t="s">
        <v>500</v>
      </c>
      <c r="W46" s="17" t="s">
        <v>201</v>
      </c>
      <c r="AA46" s="29" t="s">
        <v>479</v>
      </c>
      <c r="AB46" s="29" t="s">
        <v>478</v>
      </c>
    </row>
    <row r="47" spans="9:48" x14ac:dyDescent="0.15">
      <c r="I47" s="20" t="s">
        <v>112</v>
      </c>
      <c r="N47" s="20" t="s">
        <v>112</v>
      </c>
      <c r="W47" s="17" t="s">
        <v>165</v>
      </c>
      <c r="AA47" s="29" t="s">
        <v>480</v>
      </c>
      <c r="AB47" s="29" t="s">
        <v>479</v>
      </c>
    </row>
    <row r="48" spans="9:48" x14ac:dyDescent="0.15">
      <c r="W48" s="17" t="s">
        <v>202</v>
      </c>
      <c r="AA48" s="29" t="s">
        <v>481</v>
      </c>
      <c r="AB48" s="29" t="s">
        <v>480</v>
      </c>
    </row>
    <row r="49" spans="23:28" x14ac:dyDescent="0.15">
      <c r="W49" s="17" t="s">
        <v>50</v>
      </c>
      <c r="AA49" s="29" t="s">
        <v>482</v>
      </c>
      <c r="AB49" s="29" t="s">
        <v>481</v>
      </c>
    </row>
    <row r="50" spans="23:28" x14ac:dyDescent="0.15">
      <c r="W50" s="17" t="s">
        <v>203</v>
      </c>
      <c r="AA50" s="29" t="s">
        <v>483</v>
      </c>
      <c r="AB50" s="29" t="s">
        <v>482</v>
      </c>
    </row>
    <row r="51" spans="23:28" x14ac:dyDescent="0.15">
      <c r="W51" s="17" t="s">
        <v>51</v>
      </c>
      <c r="AA51" s="29" t="s">
        <v>157</v>
      </c>
      <c r="AB51" s="29" t="s">
        <v>483</v>
      </c>
    </row>
    <row r="52" spans="23:28" x14ac:dyDescent="0.15">
      <c r="W52" s="17" t="s">
        <v>204</v>
      </c>
      <c r="AA52" s="29" t="s">
        <v>484</v>
      </c>
      <c r="AB52" s="29" t="s">
        <v>157</v>
      </c>
    </row>
    <row r="53" spans="23:28" x14ac:dyDescent="0.15">
      <c r="W53" s="17" t="s">
        <v>52</v>
      </c>
      <c r="AA53" s="29" t="s">
        <v>485</v>
      </c>
      <c r="AB53" s="29" t="s">
        <v>484</v>
      </c>
    </row>
    <row r="54" spans="23:28" x14ac:dyDescent="0.15">
      <c r="W54" s="17" t="s">
        <v>205</v>
      </c>
      <c r="AA54" s="29" t="s">
        <v>486</v>
      </c>
      <c r="AB54" s="29" t="s">
        <v>485</v>
      </c>
    </row>
    <row r="55" spans="23:28" x14ac:dyDescent="0.15">
      <c r="W55" s="17" t="s">
        <v>206</v>
      </c>
      <c r="AA55" s="29" t="s">
        <v>487</v>
      </c>
      <c r="AB55" s="29" t="s">
        <v>486</v>
      </c>
    </row>
    <row r="56" spans="23:28" x14ac:dyDescent="0.15">
      <c r="W56" s="16" t="s">
        <v>500</v>
      </c>
      <c r="AA56" s="29" t="s">
        <v>488</v>
      </c>
      <c r="AB56" s="29" t="s">
        <v>487</v>
      </c>
    </row>
    <row r="57" spans="23:28" x14ac:dyDescent="0.15">
      <c r="AA57" s="29" t="s">
        <v>489</v>
      </c>
      <c r="AB57" s="29" t="s">
        <v>488</v>
      </c>
    </row>
    <row r="58" spans="23:28" x14ac:dyDescent="0.15">
      <c r="AA58" s="29" t="s">
        <v>490</v>
      </c>
      <c r="AB58" s="29" t="s">
        <v>489</v>
      </c>
    </row>
    <row r="59" spans="23:28" x14ac:dyDescent="0.15">
      <c r="AA59" s="29" t="s">
        <v>491</v>
      </c>
      <c r="AB59" s="29" t="s">
        <v>490</v>
      </c>
    </row>
    <row r="60" spans="23:28" x14ac:dyDescent="0.15">
      <c r="AB60" s="29" t="s">
        <v>491</v>
      </c>
    </row>
  </sheetData>
  <sheetProtection formatCells="0" formatColumns="0" formatRows="0" insertColumns="0" insertRows="0" insertHyperlinks="0" deleteColumns="0" deleteRows="0" selectLockedCells="1" sort="0" autoFilter="0" pivotTables="0"/>
  <phoneticPr fontId="5"/>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zoomScaleNormal="100" zoomScaleSheetLayoutView="100" zoomScalePageLayoutView="80" workbookViewId="0">
      <selection sqref="A1:B1"/>
    </sheetView>
  </sheetViews>
  <sheetFormatPr defaultColWidth="9" defaultRowHeight="13.5" x14ac:dyDescent="0.15"/>
  <cols>
    <col min="1" max="1" width="5.625" style="296" customWidth="1"/>
    <col min="2" max="2" width="34.25" style="296" customWidth="1"/>
    <col min="3" max="6" width="20.625" style="296" customWidth="1"/>
    <col min="7" max="7" width="11.5" style="296" customWidth="1"/>
    <col min="8" max="8" width="15.25" style="296" customWidth="1"/>
    <col min="9" max="9" width="2.25" style="296" customWidth="1"/>
    <col min="10" max="10" width="100.625" style="296" customWidth="1"/>
    <col min="11" max="16384" width="9" style="296"/>
  </cols>
  <sheetData>
    <row r="1" spans="1:10" s="223" customFormat="1" ht="20.25" customHeight="1" thickBot="1" x14ac:dyDescent="0.2">
      <c r="A1" s="1775" t="s">
        <v>757</v>
      </c>
      <c r="B1" s="1775"/>
      <c r="C1" s="1775"/>
      <c r="D1" s="1775"/>
      <c r="E1" s="1775"/>
      <c r="F1" s="1775"/>
      <c r="G1" s="1775"/>
      <c r="I1" s="1051" t="s">
        <v>1793</v>
      </c>
    </row>
    <row r="2" spans="1:10" s="223" customFormat="1" ht="24.95" customHeight="1" thickTop="1" thickBot="1" x14ac:dyDescent="0.2">
      <c r="A2" s="1422" t="s">
        <v>1814</v>
      </c>
      <c r="B2" s="1422"/>
      <c r="C2" s="1422"/>
      <c r="D2" s="1422"/>
      <c r="E2" s="1422"/>
      <c r="F2" s="1661"/>
      <c r="G2" s="1099" t="s">
        <v>121</v>
      </c>
      <c r="H2" s="1776" t="str">
        <f>IF(G2="あり","下の表について入力が必要です",IF(G2="","←「あり」か「なし」を選択してください",""))</f>
        <v>下の表について入力が必要です</v>
      </c>
      <c r="I2" s="1051" t="s">
        <v>1806</v>
      </c>
    </row>
    <row r="3" spans="1:10" s="223" customFormat="1" ht="5.0999999999999996" customHeight="1" thickTop="1" x14ac:dyDescent="0.15">
      <c r="A3" s="288"/>
      <c r="B3" s="288"/>
      <c r="C3" s="288"/>
      <c r="D3" s="288"/>
      <c r="E3" s="288"/>
      <c r="F3" s="288"/>
      <c r="G3" s="289"/>
      <c r="H3" s="1776"/>
      <c r="I3" s="133"/>
    </row>
    <row r="4" spans="1:10" s="223" customFormat="1" ht="20.25" customHeight="1" x14ac:dyDescent="0.15">
      <c r="A4" s="288"/>
      <c r="B4" s="288"/>
      <c r="C4" s="288"/>
      <c r="D4" s="290" t="s">
        <v>897</v>
      </c>
      <c r="E4" s="1777" t="str">
        <f>LEFT(表紙!D3,30)</f>
        <v>独立行政法人国立病院機構　近畿中央呼吸器センター</v>
      </c>
      <c r="F4" s="1778"/>
      <c r="G4" s="1779"/>
      <c r="H4" s="1776"/>
      <c r="I4" s="1051" t="s">
        <v>1807</v>
      </c>
    </row>
    <row r="5" spans="1:10" s="223" customFormat="1" ht="69.95" customHeight="1" thickBot="1" x14ac:dyDescent="0.2">
      <c r="A5" s="1780" t="s">
        <v>898</v>
      </c>
      <c r="B5" s="1780"/>
      <c r="C5" s="1780"/>
      <c r="D5" s="1780"/>
      <c r="E5" s="1780"/>
      <c r="F5" s="1780"/>
      <c r="G5" s="1780"/>
      <c r="H5" s="291"/>
      <c r="I5" s="291"/>
      <c r="J5" s="1153" t="s">
        <v>1628</v>
      </c>
    </row>
    <row r="6" spans="1:10" s="223" customFormat="1" ht="20.100000000000001" customHeight="1" thickBot="1" x14ac:dyDescent="0.2">
      <c r="A6" s="1000" t="s">
        <v>1943</v>
      </c>
      <c r="B6" s="999"/>
      <c r="C6" s="999"/>
      <c r="D6" s="292">
        <v>590</v>
      </c>
      <c r="E6" s="991" t="s">
        <v>242</v>
      </c>
      <c r="F6" s="991"/>
      <c r="G6" s="293"/>
      <c r="H6" s="291"/>
      <c r="I6" s="291"/>
      <c r="J6" s="1154"/>
    </row>
    <row r="7" spans="1:10" s="223" customFormat="1" ht="20.100000000000001" customHeight="1" thickBot="1" x14ac:dyDescent="0.2">
      <c r="A7" s="293"/>
      <c r="B7" s="294"/>
      <c r="C7" s="220" t="s">
        <v>899</v>
      </c>
      <c r="D7" s="292">
        <v>39</v>
      </c>
      <c r="E7" s="295" t="s">
        <v>688</v>
      </c>
      <c r="F7" s="295"/>
      <c r="G7" s="293"/>
      <c r="H7" s="291"/>
      <c r="I7" s="1154"/>
    </row>
    <row r="8" spans="1:10" ht="20.25" customHeight="1" thickBot="1" x14ac:dyDescent="0.2">
      <c r="A8" s="1000" t="s">
        <v>900</v>
      </c>
      <c r="B8" s="294"/>
      <c r="C8" s="220"/>
      <c r="D8" s="292">
        <v>558</v>
      </c>
      <c r="E8" s="295" t="s">
        <v>242</v>
      </c>
      <c r="F8" s="295"/>
      <c r="G8" s="293"/>
      <c r="J8" s="1154"/>
    </row>
    <row r="9" spans="1:10" ht="46.5" customHeight="1" x14ac:dyDescent="0.15">
      <c r="A9" s="894" t="s">
        <v>1944</v>
      </c>
      <c r="B9" s="75"/>
      <c r="C9" s="75"/>
      <c r="D9" s="297"/>
      <c r="E9" s="298"/>
      <c r="F9" s="298"/>
      <c r="G9" s="298"/>
      <c r="H9" s="217"/>
      <c r="I9" s="217"/>
      <c r="J9" s="1154"/>
    </row>
    <row r="10" spans="1:10" ht="20.25" customHeight="1" thickBot="1" x14ac:dyDescent="0.2">
      <c r="A10" s="1155"/>
      <c r="B10" s="1156" t="s">
        <v>901</v>
      </c>
      <c r="C10" s="1157" t="s">
        <v>397</v>
      </c>
      <c r="D10" s="1158" t="s">
        <v>902</v>
      </c>
      <c r="E10" s="1159" t="s">
        <v>903</v>
      </c>
      <c r="F10" s="1160" t="s">
        <v>904</v>
      </c>
      <c r="G10" s="1161" t="s">
        <v>905</v>
      </c>
      <c r="J10" s="1154"/>
    </row>
    <row r="11" spans="1:10" ht="20.25" customHeight="1" thickBot="1" x14ac:dyDescent="0.2">
      <c r="A11" s="1155">
        <v>1</v>
      </c>
      <c r="B11" s="1162" t="s">
        <v>906</v>
      </c>
      <c r="C11" s="299">
        <v>454</v>
      </c>
      <c r="D11" s="299">
        <v>77</v>
      </c>
      <c r="E11" s="299">
        <v>0</v>
      </c>
      <c r="F11" s="299">
        <v>0</v>
      </c>
      <c r="G11" s="1163">
        <f>SUM(C11:F11)</f>
        <v>531</v>
      </c>
      <c r="J11" s="1154"/>
    </row>
    <row r="12" spans="1:10" s="223" customFormat="1" ht="20.25" customHeight="1" thickBot="1" x14ac:dyDescent="0.2">
      <c r="A12" s="1155">
        <v>2</v>
      </c>
      <c r="B12" s="1162" t="s">
        <v>907</v>
      </c>
      <c r="C12" s="299">
        <v>2</v>
      </c>
      <c r="D12" s="299">
        <v>28</v>
      </c>
      <c r="E12" s="299">
        <v>0</v>
      </c>
      <c r="F12" s="299">
        <v>0</v>
      </c>
      <c r="G12" s="1163">
        <f>SUM(C12:F12)</f>
        <v>30</v>
      </c>
      <c r="J12" s="1154"/>
    </row>
    <row r="13" spans="1:10" s="223" customFormat="1" ht="20.25" customHeight="1" thickBot="1" x14ac:dyDescent="0.2">
      <c r="A13" s="1155">
        <v>3</v>
      </c>
      <c r="B13" s="1162" t="s">
        <v>908</v>
      </c>
      <c r="C13" s="300">
        <v>0</v>
      </c>
      <c r="D13" s="299">
        <v>29</v>
      </c>
      <c r="E13" s="299">
        <v>0</v>
      </c>
      <c r="F13" s="299">
        <v>0</v>
      </c>
      <c r="G13" s="1163">
        <f>SUM(C13:F13)</f>
        <v>29</v>
      </c>
      <c r="H13" s="301"/>
      <c r="I13" s="301"/>
      <c r="J13" s="1154"/>
    </row>
    <row r="14" spans="1:10" s="223" customFormat="1" ht="20.25" customHeight="1" x14ac:dyDescent="0.15">
      <c r="A14" s="1164"/>
      <c r="B14" s="1165" t="s">
        <v>909</v>
      </c>
      <c r="C14" s="302">
        <f>C11+C12+C13</f>
        <v>456</v>
      </c>
      <c r="D14" s="303">
        <f>D11+D12+D13</f>
        <v>134</v>
      </c>
      <c r="E14" s="304">
        <f>E11+E12+E13</f>
        <v>0</v>
      </c>
      <c r="F14" s="305">
        <f>F11+F12+F13</f>
        <v>0</v>
      </c>
      <c r="G14" s="1166">
        <f>SUM(C14:F14)</f>
        <v>590</v>
      </c>
      <c r="H14" s="301"/>
      <c r="I14" s="301"/>
      <c r="J14" s="1154"/>
    </row>
    <row r="15" spans="1:10" s="223" customFormat="1" ht="15.75" customHeight="1" x14ac:dyDescent="0.15">
      <c r="A15" s="1167" t="s">
        <v>1945</v>
      </c>
      <c r="B15" s="144"/>
      <c r="C15" s="144"/>
      <c r="D15" s="144"/>
      <c r="E15" s="306"/>
      <c r="F15" s="306"/>
      <c r="G15" s="306"/>
      <c r="H15" s="301"/>
      <c r="I15" s="301"/>
      <c r="J15" s="1154"/>
    </row>
    <row r="16" spans="1:10" s="223" customFormat="1" ht="55.5" customHeight="1" x14ac:dyDescent="0.15">
      <c r="A16" s="1774" t="s">
        <v>910</v>
      </c>
      <c r="B16" s="1774"/>
      <c r="C16" s="1774"/>
      <c r="D16" s="1774"/>
      <c r="E16" s="1774"/>
      <c r="F16" s="1774"/>
      <c r="G16" s="1774"/>
      <c r="H16" s="301"/>
      <c r="I16" s="301"/>
      <c r="J16" s="1154"/>
    </row>
    <row r="17" spans="1:10" s="223" customFormat="1" ht="24" customHeight="1" thickBot="1" x14ac:dyDescent="0.2">
      <c r="A17" s="1168"/>
      <c r="B17" s="1169" t="s">
        <v>911</v>
      </c>
      <c r="C17" s="1170" t="s">
        <v>912</v>
      </c>
      <c r="D17" s="1783" t="s">
        <v>911</v>
      </c>
      <c r="E17" s="1784"/>
      <c r="F17" s="1170" t="s">
        <v>912</v>
      </c>
      <c r="H17" s="301"/>
      <c r="I17" s="301"/>
      <c r="J17" s="1154"/>
    </row>
    <row r="18" spans="1:10" s="223" customFormat="1" ht="24" customHeight="1" thickBot="1" x14ac:dyDescent="0.2">
      <c r="A18" s="307"/>
      <c r="B18" s="1008" t="s">
        <v>913</v>
      </c>
      <c r="C18" s="308">
        <v>16</v>
      </c>
      <c r="D18" s="1785" t="s">
        <v>914</v>
      </c>
      <c r="E18" s="1786"/>
      <c r="F18" s="308">
        <v>72</v>
      </c>
      <c r="H18" s="301"/>
      <c r="I18" s="301"/>
      <c r="J18" s="1154"/>
    </row>
    <row r="19" spans="1:10" s="223" customFormat="1" ht="24" customHeight="1" thickBot="1" x14ac:dyDescent="0.2">
      <c r="A19" s="307"/>
      <c r="B19" s="1008" t="s">
        <v>915</v>
      </c>
      <c r="C19" s="308">
        <v>1</v>
      </c>
      <c r="D19" s="1785" t="s">
        <v>916</v>
      </c>
      <c r="E19" s="1786"/>
      <c r="F19" s="308">
        <v>0</v>
      </c>
      <c r="H19" s="301"/>
      <c r="I19" s="301"/>
      <c r="J19" s="1154"/>
    </row>
    <row r="20" spans="1:10" s="223" customFormat="1" ht="24" customHeight="1" thickBot="1" x14ac:dyDescent="0.2">
      <c r="A20" s="307"/>
      <c r="B20" s="1008" t="s">
        <v>917</v>
      </c>
      <c r="C20" s="308">
        <v>1</v>
      </c>
      <c r="D20" s="1007" t="s">
        <v>918</v>
      </c>
      <c r="E20" s="1008"/>
      <c r="F20" s="308">
        <v>0</v>
      </c>
      <c r="H20" s="301"/>
      <c r="I20" s="301"/>
      <c r="J20" s="1154"/>
    </row>
    <row r="21" spans="1:10" s="223" customFormat="1" ht="24" customHeight="1" thickBot="1" x14ac:dyDescent="0.2">
      <c r="A21" s="307"/>
      <c r="B21" s="1008" t="s">
        <v>919</v>
      </c>
      <c r="C21" s="308">
        <v>0</v>
      </c>
      <c r="D21" s="1007" t="s">
        <v>920</v>
      </c>
      <c r="E21" s="1008"/>
      <c r="F21" s="308">
        <v>0</v>
      </c>
      <c r="H21" s="301"/>
      <c r="I21" s="301"/>
      <c r="J21" s="1154"/>
    </row>
    <row r="22" spans="1:10" s="223" customFormat="1" ht="24" customHeight="1" thickBot="1" x14ac:dyDescent="0.2">
      <c r="A22" s="307"/>
      <c r="B22" s="1008" t="s">
        <v>921</v>
      </c>
      <c r="C22" s="308">
        <v>14</v>
      </c>
      <c r="D22" s="1007" t="s">
        <v>922</v>
      </c>
      <c r="E22" s="1008"/>
      <c r="F22" s="308">
        <v>0</v>
      </c>
      <c r="H22" s="301"/>
      <c r="I22" s="301"/>
      <c r="J22" s="1154"/>
    </row>
    <row r="23" spans="1:10" s="223" customFormat="1" ht="24" customHeight="1" thickBot="1" x14ac:dyDescent="0.2">
      <c r="A23" s="307"/>
      <c r="B23" s="1008" t="s">
        <v>923</v>
      </c>
      <c r="C23" s="308">
        <v>4</v>
      </c>
      <c r="D23" s="1007" t="s">
        <v>924</v>
      </c>
      <c r="E23" s="1008"/>
      <c r="F23" s="308">
        <v>1</v>
      </c>
      <c r="H23" s="301"/>
      <c r="I23" s="301"/>
      <c r="J23" s="1154"/>
    </row>
    <row r="24" spans="1:10" s="223" customFormat="1" ht="24" customHeight="1" thickBot="1" x14ac:dyDescent="0.2">
      <c r="A24" s="307"/>
      <c r="B24" s="1008" t="s">
        <v>925</v>
      </c>
      <c r="C24" s="308">
        <v>0</v>
      </c>
      <c r="D24" s="1007" t="s">
        <v>926</v>
      </c>
      <c r="E24" s="1008"/>
      <c r="F24" s="308">
        <v>1</v>
      </c>
      <c r="H24" s="301"/>
      <c r="I24" s="301"/>
      <c r="J24" s="1154"/>
    </row>
    <row r="25" spans="1:10" s="223" customFormat="1" ht="24" customHeight="1" thickBot="1" x14ac:dyDescent="0.2">
      <c r="A25" s="307"/>
      <c r="B25" s="1008" t="s">
        <v>927</v>
      </c>
      <c r="C25" s="308">
        <v>0</v>
      </c>
      <c r="D25" s="1007" t="s">
        <v>928</v>
      </c>
      <c r="E25" s="1008"/>
      <c r="F25" s="308">
        <v>0</v>
      </c>
      <c r="H25" s="301"/>
      <c r="I25" s="301"/>
      <c r="J25" s="1154"/>
    </row>
    <row r="26" spans="1:10" s="223" customFormat="1" ht="24" customHeight="1" thickBot="1" x14ac:dyDescent="0.2">
      <c r="A26" s="307"/>
      <c r="B26" s="1008" t="s">
        <v>929</v>
      </c>
      <c r="C26" s="308">
        <v>46</v>
      </c>
      <c r="D26" s="1007" t="s">
        <v>930</v>
      </c>
      <c r="E26" s="1008"/>
      <c r="F26" s="308">
        <v>0</v>
      </c>
      <c r="H26" s="301"/>
      <c r="I26" s="301"/>
      <c r="J26" s="1154"/>
    </row>
    <row r="27" spans="1:10" s="223" customFormat="1" ht="24" customHeight="1" thickBot="1" x14ac:dyDescent="0.2">
      <c r="A27" s="307"/>
      <c r="B27" s="1008" t="s">
        <v>931</v>
      </c>
      <c r="C27" s="308">
        <v>59</v>
      </c>
      <c r="D27" s="1007" t="s">
        <v>932</v>
      </c>
      <c r="E27" s="1008"/>
      <c r="F27" s="308">
        <v>0</v>
      </c>
      <c r="H27" s="301" t="s">
        <v>933</v>
      </c>
      <c r="I27" s="301"/>
      <c r="J27" s="1154"/>
    </row>
    <row r="28" spans="1:10" s="223" customFormat="1" ht="24" customHeight="1" thickBot="1" x14ac:dyDescent="0.2">
      <c r="A28" s="307"/>
      <c r="B28" s="1008" t="s">
        <v>934</v>
      </c>
      <c r="C28" s="308">
        <v>17</v>
      </c>
      <c r="D28" s="1007" t="s">
        <v>935</v>
      </c>
      <c r="E28" s="1008"/>
      <c r="F28" s="308">
        <v>10</v>
      </c>
      <c r="H28" s="301" t="s">
        <v>936</v>
      </c>
      <c r="I28" s="301"/>
      <c r="J28" s="1154"/>
    </row>
    <row r="29" spans="1:10" s="223" customFormat="1" ht="24" customHeight="1" thickBot="1" x14ac:dyDescent="0.2">
      <c r="A29" s="307"/>
      <c r="B29" s="1008" t="s">
        <v>937</v>
      </c>
      <c r="C29" s="308">
        <v>0</v>
      </c>
      <c r="D29" s="1781" t="s">
        <v>2067</v>
      </c>
      <c r="E29" s="1782"/>
      <c r="F29" s="308">
        <v>5</v>
      </c>
      <c r="H29" s="301" t="s">
        <v>938</v>
      </c>
      <c r="I29" s="301"/>
      <c r="J29" s="1154"/>
    </row>
    <row r="30" spans="1:10" s="223" customFormat="1" ht="24" customHeight="1" thickBot="1" x14ac:dyDescent="0.2">
      <c r="A30" s="307"/>
      <c r="B30" s="1008" t="s">
        <v>939</v>
      </c>
      <c r="C30" s="308">
        <v>84</v>
      </c>
      <c r="D30" s="1781" t="s">
        <v>2068</v>
      </c>
      <c r="E30" s="1782"/>
      <c r="F30" s="308">
        <v>2</v>
      </c>
      <c r="H30" s="301" t="s">
        <v>940</v>
      </c>
      <c r="I30" s="301"/>
      <c r="J30" s="1154"/>
    </row>
    <row r="31" spans="1:10" s="223" customFormat="1" ht="24" customHeight="1" thickBot="1" x14ac:dyDescent="0.2">
      <c r="A31" s="307"/>
      <c r="B31" s="1008" t="s">
        <v>941</v>
      </c>
      <c r="C31" s="308">
        <v>13</v>
      </c>
      <c r="D31" s="1781" t="s">
        <v>2069</v>
      </c>
      <c r="E31" s="1782"/>
      <c r="F31" s="308">
        <v>1</v>
      </c>
      <c r="J31" s="1154"/>
    </row>
    <row r="32" spans="1:10" s="223" customFormat="1" ht="24" customHeight="1" thickBot="1" x14ac:dyDescent="0.2">
      <c r="A32" s="307"/>
      <c r="B32" s="1008" t="s">
        <v>942</v>
      </c>
      <c r="C32" s="308">
        <v>191</v>
      </c>
      <c r="D32" s="1781" t="s">
        <v>2070</v>
      </c>
      <c r="E32" s="1782"/>
      <c r="F32" s="308">
        <v>1</v>
      </c>
      <c r="J32" s="1154"/>
    </row>
    <row r="33" spans="1:10" s="223" customFormat="1" ht="24" customHeight="1" thickBot="1" x14ac:dyDescent="0.2">
      <c r="A33" s="307"/>
      <c r="B33" s="1008" t="s">
        <v>943</v>
      </c>
      <c r="C33" s="308">
        <v>60</v>
      </c>
      <c r="D33" s="1781" t="s">
        <v>2071</v>
      </c>
      <c r="E33" s="1782"/>
      <c r="F33" s="308">
        <v>1</v>
      </c>
      <c r="J33" s="1154"/>
    </row>
    <row r="34" spans="1:10" s="223" customFormat="1" ht="24" customHeight="1" thickBot="1" x14ac:dyDescent="0.2">
      <c r="A34" s="307"/>
      <c r="B34" s="1008" t="s">
        <v>944</v>
      </c>
      <c r="C34" s="308">
        <v>0</v>
      </c>
      <c r="D34" s="1781"/>
      <c r="E34" s="1782"/>
      <c r="F34" s="308"/>
      <c r="J34" s="1154"/>
    </row>
    <row r="35" spans="1:10" s="222" customFormat="1" ht="24" customHeight="1" thickBot="1" x14ac:dyDescent="0.2">
      <c r="A35" s="307"/>
      <c r="B35" s="1008" t="s">
        <v>945</v>
      </c>
      <c r="C35" s="308">
        <v>0</v>
      </c>
      <c r="D35" s="1781"/>
      <c r="E35" s="1782"/>
      <c r="F35" s="308"/>
      <c r="J35" s="1154"/>
    </row>
    <row r="36" spans="1:10" ht="20.25" customHeight="1" x14ac:dyDescent="0.15">
      <c r="A36" s="306"/>
      <c r="B36" s="149"/>
      <c r="C36" s="221"/>
      <c r="D36" s="306"/>
      <c r="E36" s="306"/>
      <c r="F36" s="306"/>
      <c r="G36" s="306"/>
      <c r="J36" s="1154"/>
    </row>
    <row r="37" spans="1:10" x14ac:dyDescent="0.15">
      <c r="H37" s="301" t="s">
        <v>946</v>
      </c>
      <c r="I37" s="301"/>
    </row>
    <row r="38" spans="1:10" x14ac:dyDescent="0.15">
      <c r="H38" s="301" t="s">
        <v>947</v>
      </c>
      <c r="I38" s="301"/>
    </row>
    <row r="39" spans="1:10" x14ac:dyDescent="0.15">
      <c r="H39" s="301" t="s">
        <v>948</v>
      </c>
      <c r="I39" s="301"/>
    </row>
    <row r="40" spans="1:10" x14ac:dyDescent="0.15">
      <c r="H40" s="301" t="s">
        <v>949</v>
      </c>
      <c r="I40" s="301"/>
    </row>
    <row r="41" spans="1:10" x14ac:dyDescent="0.15">
      <c r="H41" s="301" t="s">
        <v>950</v>
      </c>
      <c r="I41" s="301"/>
    </row>
    <row r="42" spans="1:10" x14ac:dyDescent="0.15">
      <c r="H42" s="301" t="s">
        <v>951</v>
      </c>
      <c r="I42" s="301"/>
    </row>
    <row r="43" spans="1:10" x14ac:dyDescent="0.15">
      <c r="H43" s="301" t="s">
        <v>952</v>
      </c>
      <c r="I43" s="301"/>
    </row>
    <row r="44" spans="1:10" x14ac:dyDescent="0.15">
      <c r="H44" s="301" t="s">
        <v>953</v>
      </c>
      <c r="I44" s="301"/>
    </row>
    <row r="45" spans="1:10" x14ac:dyDescent="0.15">
      <c r="H45" s="301" t="s">
        <v>954</v>
      </c>
      <c r="I45" s="301"/>
    </row>
    <row r="46" spans="1:10" x14ac:dyDescent="0.15">
      <c r="H46" s="301" t="s">
        <v>955</v>
      </c>
      <c r="I46" s="301"/>
    </row>
    <row r="47" spans="1:10" x14ac:dyDescent="0.15">
      <c r="H47" s="301" t="s">
        <v>956</v>
      </c>
      <c r="I47" s="301"/>
    </row>
    <row r="48" spans="1:10" x14ac:dyDescent="0.15">
      <c r="H48" s="301" t="s">
        <v>957</v>
      </c>
      <c r="I48" s="301"/>
    </row>
    <row r="49" spans="8:9" x14ac:dyDescent="0.15">
      <c r="H49" s="301" t="s">
        <v>958</v>
      </c>
      <c r="I49" s="301"/>
    </row>
    <row r="50" spans="8:9" x14ac:dyDescent="0.15">
      <c r="H50" s="301" t="s">
        <v>959</v>
      </c>
      <c r="I50" s="301"/>
    </row>
    <row r="51" spans="8:9" x14ac:dyDescent="0.15">
      <c r="H51" s="301" t="s">
        <v>960</v>
      </c>
      <c r="I51" s="301"/>
    </row>
    <row r="52" spans="8:9" x14ac:dyDescent="0.15">
      <c r="H52" s="301" t="s">
        <v>961</v>
      </c>
      <c r="I52" s="301"/>
    </row>
    <row r="53" spans="8:9" x14ac:dyDescent="0.15">
      <c r="H53" s="301" t="s">
        <v>962</v>
      </c>
      <c r="I53" s="301"/>
    </row>
    <row r="54" spans="8:9" x14ac:dyDescent="0.15">
      <c r="H54" s="301" t="s">
        <v>963</v>
      </c>
      <c r="I54" s="301"/>
    </row>
    <row r="55" spans="8:9" x14ac:dyDescent="0.15">
      <c r="H55" s="301" t="s">
        <v>964</v>
      </c>
      <c r="I55" s="301"/>
    </row>
    <row r="56" spans="8:9" x14ac:dyDescent="0.15">
      <c r="H56" s="301" t="s">
        <v>965</v>
      </c>
      <c r="I56" s="301"/>
    </row>
    <row r="57" spans="8:9" x14ac:dyDescent="0.15">
      <c r="H57" s="301" t="s">
        <v>966</v>
      </c>
      <c r="I57" s="301"/>
    </row>
    <row r="58" spans="8:9" x14ac:dyDescent="0.15">
      <c r="H58" s="301" t="s">
        <v>967</v>
      </c>
      <c r="I58" s="301"/>
    </row>
    <row r="59" spans="8:9" x14ac:dyDescent="0.15">
      <c r="H59" s="301" t="s">
        <v>968</v>
      </c>
      <c r="I59" s="301"/>
    </row>
    <row r="60" spans="8:9" x14ac:dyDescent="0.15">
      <c r="H60" s="301" t="s">
        <v>969</v>
      </c>
      <c r="I60" s="301"/>
    </row>
    <row r="61" spans="8:9" x14ac:dyDescent="0.15">
      <c r="H61" s="301" t="s">
        <v>970</v>
      </c>
      <c r="I61" s="301"/>
    </row>
    <row r="62" spans="8:9" x14ac:dyDescent="0.15">
      <c r="H62" s="301" t="s">
        <v>971</v>
      </c>
      <c r="I62" s="301"/>
    </row>
    <row r="63" spans="8:9" x14ac:dyDescent="0.15">
      <c r="H63" s="301" t="s">
        <v>972</v>
      </c>
      <c r="I63" s="301"/>
    </row>
    <row r="64" spans="8:9" x14ac:dyDescent="0.15">
      <c r="H64" s="310"/>
      <c r="I64" s="310"/>
    </row>
  </sheetData>
  <sheetProtection formatCells="0" formatColumns="0" formatRows="0" insertHyperlinks="0"/>
  <mergeCells count="16">
    <mergeCell ref="D32:E32"/>
    <mergeCell ref="D33:E33"/>
    <mergeCell ref="D34:E34"/>
    <mergeCell ref="D35:E35"/>
    <mergeCell ref="D17:E17"/>
    <mergeCell ref="D18:E18"/>
    <mergeCell ref="D19:E19"/>
    <mergeCell ref="D29:E29"/>
    <mergeCell ref="D30:E30"/>
    <mergeCell ref="D31:E31"/>
    <mergeCell ref="A16:G16"/>
    <mergeCell ref="A1:G1"/>
    <mergeCell ref="A2:F2"/>
    <mergeCell ref="H2:H4"/>
    <mergeCell ref="E4:G4"/>
    <mergeCell ref="A5:G5"/>
  </mergeCells>
  <phoneticPr fontId="5"/>
  <dataValidations count="5">
    <dataValidation allowBlank="1" showInputMessage="1" showErrorMessage="1" prompt="自動計算" sqref="C14:F14 G11:G14"/>
    <dataValidation type="list" allowBlank="1" showInputMessage="1" showErrorMessage="1" prompt="表紙①に反映されます" sqref="G2">
      <formula1>"あり,なし"</formula1>
    </dataValidation>
    <dataValidation type="decimal" imeMode="disabled" operator="greaterThanOrEqual" allowBlank="1" showInputMessage="1" showErrorMessage="1" prompt="時間（分）を入力" sqref="D7:D8">
      <formula1>0</formula1>
    </dataValidation>
    <dataValidation type="whole" imeMode="disabled" operator="greaterThanOrEqual" allowBlank="1" showInputMessage="1" showErrorMessage="1" error="整数で入力してください" prompt="整数で入力" sqref="C18:C35 C11:F13 D6 F18:F35">
      <formula1>0</formula1>
    </dataValidation>
    <dataValidation allowBlank="1" showInputMessage="1" showErrorMessage="1" prompt="表紙シートの病院名を反映" sqref="E4:G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sqref="A1:B1"/>
    </sheetView>
  </sheetViews>
  <sheetFormatPr defaultColWidth="9" defaultRowHeight="13.5" x14ac:dyDescent="0.15"/>
  <cols>
    <col min="1" max="1" width="3.625" style="218" customWidth="1"/>
    <col min="2" max="2" width="35.625" style="218" customWidth="1"/>
    <col min="3" max="4" width="10.625" style="218" customWidth="1"/>
    <col min="5" max="13" width="2.625" style="218" customWidth="1"/>
    <col min="14" max="14" width="1.625" style="218" customWidth="1"/>
    <col min="15" max="22" width="2.625" style="218" customWidth="1"/>
    <col min="23" max="23" width="10.625" style="218" customWidth="1"/>
    <col min="24" max="24" width="15.125" style="296" customWidth="1"/>
    <col min="25" max="25" width="2.25" style="1171" customWidth="1"/>
    <col min="26" max="26" width="100.625" style="296" customWidth="1"/>
    <col min="27" max="27" width="10.875" style="218" customWidth="1"/>
    <col min="28" max="28" width="20.125" style="218" customWidth="1"/>
    <col min="29" max="31" width="9" style="218"/>
    <col min="32" max="32" width="8.875" style="218" customWidth="1"/>
    <col min="33" max="16384" width="9" style="218"/>
  </cols>
  <sheetData>
    <row r="1" spans="1:37" s="919" customFormat="1" ht="22.5" customHeight="1" thickBot="1" x14ac:dyDescent="0.2">
      <c r="A1" s="1793" t="s">
        <v>1833</v>
      </c>
      <c r="B1" s="1793"/>
      <c r="C1" s="1793"/>
      <c r="D1" s="1793"/>
      <c r="E1" s="1793"/>
      <c r="F1" s="1793"/>
      <c r="G1" s="1793"/>
      <c r="H1" s="1793"/>
      <c r="I1" s="1793"/>
      <c r="J1" s="1793"/>
      <c r="K1" s="1793"/>
      <c r="L1" s="1793"/>
      <c r="M1" s="1793"/>
      <c r="N1" s="1793"/>
      <c r="O1" s="1793"/>
      <c r="P1" s="1793"/>
      <c r="Q1" s="1793"/>
      <c r="R1" s="1793"/>
      <c r="S1" s="1793"/>
      <c r="T1" s="1793"/>
      <c r="U1" s="1793"/>
      <c r="V1" s="1793"/>
      <c r="W1" s="1793"/>
      <c r="Y1" s="1051" t="s">
        <v>1793</v>
      </c>
      <c r="Z1" s="223"/>
      <c r="AA1" s="923"/>
      <c r="AB1" s="922"/>
      <c r="AC1" s="921"/>
      <c r="AD1" s="921"/>
      <c r="AE1" s="921"/>
      <c r="AF1" s="921"/>
      <c r="AG1" s="921"/>
      <c r="AH1" s="921"/>
      <c r="AI1" s="921"/>
      <c r="AJ1" s="921"/>
    </row>
    <row r="2" spans="1:37" s="919" customFormat="1" ht="24.95" customHeight="1" thickTop="1" thickBot="1" x14ac:dyDescent="0.2">
      <c r="A2" s="1422" t="s">
        <v>1805</v>
      </c>
      <c r="B2" s="1422"/>
      <c r="C2" s="1422"/>
      <c r="D2" s="1422"/>
      <c r="E2" s="1422"/>
      <c r="F2" s="1422"/>
      <c r="G2" s="1422"/>
      <c r="H2" s="1422"/>
      <c r="I2" s="1422"/>
      <c r="J2" s="1422"/>
      <c r="K2" s="1422"/>
      <c r="L2" s="1422"/>
      <c r="M2" s="1422"/>
      <c r="N2" s="1422"/>
      <c r="O2" s="1422"/>
      <c r="P2" s="1422"/>
      <c r="Q2" s="1422"/>
      <c r="R2" s="1422"/>
      <c r="S2" s="1422"/>
      <c r="T2" s="1422"/>
      <c r="U2" s="1422"/>
      <c r="V2" s="1661"/>
      <c r="W2" s="1052" t="s">
        <v>121</v>
      </c>
      <c r="X2" s="1179" t="str">
        <f>IF(W2="","←「あり」か「なし」を選択してください","")</f>
        <v/>
      </c>
      <c r="Y2" s="1051" t="s">
        <v>1806</v>
      </c>
      <c r="AA2" s="923"/>
      <c r="AB2" s="922"/>
      <c r="AC2" s="921"/>
      <c r="AD2" s="921"/>
      <c r="AE2" s="921"/>
      <c r="AF2" s="921"/>
      <c r="AG2" s="921"/>
      <c r="AH2" s="921"/>
      <c r="AI2" s="921"/>
      <c r="AJ2" s="921"/>
    </row>
    <row r="3" spans="1:37" s="919" customFormat="1" ht="5.0999999999999996" customHeight="1" thickTop="1" x14ac:dyDescent="0.15">
      <c r="B3" s="920" t="s">
        <v>505</v>
      </c>
      <c r="C3" s="920"/>
      <c r="D3" s="920"/>
      <c r="E3" s="920"/>
      <c r="F3" s="920"/>
      <c r="G3" s="920"/>
      <c r="H3" s="920"/>
      <c r="I3" s="920"/>
      <c r="J3" s="920"/>
      <c r="K3" s="920"/>
      <c r="L3" s="920"/>
      <c r="M3" s="920"/>
      <c r="N3" s="920"/>
      <c r="O3" s="920"/>
      <c r="P3" s="920"/>
      <c r="Q3" s="920"/>
      <c r="R3" s="920"/>
      <c r="S3" s="920"/>
      <c r="T3" s="920"/>
      <c r="U3" s="920"/>
      <c r="V3" s="920"/>
      <c r="W3" s="920"/>
      <c r="X3" s="223"/>
      <c r="Y3" s="133"/>
      <c r="AA3" s="920"/>
      <c r="AE3" s="1787"/>
      <c r="AF3" s="1787"/>
      <c r="AG3" s="1787"/>
      <c r="AH3" s="1787"/>
      <c r="AI3" s="1787"/>
      <c r="AJ3" s="1787"/>
      <c r="AK3" s="1787"/>
    </row>
    <row r="4" spans="1:37" ht="20.25" customHeight="1" x14ac:dyDescent="0.15">
      <c r="D4" s="313" t="s">
        <v>237</v>
      </c>
      <c r="E4" s="1424" t="str">
        <f>LEFT(表紙!D3,30)</f>
        <v>独立行政法人国立病院機構　近畿中央呼吸器センター</v>
      </c>
      <c r="F4" s="1788"/>
      <c r="G4" s="1788"/>
      <c r="H4" s="1788"/>
      <c r="I4" s="1788"/>
      <c r="J4" s="1788"/>
      <c r="K4" s="1788"/>
      <c r="L4" s="1788"/>
      <c r="M4" s="1788"/>
      <c r="N4" s="1788"/>
      <c r="O4" s="1788"/>
      <c r="P4" s="1788"/>
      <c r="Q4" s="1788"/>
      <c r="R4" s="1788"/>
      <c r="S4" s="1788"/>
      <c r="T4" s="1788"/>
      <c r="U4" s="1788"/>
      <c r="V4" s="1788"/>
      <c r="W4" s="1425"/>
      <c r="X4" s="223"/>
      <c r="Y4" s="1051" t="s">
        <v>1807</v>
      </c>
    </row>
    <row r="5" spans="1:37" ht="20.25" customHeight="1" thickBot="1" x14ac:dyDescent="0.2">
      <c r="D5" s="465" t="s">
        <v>1195</v>
      </c>
      <c r="E5" s="814" t="s">
        <v>1946</v>
      </c>
      <c r="F5" s="814"/>
      <c r="G5" s="814"/>
      <c r="H5" s="814"/>
      <c r="I5" s="814"/>
      <c r="J5" s="814"/>
      <c r="K5" s="814"/>
      <c r="L5" s="814"/>
      <c r="M5" s="139"/>
      <c r="N5" s="139"/>
      <c r="O5" s="139"/>
      <c r="P5" s="139"/>
      <c r="Q5" s="139"/>
      <c r="R5" s="139"/>
      <c r="S5" s="139"/>
      <c r="T5" s="139"/>
      <c r="U5" s="216"/>
      <c r="V5" s="216"/>
      <c r="W5" s="216"/>
      <c r="X5" s="291"/>
      <c r="Y5" s="1178"/>
      <c r="Z5" s="918" t="s">
        <v>1628</v>
      </c>
      <c r="AA5" s="917"/>
      <c r="AB5" s="917"/>
    </row>
    <row r="6" spans="1:37" ht="30" customHeight="1" thickBot="1" x14ac:dyDescent="0.2">
      <c r="A6" s="1010">
        <v>1</v>
      </c>
      <c r="B6" s="1016" t="s">
        <v>973</v>
      </c>
      <c r="C6" s="1572" t="s">
        <v>2072</v>
      </c>
      <c r="D6" s="1573"/>
      <c r="E6" s="1573"/>
      <c r="F6" s="1573"/>
      <c r="G6" s="1573"/>
      <c r="H6" s="1573"/>
      <c r="I6" s="1573"/>
      <c r="J6" s="1573"/>
      <c r="K6" s="1573"/>
      <c r="L6" s="1573"/>
      <c r="M6" s="1573"/>
      <c r="N6" s="1573"/>
      <c r="O6" s="1573"/>
      <c r="P6" s="1573"/>
      <c r="Q6" s="1573"/>
      <c r="R6" s="1573"/>
      <c r="S6" s="1573"/>
      <c r="T6" s="1573"/>
      <c r="U6" s="1573"/>
      <c r="V6" s="1573"/>
      <c r="W6" s="1574"/>
      <c r="X6" s="291"/>
      <c r="Y6" s="1174"/>
      <c r="Z6" s="1154"/>
      <c r="AA6" s="1011"/>
      <c r="AB6" s="219"/>
    </row>
    <row r="7" spans="1:37" ht="25.5" customHeight="1" thickBot="1" x14ac:dyDescent="0.2">
      <c r="A7" s="1010">
        <v>2</v>
      </c>
      <c r="B7" s="1789" t="s">
        <v>1832</v>
      </c>
      <c r="C7" s="1790"/>
      <c r="D7" s="1794" t="s">
        <v>1962</v>
      </c>
      <c r="E7" s="1795"/>
      <c r="F7" s="1795"/>
      <c r="G7" s="1795"/>
      <c r="H7" s="1795"/>
      <c r="I7" s="1795"/>
      <c r="J7" s="1795"/>
      <c r="K7" s="1795"/>
      <c r="L7" s="1795"/>
      <c r="M7" s="1796"/>
      <c r="N7" s="1514" t="s">
        <v>578</v>
      </c>
      <c r="O7" s="1514"/>
      <c r="P7" s="1514"/>
      <c r="Q7" s="1515">
        <v>2413</v>
      </c>
      <c r="R7" s="1515"/>
      <c r="S7" s="1515"/>
      <c r="T7" s="1515"/>
      <c r="U7" s="1515"/>
      <c r="V7" s="1515"/>
      <c r="W7" s="994"/>
      <c r="X7" s="223"/>
      <c r="Y7" s="1173"/>
      <c r="Z7" s="1154"/>
      <c r="AA7" s="1011"/>
      <c r="AB7" s="219"/>
    </row>
    <row r="8" spans="1:37" ht="25.5" customHeight="1" thickBot="1" x14ac:dyDescent="0.2">
      <c r="A8" s="1417">
        <v>3</v>
      </c>
      <c r="B8" s="1177" t="s">
        <v>974</v>
      </c>
      <c r="C8" s="1246" t="s">
        <v>2073</v>
      </c>
      <c r="D8" s="916"/>
      <c r="E8" s="915"/>
      <c r="F8" s="915"/>
      <c r="G8" s="915"/>
      <c r="H8" s="915"/>
      <c r="I8" s="915"/>
      <c r="J8" s="915"/>
      <c r="K8" s="915"/>
      <c r="L8" s="915"/>
      <c r="M8" s="915"/>
      <c r="N8" s="915"/>
      <c r="O8" s="915"/>
      <c r="P8" s="915"/>
      <c r="Q8" s="915"/>
      <c r="R8" s="915"/>
      <c r="S8" s="915"/>
      <c r="T8" s="915"/>
      <c r="U8" s="915"/>
      <c r="V8" s="915"/>
      <c r="W8" s="914"/>
      <c r="X8" s="223"/>
      <c r="Y8" s="1174"/>
      <c r="Z8" s="1154"/>
      <c r="AA8" s="897"/>
      <c r="AB8" s="219"/>
      <c r="AC8" s="219"/>
    </row>
    <row r="9" spans="1:37" ht="25.5" customHeight="1" thickBot="1" x14ac:dyDescent="0.2">
      <c r="A9" s="1791"/>
      <c r="B9" s="1176" t="s">
        <v>975</v>
      </c>
      <c r="C9" s="1246" t="s">
        <v>2074</v>
      </c>
      <c r="D9" s="913"/>
      <c r="E9" s="389"/>
      <c r="F9" s="389"/>
      <c r="G9" s="389"/>
      <c r="H9" s="389"/>
      <c r="I9" s="389"/>
      <c r="J9" s="389"/>
      <c r="K9" s="389"/>
      <c r="L9" s="389"/>
      <c r="M9" s="389"/>
      <c r="N9" s="389"/>
      <c r="O9" s="389"/>
      <c r="P9" s="389"/>
      <c r="Q9" s="389"/>
      <c r="R9" s="389"/>
      <c r="S9" s="389"/>
      <c r="T9" s="389"/>
      <c r="U9" s="389"/>
      <c r="V9" s="389"/>
      <c r="W9" s="898"/>
      <c r="X9" s="223"/>
      <c r="Y9" s="1173"/>
      <c r="Z9" s="1154"/>
      <c r="AA9" s="897"/>
      <c r="AB9" s="219"/>
      <c r="AC9" s="219"/>
    </row>
    <row r="10" spans="1:37" ht="25.5" customHeight="1" thickBot="1" x14ac:dyDescent="0.2">
      <c r="A10" s="1791"/>
      <c r="B10" s="912" t="s">
        <v>587</v>
      </c>
      <c r="C10" s="1246" t="s">
        <v>2073</v>
      </c>
      <c r="D10" s="911"/>
      <c r="E10" s="910"/>
      <c r="F10" s="910"/>
      <c r="G10" s="910"/>
      <c r="H10" s="910"/>
      <c r="I10" s="910"/>
      <c r="J10" s="910"/>
      <c r="K10" s="910"/>
      <c r="L10" s="910"/>
      <c r="M10" s="910"/>
      <c r="N10" s="910"/>
      <c r="O10" s="910"/>
      <c r="P10" s="910"/>
      <c r="Q10" s="910"/>
      <c r="R10" s="910"/>
      <c r="S10" s="910"/>
      <c r="T10" s="910"/>
      <c r="U10" s="910"/>
      <c r="V10" s="910"/>
      <c r="W10" s="909"/>
      <c r="X10" s="223"/>
      <c r="Y10" s="1174"/>
      <c r="Z10" s="1154"/>
      <c r="AA10" s="897"/>
      <c r="AB10" s="219"/>
      <c r="AC10" s="219"/>
    </row>
    <row r="11" spans="1:37" ht="25.5" customHeight="1" thickBot="1" x14ac:dyDescent="0.2">
      <c r="A11" s="1791"/>
      <c r="B11" s="1800" t="s">
        <v>1831</v>
      </c>
      <c r="C11" s="1801"/>
      <c r="D11" s="1797" t="s">
        <v>1962</v>
      </c>
      <c r="E11" s="1798"/>
      <c r="F11" s="1798"/>
      <c r="G11" s="1798"/>
      <c r="H11" s="1798"/>
      <c r="I11" s="1798"/>
      <c r="J11" s="1798"/>
      <c r="K11" s="1798"/>
      <c r="L11" s="1798"/>
      <c r="M11" s="1799"/>
      <c r="N11" s="1504" t="s">
        <v>578</v>
      </c>
      <c r="O11" s="1505"/>
      <c r="P11" s="1506"/>
      <c r="Q11" s="1515">
        <v>2413</v>
      </c>
      <c r="R11" s="1515"/>
      <c r="S11" s="1515"/>
      <c r="T11" s="1515"/>
      <c r="U11" s="1515"/>
      <c r="V11" s="1515"/>
      <c r="W11" s="994"/>
      <c r="Y11" s="1173"/>
      <c r="Z11" s="1154"/>
      <c r="AA11" s="1011"/>
      <c r="AB11" s="219"/>
    </row>
    <row r="12" spans="1:37" ht="25.5" customHeight="1" thickBot="1" x14ac:dyDescent="0.2">
      <c r="A12" s="1792"/>
      <c r="B12" s="1176" t="s">
        <v>1653</v>
      </c>
      <c r="C12" s="1246" t="s">
        <v>2074</v>
      </c>
      <c r="D12" s="389"/>
      <c r="E12" s="389"/>
      <c r="F12" s="908"/>
      <c r="G12" s="389"/>
      <c r="H12" s="908"/>
      <c r="I12" s="908"/>
      <c r="J12" s="389"/>
      <c r="K12" s="908"/>
      <c r="L12" s="389"/>
      <c r="M12" s="908"/>
      <c r="N12" s="908"/>
      <c r="O12" s="389"/>
      <c r="P12" s="908"/>
      <c r="Q12" s="389"/>
      <c r="R12" s="908"/>
      <c r="S12" s="908"/>
      <c r="T12" s="389"/>
      <c r="U12" s="908"/>
      <c r="V12" s="389"/>
      <c r="W12" s="907"/>
      <c r="X12" s="223"/>
      <c r="Y12" s="1173"/>
      <c r="Z12" s="1154"/>
      <c r="AA12" s="1011"/>
      <c r="AB12" s="219"/>
    </row>
    <row r="13" spans="1:37" ht="25.5" customHeight="1" thickBot="1" x14ac:dyDescent="0.2">
      <c r="A13" s="1417">
        <v>4</v>
      </c>
      <c r="B13" s="906" t="s">
        <v>1652</v>
      </c>
      <c r="C13" s="1246" t="s">
        <v>2075</v>
      </c>
      <c r="D13" s="905"/>
      <c r="E13" s="904"/>
      <c r="F13" s="904"/>
      <c r="G13" s="904"/>
      <c r="H13" s="904"/>
      <c r="I13" s="904"/>
      <c r="J13" s="904"/>
      <c r="K13" s="904"/>
      <c r="L13" s="904"/>
      <c r="M13" s="904"/>
      <c r="N13" s="904"/>
      <c r="O13" s="904"/>
      <c r="P13" s="904"/>
      <c r="Q13" s="904"/>
      <c r="R13" s="904"/>
      <c r="S13" s="904"/>
      <c r="T13" s="904"/>
      <c r="U13" s="904"/>
      <c r="V13" s="904"/>
      <c r="W13" s="903"/>
      <c r="Y13" s="1173"/>
      <c r="Z13" s="1154"/>
      <c r="AA13" s="1011"/>
      <c r="AB13" s="219"/>
    </row>
    <row r="14" spans="1:37" ht="25.5" customHeight="1" thickBot="1" x14ac:dyDescent="0.2">
      <c r="A14" s="1791"/>
      <c r="B14" s="1800" t="s">
        <v>1830</v>
      </c>
      <c r="C14" s="1801"/>
      <c r="D14" s="1572"/>
      <c r="E14" s="1573"/>
      <c r="F14" s="1573"/>
      <c r="G14" s="1573"/>
      <c r="H14" s="1573"/>
      <c r="I14" s="1573"/>
      <c r="J14" s="1573"/>
      <c r="K14" s="1573"/>
      <c r="L14" s="1573"/>
      <c r="M14" s="1573"/>
      <c r="N14" s="1573"/>
      <c r="O14" s="1573"/>
      <c r="P14" s="1573"/>
      <c r="Q14" s="1573"/>
      <c r="R14" s="1573"/>
      <c r="S14" s="1573"/>
      <c r="T14" s="1573"/>
      <c r="U14" s="1573"/>
      <c r="V14" s="1573"/>
      <c r="W14" s="1574"/>
      <c r="Y14" s="1175"/>
      <c r="Z14" s="1154"/>
      <c r="AA14" s="897"/>
      <c r="AB14" s="219"/>
      <c r="AC14" s="219"/>
    </row>
    <row r="15" spans="1:37" ht="25.5" customHeight="1" thickBot="1" x14ac:dyDescent="0.2">
      <c r="A15" s="1791"/>
      <c r="B15" s="902" t="s">
        <v>1651</v>
      </c>
      <c r="C15" s="1246" t="s">
        <v>2075</v>
      </c>
      <c r="D15" s="899"/>
      <c r="E15" s="899"/>
      <c r="F15" s="899"/>
      <c r="G15" s="899"/>
      <c r="H15" s="899"/>
      <c r="I15" s="899"/>
      <c r="J15" s="899"/>
      <c r="K15" s="899"/>
      <c r="L15" s="899"/>
      <c r="M15" s="899"/>
      <c r="N15" s="899"/>
      <c r="O15" s="899"/>
      <c r="P15" s="899"/>
      <c r="Q15" s="899"/>
      <c r="R15" s="899"/>
      <c r="S15" s="899"/>
      <c r="T15" s="899"/>
      <c r="U15" s="899"/>
      <c r="V15" s="899"/>
      <c r="W15" s="901"/>
      <c r="Y15" s="1174"/>
      <c r="Z15" s="1154"/>
      <c r="AA15" s="897"/>
      <c r="AB15" s="219"/>
      <c r="AC15" s="219"/>
    </row>
    <row r="16" spans="1:37" ht="25.5" customHeight="1" thickBot="1" x14ac:dyDescent="0.2">
      <c r="A16" s="1792"/>
      <c r="B16" s="1802" t="s">
        <v>1829</v>
      </c>
      <c r="C16" s="1803"/>
      <c r="D16" s="1572"/>
      <c r="E16" s="1573"/>
      <c r="F16" s="1573"/>
      <c r="G16" s="1573"/>
      <c r="H16" s="1573"/>
      <c r="I16" s="1573"/>
      <c r="J16" s="1573"/>
      <c r="K16" s="1573"/>
      <c r="L16" s="1573"/>
      <c r="M16" s="1573"/>
      <c r="N16" s="1573"/>
      <c r="O16" s="1573"/>
      <c r="P16" s="1573"/>
      <c r="Q16" s="1573"/>
      <c r="R16" s="1573"/>
      <c r="S16" s="1573"/>
      <c r="T16" s="1573"/>
      <c r="U16" s="1573"/>
      <c r="V16" s="1573"/>
      <c r="W16" s="1574"/>
      <c r="Y16" s="1173"/>
      <c r="Z16" s="1154"/>
      <c r="AA16" s="1011"/>
      <c r="AB16" s="219"/>
    </row>
    <row r="17" spans="24:29" ht="25.5" customHeight="1" x14ac:dyDescent="0.15">
      <c r="Y17" s="1173"/>
      <c r="Z17" s="1154"/>
      <c r="AA17" s="1011"/>
      <c r="AB17" s="219"/>
    </row>
    <row r="18" spans="24:29" ht="25.5" customHeight="1" x14ac:dyDescent="0.15">
      <c r="Y18" s="1173"/>
      <c r="Z18" s="1154"/>
      <c r="AA18" s="1011"/>
      <c r="AB18" s="219"/>
    </row>
    <row r="19" spans="24:29" ht="51" customHeight="1" x14ac:dyDescent="0.15">
      <c r="Y19" s="1174"/>
      <c r="Z19" s="1154"/>
      <c r="AA19" s="897"/>
      <c r="AB19" s="219"/>
      <c r="AC19" s="219"/>
    </row>
    <row r="20" spans="24:29" ht="34.5" customHeight="1" x14ac:dyDescent="0.15">
      <c r="X20" s="223"/>
      <c r="Y20" s="1175"/>
      <c r="Z20" s="1154"/>
      <c r="AA20" s="1011"/>
      <c r="AB20" s="219"/>
      <c r="AC20" s="900"/>
    </row>
    <row r="21" spans="24:29" ht="34.5" customHeight="1" x14ac:dyDescent="0.15">
      <c r="X21" s="222"/>
      <c r="Y21" s="1175"/>
      <c r="Z21" s="1154"/>
      <c r="AA21" s="1011"/>
      <c r="AB21" s="219"/>
      <c r="AC21" s="900"/>
    </row>
    <row r="22" spans="24:29" ht="30" customHeight="1" x14ac:dyDescent="0.15">
      <c r="X22" s="309"/>
      <c r="Y22" s="1174"/>
      <c r="Z22" s="1154"/>
      <c r="AA22" s="897"/>
      <c r="AB22" s="1707"/>
    </row>
    <row r="23" spans="24:29" ht="40.5" customHeight="1" x14ac:dyDescent="0.15">
      <c r="Y23" s="1173"/>
      <c r="Z23" s="1154"/>
      <c r="AA23" s="1011"/>
      <c r="AB23" s="1707"/>
    </row>
    <row r="24" spans="24:29" ht="27" customHeight="1" x14ac:dyDescent="0.15">
      <c r="Y24" s="1174"/>
      <c r="Z24" s="1154"/>
      <c r="AA24" s="897"/>
      <c r="AB24" s="219"/>
    </row>
    <row r="25" spans="24:29" ht="31.5" customHeight="1" x14ac:dyDescent="0.15">
      <c r="Y25" s="1173"/>
      <c r="Z25" s="1154"/>
      <c r="AA25" s="897"/>
      <c r="AB25" s="219"/>
    </row>
    <row r="26" spans="24:29" ht="85.5" customHeight="1" x14ac:dyDescent="0.15">
      <c r="Y26" s="1173"/>
      <c r="Z26" s="1172"/>
      <c r="AA26" s="896"/>
      <c r="AB26" s="219"/>
    </row>
    <row r="27" spans="24:29" ht="16.5" customHeight="1" x14ac:dyDescent="0.15">
      <c r="X27" s="309" t="s">
        <v>752</v>
      </c>
      <c r="AA27" s="895"/>
    </row>
  </sheetData>
  <sheetProtection formatCells="0" formatColumns="0" formatRows="0" insertHyperlinks="0"/>
  <mergeCells count="22">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AE3:AK3"/>
    <mergeCell ref="E4:W4"/>
    <mergeCell ref="C6:W6"/>
    <mergeCell ref="N7:P7"/>
    <mergeCell ref="Q7:S7"/>
    <mergeCell ref="T7:V7"/>
    <mergeCell ref="B7:C7"/>
  </mergeCells>
  <phoneticPr fontId="5"/>
  <conditionalFormatting sqref="Y3 Y5:Y1048576">
    <cfRule type="cellIs" dxfId="4" priority="1" stopIfTrue="1" operator="equal">
      <formula>"未入力あり"</formula>
    </cfRule>
  </conditionalFormatting>
  <dataValidations count="8">
    <dataValidation type="custom" imeMode="disabled" allowBlank="1" showInputMessage="1" showErrorMessage="1" error="半角で入力してください" prompt="半角英数字で入力" sqref="D16:W16">
      <formula1>LEN(D16)=LENB(D16)</formula1>
    </dataValidation>
    <dataValidation allowBlank="1" showInputMessage="1" showErrorMessage="1" prompt="表紙シートの病院名を反映" sqref="E4:W4"/>
    <dataValidation type="whole" operator="greaterThan" allowBlank="1" showInputMessage="1" showErrorMessage="1" prompt="整数を入力" sqref="AA26">
      <formula1>0</formula1>
    </dataValidation>
    <dataValidation type="list" allowBlank="1" showInputMessage="1" showErrorMessage="1" sqref="C10 C13 C8 C15">
      <formula1>"実施,未実施"</formula1>
    </dataValidation>
    <dataValidation type="list" allowBlank="1" showInputMessage="1" showErrorMessage="1" sqref="C9 C12">
      <formula1>"必要,不要"</formula1>
    </dataValidation>
    <dataValidation type="list" allowBlank="1" showInputMessage="1" showErrorMessage="1" prompt="表紙①に反映されます" sqref="W2">
      <formula1>"あり,なし"</formula1>
    </dataValidation>
    <dataValidation type="custom" imeMode="disabled" allowBlank="1" showInputMessage="1" showErrorMessage="1" error="半角で入力してください" prompt="電話番号はハイフン「-」を含め、半角で入力_x000a_XXX-XXXX-XXXX" sqref="D7:M7 D14:W14 D11:M11">
      <formula1>LEN(D7)=LENB(D7)</formula1>
    </dataValidation>
    <dataValidation imeMode="disabled" allowBlank="1" showInputMessage="1" showErrorMessage="1" prompt="内線番号を半角で入力" sqref="Q7:W7 Q11:W11"/>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3"/>
  <sheetViews>
    <sheetView view="pageBreakPreview" zoomScaleNormal="100" zoomScaleSheetLayoutView="100" workbookViewId="0">
      <selection sqref="A1:F1"/>
    </sheetView>
  </sheetViews>
  <sheetFormatPr defaultRowHeight="13.5" x14ac:dyDescent="0.15"/>
  <cols>
    <col min="7" max="13" width="4.625" style="157" customWidth="1"/>
  </cols>
  <sheetData>
    <row r="1" spans="1:13" ht="20.100000000000001" customHeight="1" x14ac:dyDescent="0.15">
      <c r="A1" s="1268"/>
      <c r="B1" s="1266"/>
      <c r="C1" s="1266"/>
      <c r="D1" s="1266"/>
      <c r="E1" s="1266"/>
      <c r="F1" s="1266"/>
      <c r="G1" s="157" t="s">
        <v>1169</v>
      </c>
      <c r="H1" s="206">
        <v>3</v>
      </c>
      <c r="I1" s="157" t="s">
        <v>59</v>
      </c>
      <c r="J1" s="206">
        <v>10</v>
      </c>
      <c r="K1" s="157" t="s">
        <v>714</v>
      </c>
      <c r="L1" s="206">
        <v>21</v>
      </c>
      <c r="M1" s="157" t="s">
        <v>715</v>
      </c>
    </row>
    <row r="2" spans="1:13" ht="39" customHeight="1" x14ac:dyDescent="0.15">
      <c r="A2" s="1266" t="s">
        <v>716</v>
      </c>
      <c r="B2" s="1266"/>
      <c r="C2" s="1266"/>
      <c r="D2" s="1266"/>
      <c r="E2" s="1266"/>
      <c r="F2" s="1266"/>
      <c r="G2" s="1266"/>
      <c r="H2" s="1266"/>
      <c r="I2" s="1266"/>
      <c r="J2" s="1266"/>
      <c r="K2" s="1266"/>
      <c r="L2" s="1266"/>
      <c r="M2" s="1266"/>
    </row>
    <row r="3" spans="1:13" ht="20.100000000000001" customHeight="1" x14ac:dyDescent="0.15">
      <c r="A3" s="1269" t="s">
        <v>1170</v>
      </c>
      <c r="B3" s="1269"/>
      <c r="C3" s="1269"/>
      <c r="D3" s="1269"/>
      <c r="E3" s="1266"/>
      <c r="F3" s="1266"/>
      <c r="G3" s="1266"/>
      <c r="H3" s="1266"/>
      <c r="I3" s="1266"/>
      <c r="J3" s="1266"/>
      <c r="K3" s="1266"/>
      <c r="L3" s="1266"/>
      <c r="M3" s="1266"/>
    </row>
    <row r="4" spans="1:13" ht="20.100000000000001" customHeight="1" x14ac:dyDescent="0.15">
      <c r="A4" s="1266"/>
      <c r="B4" s="1266"/>
      <c r="C4" s="1266"/>
      <c r="D4" s="1266"/>
      <c r="E4" s="1266"/>
      <c r="F4" s="1266"/>
      <c r="G4" s="1266"/>
      <c r="H4" s="1266"/>
      <c r="I4" s="1266"/>
      <c r="J4" s="1266"/>
      <c r="K4" s="1266"/>
      <c r="L4" s="1266"/>
      <c r="M4" s="1266"/>
    </row>
    <row r="5" spans="1:13" ht="20.100000000000001" customHeight="1" x14ac:dyDescent="0.15">
      <c r="A5" s="1266"/>
      <c r="B5" s="1266"/>
      <c r="C5" s="1266"/>
      <c r="D5" s="1266"/>
      <c r="E5" s="1266"/>
      <c r="F5" s="1266"/>
      <c r="G5" s="1266"/>
      <c r="H5" s="1266"/>
      <c r="I5" s="1266"/>
      <c r="J5" s="1266"/>
      <c r="K5" s="1266"/>
      <c r="L5" s="1266"/>
      <c r="M5" s="1266"/>
    </row>
    <row r="6" spans="1:13" ht="20.100000000000001" customHeight="1" x14ac:dyDescent="0.15">
      <c r="A6" s="1266"/>
      <c r="B6" s="1266"/>
      <c r="C6" s="1266"/>
      <c r="D6" s="1266"/>
      <c r="E6" s="157" t="s">
        <v>717</v>
      </c>
      <c r="F6" s="1267" t="s">
        <v>1958</v>
      </c>
      <c r="G6" s="1267"/>
      <c r="H6" s="1267"/>
      <c r="I6" s="1267"/>
      <c r="J6" s="1267"/>
      <c r="K6" s="1267"/>
      <c r="L6" s="1267"/>
      <c r="M6" s="1267"/>
    </row>
    <row r="7" spans="1:13" ht="20.100000000000001" customHeight="1" x14ac:dyDescent="0.15">
      <c r="A7" s="1266"/>
      <c r="B7" s="1266"/>
      <c r="C7" s="1266"/>
      <c r="D7" s="1266"/>
      <c r="E7" s="157" t="s">
        <v>718</v>
      </c>
      <c r="F7" s="1267" t="s">
        <v>1959</v>
      </c>
      <c r="G7" s="1267"/>
      <c r="H7" s="1267"/>
      <c r="I7" s="1267"/>
      <c r="J7" s="1267"/>
      <c r="K7" s="1267"/>
      <c r="L7" s="1267"/>
      <c r="M7" s="1267"/>
    </row>
    <row r="8" spans="1:13" ht="20.100000000000001" customHeight="1" x14ac:dyDescent="0.15">
      <c r="A8" s="1266"/>
      <c r="B8" s="1266"/>
      <c r="C8" s="1266"/>
      <c r="D8" s="1266"/>
      <c r="E8" s="157" t="s">
        <v>719</v>
      </c>
      <c r="F8" s="1270" t="s">
        <v>1960</v>
      </c>
      <c r="G8" s="1270"/>
      <c r="H8" s="1270"/>
      <c r="I8" s="1270"/>
      <c r="J8" s="1270"/>
      <c r="K8" s="1270"/>
      <c r="L8" s="1270"/>
      <c r="M8" s="1270"/>
    </row>
    <row r="9" spans="1:13" ht="20.100000000000001" customHeight="1" x14ac:dyDescent="0.15">
      <c r="A9" s="1269"/>
      <c r="B9" s="1269"/>
      <c r="C9" s="1269"/>
      <c r="D9" s="1269"/>
      <c r="E9" s="1269"/>
      <c r="F9" s="1269"/>
      <c r="G9" s="1269"/>
      <c r="H9" s="1269"/>
      <c r="I9" s="1269"/>
      <c r="J9" s="1269"/>
      <c r="K9" s="1269"/>
      <c r="L9" s="1269"/>
      <c r="M9" s="1269"/>
    </row>
    <row r="10" spans="1:13" ht="20.100000000000001" customHeight="1" x14ac:dyDescent="0.15">
      <c r="A10" s="1266"/>
      <c r="B10" s="1266"/>
      <c r="C10" s="1266"/>
      <c r="D10" s="1266"/>
      <c r="E10" s="1266"/>
      <c r="F10" s="1266"/>
      <c r="G10" s="1266"/>
      <c r="H10" s="1266"/>
      <c r="I10" s="1266"/>
      <c r="J10" s="1266"/>
      <c r="K10" s="1266"/>
      <c r="L10" s="1266"/>
      <c r="M10" s="1266"/>
    </row>
    <row r="11" spans="1:13" ht="40.5" customHeight="1" x14ac:dyDescent="0.15">
      <c r="A11" s="1271" t="s">
        <v>2090</v>
      </c>
      <c r="B11" s="1272"/>
      <c r="C11" s="1272"/>
      <c r="D11" s="1272"/>
      <c r="E11" s="1272"/>
      <c r="F11" s="1272"/>
      <c r="G11" s="1272"/>
      <c r="H11" s="1272"/>
      <c r="I11" s="1272"/>
      <c r="J11" s="1272"/>
      <c r="K11" s="1272"/>
      <c r="L11" s="1272"/>
      <c r="M11" s="1272"/>
    </row>
    <row r="12" spans="1:13" ht="20.100000000000001" customHeight="1" x14ac:dyDescent="0.15">
      <c r="A12" s="1273"/>
      <c r="B12" s="1273"/>
      <c r="C12" s="1273"/>
      <c r="D12" s="1273"/>
      <c r="E12" s="1273"/>
      <c r="F12" s="1273"/>
      <c r="G12" s="1273"/>
      <c r="H12" s="1273"/>
      <c r="I12" s="1273"/>
      <c r="J12" s="1273"/>
      <c r="K12" s="1273"/>
      <c r="L12" s="1273"/>
      <c r="M12" s="1273"/>
    </row>
    <row r="13" spans="1:13" ht="98.25" customHeight="1" x14ac:dyDescent="0.15">
      <c r="A13" s="1274" t="s">
        <v>1974</v>
      </c>
      <c r="B13" s="1274"/>
      <c r="C13" s="1274"/>
      <c r="D13" s="1274"/>
      <c r="E13" s="1274"/>
      <c r="F13" s="1274"/>
      <c r="G13" s="1274"/>
      <c r="H13" s="1274"/>
      <c r="I13" s="1274"/>
      <c r="J13" s="1274"/>
      <c r="K13" s="1274"/>
      <c r="L13" s="1274"/>
      <c r="M13" s="1274"/>
    </row>
    <row r="14" spans="1:13" ht="20.100000000000001" customHeight="1" x14ac:dyDescent="0.15">
      <c r="A14" s="1273" t="s">
        <v>1713</v>
      </c>
      <c r="B14" s="1273"/>
      <c r="C14" s="1273"/>
      <c r="D14" s="1273"/>
      <c r="E14" s="1273"/>
      <c r="F14" s="1273"/>
      <c r="G14" s="1273"/>
      <c r="H14" s="1273"/>
      <c r="I14" s="1273"/>
      <c r="J14" s="1273"/>
      <c r="K14" s="1273"/>
      <c r="L14" s="1273"/>
      <c r="M14" s="1273"/>
    </row>
    <row r="15" spans="1:13" ht="20.100000000000001" customHeight="1" x14ac:dyDescent="0.15">
      <c r="A15" s="1266"/>
      <c r="B15" s="1266"/>
      <c r="C15" s="1266"/>
      <c r="D15" s="1266"/>
      <c r="E15" s="1266"/>
      <c r="F15" s="1266"/>
      <c r="G15" s="1266"/>
      <c r="H15" s="1266"/>
      <c r="I15" s="1266"/>
      <c r="J15" s="1266"/>
      <c r="K15" s="1266"/>
      <c r="L15" s="1266"/>
      <c r="M15" s="1266"/>
    </row>
    <row r="16" spans="1:13" ht="20.100000000000001" customHeight="1" x14ac:dyDescent="0.15">
      <c r="A16" s="1266"/>
      <c r="B16" s="1266"/>
      <c r="C16" s="1266"/>
      <c r="D16" s="1266"/>
      <c r="E16" s="1266"/>
      <c r="F16" s="1266"/>
      <c r="G16" s="1266"/>
      <c r="H16" s="1266"/>
      <c r="I16" s="1266"/>
      <c r="J16" s="1266"/>
      <c r="K16" s="1266"/>
      <c r="L16" s="1266"/>
      <c r="M16" s="1266"/>
    </row>
    <row r="17" spans="1:13" ht="20.100000000000001" customHeight="1" x14ac:dyDescent="0.15">
      <c r="A17" s="1266"/>
      <c r="B17" s="1266"/>
      <c r="C17" s="1275"/>
      <c r="D17" s="1266"/>
      <c r="E17" s="1266"/>
      <c r="F17" s="1266"/>
      <c r="G17" s="1266"/>
      <c r="H17" s="1266"/>
      <c r="I17" s="1266"/>
      <c r="J17" s="1266"/>
      <c r="K17" s="1266"/>
      <c r="L17" s="1266"/>
      <c r="M17" s="1266"/>
    </row>
    <row r="18" spans="1:13" ht="20.100000000000001" customHeight="1" x14ac:dyDescent="0.15">
      <c r="A18" s="1269"/>
      <c r="B18" s="1269"/>
      <c r="C18" s="1269"/>
      <c r="D18" s="1269"/>
      <c r="E18" s="1269"/>
      <c r="F18" s="1269"/>
      <c r="G18" s="1269"/>
      <c r="H18" s="1269"/>
      <c r="I18" s="1269"/>
      <c r="J18" s="1269"/>
      <c r="K18" s="1269"/>
      <c r="L18" s="1269"/>
      <c r="M18" s="1269"/>
    </row>
    <row r="19" spans="1:13" ht="20.100000000000001" customHeight="1" x14ac:dyDescent="0.15">
      <c r="A19" s="1269"/>
      <c r="B19" s="1269"/>
      <c r="C19" s="1269"/>
      <c r="D19" s="1269"/>
      <c r="E19" s="1269"/>
      <c r="F19" s="1269"/>
      <c r="G19" s="1269"/>
      <c r="H19" s="1269"/>
      <c r="I19" s="1269"/>
      <c r="J19" s="1269"/>
      <c r="K19" s="1269"/>
      <c r="L19" s="1269"/>
      <c r="M19" s="1269"/>
    </row>
    <row r="20" spans="1:13" ht="20.100000000000001" customHeight="1" x14ac:dyDescent="0.15">
      <c r="A20" s="1269"/>
      <c r="B20" s="1269"/>
      <c r="C20" s="1269"/>
      <c r="D20" s="1269"/>
      <c r="E20" s="1269"/>
      <c r="F20" s="1269"/>
      <c r="G20" s="1269"/>
      <c r="H20" s="1269"/>
      <c r="I20" s="1269"/>
      <c r="J20" s="1269"/>
      <c r="K20" s="1269"/>
      <c r="L20" s="1269"/>
      <c r="M20" s="1269"/>
    </row>
    <row r="21" spans="1:13" ht="20.100000000000001" customHeight="1" x14ac:dyDescent="0.15">
      <c r="A21" s="1266"/>
      <c r="B21" s="1266"/>
      <c r="C21" s="1266"/>
      <c r="D21" s="1266"/>
      <c r="E21" s="1266"/>
      <c r="F21" s="1266"/>
      <c r="G21" s="1266"/>
      <c r="H21" s="1266"/>
      <c r="I21" s="1266"/>
      <c r="J21" s="1266"/>
      <c r="K21" s="1266"/>
      <c r="L21" s="1266"/>
      <c r="M21" s="1266"/>
    </row>
    <row r="22" spans="1:13" ht="20.100000000000001" customHeight="1" x14ac:dyDescent="0.15">
      <c r="A22" s="1266"/>
      <c r="B22" s="1266"/>
      <c r="C22" s="1266"/>
      <c r="D22" s="1266"/>
      <c r="E22" s="1266"/>
      <c r="F22" s="1266"/>
      <c r="G22" s="1266"/>
      <c r="H22" s="1266"/>
      <c r="I22" s="1266"/>
      <c r="J22" s="1266"/>
      <c r="K22" s="1266"/>
      <c r="L22" s="1266"/>
      <c r="M22" s="1266"/>
    </row>
    <row r="23" spans="1:13" ht="20.100000000000001" customHeight="1" x14ac:dyDescent="0.15">
      <c r="A23" s="1266"/>
      <c r="B23" s="1266"/>
      <c r="C23" s="1266"/>
      <c r="D23" s="1266"/>
      <c r="E23" s="1266"/>
      <c r="F23" s="1266"/>
      <c r="G23" s="1266"/>
      <c r="H23" s="1266"/>
      <c r="I23" s="1266"/>
      <c r="J23" s="1266"/>
      <c r="K23" s="1266"/>
      <c r="L23" s="1266"/>
      <c r="M23" s="1266"/>
    </row>
    <row r="24" spans="1:13" ht="20.100000000000001" customHeight="1" x14ac:dyDescent="0.15">
      <c r="A24" s="1266"/>
      <c r="B24" s="1266"/>
      <c r="C24" s="1266"/>
      <c r="D24" s="1266"/>
      <c r="E24" s="1266"/>
      <c r="F24" s="1266"/>
      <c r="G24" s="1266"/>
      <c r="H24" s="1266"/>
      <c r="I24" s="1266"/>
      <c r="J24" s="1266"/>
      <c r="K24" s="1266"/>
      <c r="L24" s="1266"/>
      <c r="M24" s="1266"/>
    </row>
    <row r="25" spans="1:13" ht="20.100000000000001" customHeight="1" x14ac:dyDescent="0.15">
      <c r="A25" s="1266"/>
      <c r="B25" s="1266"/>
      <c r="C25" s="1266"/>
      <c r="D25" s="1266"/>
      <c r="E25" s="1266"/>
      <c r="F25" s="1266"/>
      <c r="G25" s="1266"/>
      <c r="H25" s="1266"/>
      <c r="I25" s="1266"/>
      <c r="J25" s="1266"/>
      <c r="K25" s="1266"/>
      <c r="L25" s="1266"/>
      <c r="M25" s="1266"/>
    </row>
    <row r="26" spans="1:13" ht="20.100000000000001" customHeight="1" x14ac:dyDescent="0.15">
      <c r="A26" s="1266"/>
      <c r="B26" s="1266"/>
      <c r="C26" s="1266"/>
      <c r="D26" s="1266"/>
      <c r="E26" s="1266"/>
      <c r="F26" s="1266"/>
      <c r="G26" s="1266"/>
      <c r="H26" s="1266"/>
      <c r="I26" s="1266"/>
      <c r="J26" s="1266"/>
      <c r="K26" s="1266"/>
      <c r="L26" s="1266"/>
      <c r="M26" s="1266"/>
    </row>
    <row r="27" spans="1:13" ht="20.100000000000001" customHeight="1" x14ac:dyDescent="0.15">
      <c r="A27" s="1266"/>
      <c r="B27" s="1266"/>
      <c r="C27" s="1266"/>
      <c r="D27" s="1266"/>
      <c r="E27" s="1266"/>
      <c r="F27" s="1266"/>
      <c r="G27" s="1266"/>
      <c r="H27" s="1266"/>
      <c r="I27" s="1266"/>
      <c r="J27" s="1266"/>
      <c r="K27" s="1266"/>
      <c r="L27" s="1266"/>
      <c r="M27" s="1266"/>
    </row>
    <row r="28" spans="1:13" ht="20.100000000000001" customHeight="1" x14ac:dyDescent="0.15">
      <c r="A28" s="1266"/>
      <c r="B28" s="1266"/>
      <c r="C28" s="1266"/>
      <c r="D28" s="1266"/>
      <c r="E28" s="1266"/>
      <c r="F28" s="1266"/>
      <c r="G28" s="1266"/>
      <c r="H28" s="1266"/>
      <c r="I28" s="1266"/>
      <c r="J28" s="1266"/>
      <c r="K28" s="1266"/>
      <c r="L28" s="1266"/>
      <c r="M28" s="1266"/>
    </row>
    <row r="29" spans="1:13" ht="20.100000000000001" customHeight="1" x14ac:dyDescent="0.15">
      <c r="A29" s="1266"/>
      <c r="B29" s="1266"/>
      <c r="C29" s="1266"/>
      <c r="D29" s="1266"/>
      <c r="E29" s="1266"/>
      <c r="F29" s="1266"/>
      <c r="G29" s="1266"/>
      <c r="H29" s="1266"/>
      <c r="I29" s="1266"/>
      <c r="J29" s="1266"/>
      <c r="K29" s="1266"/>
      <c r="L29" s="1266"/>
      <c r="M29" s="1266"/>
    </row>
    <row r="30" spans="1:13" ht="20.100000000000001" customHeight="1" x14ac:dyDescent="0.15">
      <c r="A30" s="1266"/>
      <c r="B30" s="1266"/>
      <c r="C30" s="1266"/>
      <c r="D30" s="1266"/>
      <c r="E30" s="1266"/>
      <c r="F30" s="1266"/>
      <c r="G30" s="1266"/>
      <c r="H30" s="1266"/>
      <c r="I30" s="1266"/>
      <c r="J30" s="1266"/>
      <c r="K30" s="1266"/>
      <c r="L30" s="1266"/>
      <c r="M30" s="1266"/>
    </row>
    <row r="31" spans="1:13" ht="20.100000000000001" customHeight="1" x14ac:dyDescent="0.15">
      <c r="A31" s="1266"/>
      <c r="B31" s="1266"/>
      <c r="C31" s="1266"/>
      <c r="D31" s="1266"/>
      <c r="E31" s="1266"/>
      <c r="F31" s="1266"/>
      <c r="G31" s="1266"/>
      <c r="H31" s="1266"/>
      <c r="I31" s="1266"/>
      <c r="J31" s="1266"/>
      <c r="K31" s="1266"/>
      <c r="L31" s="1266"/>
      <c r="M31" s="1266"/>
    </row>
    <row r="32" spans="1:13" ht="20.100000000000001" customHeight="1" x14ac:dyDescent="0.15">
      <c r="A32" s="1266"/>
      <c r="B32" s="1266"/>
      <c r="C32" s="1266"/>
      <c r="D32" s="1266"/>
      <c r="E32" s="1266"/>
      <c r="F32" s="1266"/>
      <c r="G32" s="1266"/>
      <c r="H32" s="1266"/>
      <c r="I32" s="1266"/>
      <c r="J32" s="1266"/>
      <c r="K32" s="1266"/>
      <c r="L32" s="1266"/>
      <c r="M32" s="1266"/>
    </row>
    <row r="33" spans="1:13" ht="20.100000000000001" customHeight="1" x14ac:dyDescent="0.15">
      <c r="A33" s="1266"/>
      <c r="B33" s="1266"/>
      <c r="C33" s="1266"/>
      <c r="D33" s="1266"/>
      <c r="E33" s="1266"/>
      <c r="F33" s="1266"/>
      <c r="G33" s="1266"/>
      <c r="H33" s="1266"/>
      <c r="I33" s="1266"/>
      <c r="J33" s="1266"/>
      <c r="K33" s="1266"/>
      <c r="L33" s="1266"/>
      <c r="M33" s="1266"/>
    </row>
    <row r="34" spans="1:13" ht="20.100000000000001" customHeight="1" x14ac:dyDescent="0.15">
      <c r="A34" s="1266"/>
      <c r="B34" s="1266"/>
      <c r="C34" s="1266"/>
      <c r="D34" s="1266"/>
      <c r="E34" s="1266"/>
      <c r="F34" s="1266"/>
      <c r="G34" s="1266"/>
      <c r="H34" s="1266"/>
      <c r="I34" s="1266"/>
      <c r="J34" s="1266"/>
      <c r="K34" s="1266"/>
      <c r="L34" s="1266"/>
      <c r="M34" s="1266"/>
    </row>
    <row r="35" spans="1:13" ht="20.100000000000001" customHeight="1" x14ac:dyDescent="0.15">
      <c r="A35" s="1266"/>
      <c r="B35" s="1266"/>
      <c r="C35" s="1266"/>
      <c r="D35" s="1266"/>
      <c r="E35" s="1266"/>
      <c r="F35" s="1266"/>
      <c r="G35" s="1266"/>
      <c r="H35" s="1266"/>
      <c r="I35" s="1266"/>
      <c r="J35" s="1266"/>
      <c r="K35" s="1266"/>
      <c r="L35" s="1266"/>
      <c r="M35" s="1266"/>
    </row>
    <row r="36" spans="1:13" ht="20.100000000000001" customHeight="1" x14ac:dyDescent="0.15">
      <c r="A36" s="1266"/>
      <c r="B36" s="1266"/>
      <c r="C36" s="1266"/>
      <c r="D36" s="1266"/>
      <c r="E36" s="1266"/>
      <c r="F36" s="1266"/>
      <c r="G36" s="1266"/>
      <c r="H36" s="1266"/>
      <c r="I36" s="1266"/>
      <c r="J36" s="1266"/>
      <c r="K36" s="1266"/>
      <c r="L36" s="1266"/>
      <c r="M36" s="1266"/>
    </row>
    <row r="37" spans="1:13" ht="20.100000000000001" customHeight="1" x14ac:dyDescent="0.15">
      <c r="A37" s="1266"/>
      <c r="B37" s="1266"/>
      <c r="C37" s="1266"/>
      <c r="D37" s="1266"/>
      <c r="E37" s="1266"/>
      <c r="F37" s="1266"/>
      <c r="G37" s="1266"/>
      <c r="H37" s="1266"/>
      <c r="I37" s="1266"/>
      <c r="J37" s="1266"/>
      <c r="K37" s="1266"/>
      <c r="L37" s="1266"/>
      <c r="M37" s="1266"/>
    </row>
    <row r="38" spans="1:13" ht="20.100000000000001" customHeight="1" x14ac:dyDescent="0.15"/>
    <row r="39" spans="1:13" ht="20.100000000000001" customHeight="1" x14ac:dyDescent="0.15"/>
    <row r="40" spans="1:13" ht="20.100000000000001" customHeight="1" x14ac:dyDescent="0.15"/>
    <row r="41" spans="1:13" ht="20.100000000000001" customHeight="1" x14ac:dyDescent="0.15"/>
    <row r="42" spans="1:13" ht="20.100000000000001" customHeight="1" x14ac:dyDescent="0.15"/>
    <row r="43" spans="1:13" ht="20.100000000000001" customHeight="1" x14ac:dyDescent="0.15"/>
    <row r="44" spans="1:13" ht="20.100000000000001" customHeight="1" x14ac:dyDescent="0.15"/>
    <row r="45" spans="1:13" ht="20.100000000000001" customHeight="1" x14ac:dyDescent="0.15"/>
    <row r="46" spans="1:13" ht="20.100000000000001" customHeight="1" x14ac:dyDescent="0.15"/>
    <row r="47" spans="1:13" ht="20.100000000000001" customHeight="1" x14ac:dyDescent="0.15"/>
    <row r="48" spans="1:1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sheetData>
  <sheetProtection formatCells="0" formatColumns="0" formatRows="0" insertHyperlinks="0"/>
  <mergeCells count="40">
    <mergeCell ref="A34:M34"/>
    <mergeCell ref="A35:M35"/>
    <mergeCell ref="A36:M36"/>
    <mergeCell ref="A37:M37"/>
    <mergeCell ref="A28:M28"/>
    <mergeCell ref="A29:M29"/>
    <mergeCell ref="A30:M30"/>
    <mergeCell ref="A31:M31"/>
    <mergeCell ref="A32:M32"/>
    <mergeCell ref="A33:M33"/>
    <mergeCell ref="A27:M27"/>
    <mergeCell ref="A16:M16"/>
    <mergeCell ref="A17:M17"/>
    <mergeCell ref="A18:M18"/>
    <mergeCell ref="A19:M19"/>
    <mergeCell ref="A20:M20"/>
    <mergeCell ref="A21:M21"/>
    <mergeCell ref="A22:M22"/>
    <mergeCell ref="A23:M23"/>
    <mergeCell ref="A24:M24"/>
    <mergeCell ref="A25:M25"/>
    <mergeCell ref="A26:M26"/>
    <mergeCell ref="A15:M15"/>
    <mergeCell ref="A7:D7"/>
    <mergeCell ref="F7:M7"/>
    <mergeCell ref="A8:D8"/>
    <mergeCell ref="F8:M8"/>
    <mergeCell ref="A9:M9"/>
    <mergeCell ref="A10:M10"/>
    <mergeCell ref="A11:M11"/>
    <mergeCell ref="A12:M12"/>
    <mergeCell ref="A13:M13"/>
    <mergeCell ref="A14:M14"/>
    <mergeCell ref="A6:D6"/>
    <mergeCell ref="F6:M6"/>
    <mergeCell ref="A1:F1"/>
    <mergeCell ref="A2:M2"/>
    <mergeCell ref="A3:D3"/>
    <mergeCell ref="E3:M3"/>
    <mergeCell ref="A4:M5"/>
  </mergeCells>
  <phoneticPr fontId="5"/>
  <pageMargins left="0.74803149606299213" right="0.74803149606299213"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zoomScaleNormal="100" zoomScaleSheetLayoutView="100" zoomScalePageLayoutView="80" workbookViewId="0">
      <selection sqref="A1:B1"/>
    </sheetView>
  </sheetViews>
  <sheetFormatPr defaultColWidth="8.875" defaultRowHeight="20.100000000000001" customHeight="1" x14ac:dyDescent="0.15"/>
  <cols>
    <col min="1" max="1" width="3.625" style="208" customWidth="1"/>
    <col min="2" max="2" width="34" style="208" customWidth="1"/>
    <col min="3" max="3" width="15.125" style="208" customWidth="1"/>
    <col min="4" max="4" width="17.625" style="208" customWidth="1"/>
    <col min="5" max="5" width="8.625" style="208" customWidth="1"/>
    <col min="6" max="6" width="5.625" style="208" customWidth="1"/>
    <col min="7" max="7" width="7.875" style="208" customWidth="1"/>
    <col min="8" max="8" width="20.875" style="208" customWidth="1"/>
    <col min="9" max="9" width="6.125" style="208" customWidth="1"/>
    <col min="10" max="10" width="14.875" style="208" customWidth="1"/>
    <col min="11" max="11" width="2.25" style="208" customWidth="1"/>
    <col min="12" max="12" width="100.625" style="208" customWidth="1"/>
    <col min="13" max="16384" width="8.875" style="208"/>
  </cols>
  <sheetData>
    <row r="1" spans="1:12" s="311" customFormat="1" ht="20.25" customHeight="1" thickBot="1" x14ac:dyDescent="0.2">
      <c r="A1" s="1421" t="s">
        <v>976</v>
      </c>
      <c r="B1" s="1421"/>
      <c r="C1" s="1421"/>
      <c r="D1" s="1421"/>
      <c r="E1" s="1421"/>
      <c r="F1" s="1421"/>
      <c r="G1" s="1421"/>
      <c r="H1" s="1421"/>
      <c r="I1" s="1421"/>
      <c r="K1" s="1051" t="s">
        <v>1793</v>
      </c>
    </row>
    <row r="2" spans="1:12" s="311" customFormat="1" ht="24.95" customHeight="1" thickTop="1" thickBot="1" x14ac:dyDescent="0.2">
      <c r="A2" s="1473" t="s">
        <v>1805</v>
      </c>
      <c r="B2" s="1473"/>
      <c r="C2" s="1473"/>
      <c r="D2" s="1473"/>
      <c r="E2" s="1473"/>
      <c r="F2" s="1473"/>
      <c r="G2" s="1473"/>
      <c r="H2" s="1474"/>
      <c r="I2" s="1052" t="s">
        <v>121</v>
      </c>
      <c r="J2" s="1806" t="str">
        <f>IF(AND(G9&lt;&gt;"",G10&lt;&gt;"",G11&lt;&gt;"",G12&lt;&gt;"",G13&lt;&gt;"",G14&lt;&gt;"",G15&lt;&gt;"",G16&lt;&gt;"",G17&lt;&gt;"",G18&lt;&gt;"",G24&lt;&gt;"",G25&lt;&gt;"",G26&lt;&gt;"",G27&lt;&gt;"",G28&lt;&gt;"",G29&lt;&gt;"",I2&lt;&gt;""),"",IF(I2="あり","下の表の人数等の入力が必要です",IF(I2="","←「あり」か「なし」を選択してください","")))</f>
        <v/>
      </c>
      <c r="K2" s="1051" t="s">
        <v>1806</v>
      </c>
    </row>
    <row r="3" spans="1:12" ht="4.7" customHeight="1" thickTop="1" x14ac:dyDescent="0.15">
      <c r="F3" s="312"/>
      <c r="G3" s="312"/>
      <c r="H3" s="312"/>
      <c r="J3" s="1806"/>
      <c r="K3" s="133"/>
    </row>
    <row r="4" spans="1:12" ht="20.100000000000001" customHeight="1" x14ac:dyDescent="0.15">
      <c r="E4" s="313" t="s">
        <v>237</v>
      </c>
      <c r="F4" s="1807" t="str">
        <f>LEFT(表紙!D3,30)</f>
        <v>独立行政法人国立病院機構　近畿中央呼吸器センター</v>
      </c>
      <c r="G4" s="1808"/>
      <c r="H4" s="1808"/>
      <c r="I4" s="1809"/>
      <c r="J4" s="1806"/>
      <c r="K4" s="1051" t="s">
        <v>1807</v>
      </c>
    </row>
    <row r="5" spans="1:12" ht="20.100000000000001" customHeight="1" x14ac:dyDescent="0.15">
      <c r="E5" s="465" t="s">
        <v>1195</v>
      </c>
      <c r="F5" s="814" t="s">
        <v>1923</v>
      </c>
      <c r="G5" s="814"/>
      <c r="H5" s="216"/>
      <c r="I5" s="314"/>
      <c r="J5" s="314"/>
      <c r="L5" s="918" t="s">
        <v>1628</v>
      </c>
    </row>
    <row r="6" spans="1:12" ht="72" customHeight="1" x14ac:dyDescent="0.15">
      <c r="A6" s="1810" t="s">
        <v>1834</v>
      </c>
      <c r="B6" s="1810"/>
      <c r="C6" s="1810"/>
      <c r="D6" s="1810"/>
      <c r="E6" s="1810"/>
      <c r="F6" s="1810"/>
      <c r="G6" s="1810"/>
      <c r="H6" s="1810"/>
      <c r="I6" s="1810"/>
      <c r="J6" s="1012"/>
      <c r="L6" s="924"/>
    </row>
    <row r="7" spans="1:12" ht="23.25" customHeight="1" x14ac:dyDescent="0.15">
      <c r="A7" s="1811" t="s">
        <v>1654</v>
      </c>
      <c r="B7" s="1811"/>
      <c r="C7" s="1811"/>
      <c r="D7" s="1811"/>
      <c r="E7" s="1811"/>
      <c r="F7" s="1811"/>
      <c r="G7" s="1811"/>
      <c r="H7" s="1012"/>
      <c r="I7" s="1012"/>
      <c r="J7" s="1012"/>
      <c r="L7" s="924"/>
    </row>
    <row r="8" spans="1:12" ht="18.75" customHeight="1" thickBot="1" x14ac:dyDescent="0.2">
      <c r="A8" s="1812" t="s">
        <v>1655</v>
      </c>
      <c r="B8" s="1813"/>
      <c r="C8" s="1813"/>
      <c r="D8" s="1813"/>
      <c r="E8" s="1813"/>
      <c r="F8" s="1814"/>
      <c r="G8" s="1180" t="s">
        <v>1656</v>
      </c>
      <c r="H8" s="1012"/>
      <c r="I8" s="1012"/>
      <c r="J8" s="1012"/>
      <c r="L8" s="924"/>
    </row>
    <row r="9" spans="1:12" ht="19.5" customHeight="1" thickBot="1" x14ac:dyDescent="0.2">
      <c r="A9" s="1804" t="s">
        <v>1835</v>
      </c>
      <c r="B9" s="1805"/>
      <c r="C9" s="1805"/>
      <c r="D9" s="1805"/>
      <c r="E9" s="1805"/>
      <c r="F9" s="1805"/>
      <c r="G9" s="925">
        <v>3</v>
      </c>
      <c r="H9" s="926" t="str">
        <f>IF(AND(I2="あり",G9&lt;&gt;"",G10&lt;&gt;"",G11&lt;&gt;"",G12&lt;&gt;"",G13&lt;&gt;"",G14&lt;&gt;"",G15&lt;&gt;"",G16&lt;&gt;"",G17&lt;&gt;"",G18&lt;&gt;""),"OK",IF(I2&lt;&gt;"あり","",IF(OR(G9="",G10="",G11="",G12="",G13="",G14="",G15="",G16="",G17="",G18=""),"未記入あり","")))</f>
        <v>OK</v>
      </c>
      <c r="I9" s="1012"/>
      <c r="J9" s="1012"/>
      <c r="L9" s="924"/>
    </row>
    <row r="10" spans="1:12" ht="19.5" customHeight="1" thickBot="1" x14ac:dyDescent="0.2">
      <c r="A10" s="927"/>
      <c r="B10" s="1815" t="s">
        <v>1657</v>
      </c>
      <c r="C10" s="1816"/>
      <c r="D10" s="1816"/>
      <c r="E10" s="1816"/>
      <c r="F10" s="1816"/>
      <c r="G10" s="925">
        <v>2</v>
      </c>
      <c r="H10" s="1012"/>
      <c r="I10" s="1012"/>
      <c r="J10" s="1012"/>
      <c r="L10" s="924"/>
    </row>
    <row r="11" spans="1:12" ht="19.5" customHeight="1" thickBot="1" x14ac:dyDescent="0.2">
      <c r="A11" s="928"/>
      <c r="B11" s="929" t="s">
        <v>1658</v>
      </c>
      <c r="C11" s="930"/>
      <c r="D11" s="930"/>
      <c r="E11" s="930"/>
      <c r="F11" s="930"/>
      <c r="G11" s="925">
        <v>0</v>
      </c>
      <c r="H11" s="1012"/>
      <c r="I11" s="1012"/>
      <c r="J11" s="1012"/>
      <c r="L11" s="924"/>
    </row>
    <row r="12" spans="1:12" ht="19.5" customHeight="1" thickBot="1" x14ac:dyDescent="0.2">
      <c r="A12" s="1804" t="s">
        <v>1836</v>
      </c>
      <c r="B12" s="1805"/>
      <c r="C12" s="1805"/>
      <c r="D12" s="1805"/>
      <c r="E12" s="1805"/>
      <c r="F12" s="1805"/>
      <c r="G12" s="925">
        <v>0</v>
      </c>
      <c r="H12" s="1012"/>
      <c r="I12" s="1012"/>
      <c r="J12" s="1012"/>
      <c r="L12" s="924"/>
    </row>
    <row r="13" spans="1:12" ht="19.5" customHeight="1" thickBot="1" x14ac:dyDescent="0.2">
      <c r="A13" s="927"/>
      <c r="B13" s="1815" t="s">
        <v>1657</v>
      </c>
      <c r="C13" s="1816"/>
      <c r="D13" s="1816"/>
      <c r="E13" s="1816"/>
      <c r="F13" s="1816"/>
      <c r="G13" s="925">
        <v>0</v>
      </c>
      <c r="H13" s="1012"/>
      <c r="I13" s="1012"/>
      <c r="J13" s="1012"/>
      <c r="L13" s="924"/>
    </row>
    <row r="14" spans="1:12" ht="19.5" customHeight="1" thickBot="1" x14ac:dyDescent="0.2">
      <c r="A14" s="928"/>
      <c r="B14" s="929" t="s">
        <v>1658</v>
      </c>
      <c r="C14" s="930"/>
      <c r="D14" s="930"/>
      <c r="E14" s="930"/>
      <c r="F14" s="930"/>
      <c r="G14" s="925">
        <v>0</v>
      </c>
      <c r="H14" s="1012"/>
      <c r="I14" s="1012"/>
      <c r="J14" s="1012"/>
      <c r="L14" s="924"/>
    </row>
    <row r="15" spans="1:12" ht="19.5" customHeight="1" thickBot="1" x14ac:dyDescent="0.2">
      <c r="A15" s="1804" t="s">
        <v>1837</v>
      </c>
      <c r="B15" s="1805"/>
      <c r="C15" s="1805"/>
      <c r="D15" s="1805"/>
      <c r="E15" s="1805"/>
      <c r="F15" s="1805"/>
      <c r="G15" s="925">
        <v>0</v>
      </c>
      <c r="H15" s="1012"/>
      <c r="I15" s="1012"/>
      <c r="J15" s="1012"/>
      <c r="L15" s="924"/>
    </row>
    <row r="16" spans="1:12" ht="19.5" customHeight="1" thickBot="1" x14ac:dyDescent="0.2">
      <c r="A16" s="927"/>
      <c r="B16" s="1815" t="s">
        <v>1657</v>
      </c>
      <c r="C16" s="1816"/>
      <c r="D16" s="1816"/>
      <c r="E16" s="1816"/>
      <c r="F16" s="1816"/>
      <c r="G16" s="925">
        <v>0</v>
      </c>
      <c r="H16" s="1012"/>
      <c r="I16" s="1012"/>
      <c r="J16" s="1012"/>
      <c r="L16" s="924"/>
    </row>
    <row r="17" spans="1:12" ht="19.5" customHeight="1" thickBot="1" x14ac:dyDescent="0.2">
      <c r="A17" s="928"/>
      <c r="B17" s="929" t="s">
        <v>1658</v>
      </c>
      <c r="C17" s="930"/>
      <c r="D17" s="930"/>
      <c r="E17" s="930"/>
      <c r="F17" s="930"/>
      <c r="G17" s="925">
        <v>0</v>
      </c>
      <c r="H17" s="1012"/>
      <c r="I17" s="1012"/>
      <c r="J17" s="1012"/>
      <c r="L17" s="924"/>
    </row>
    <row r="18" spans="1:12" ht="19.5" customHeight="1" thickBot="1" x14ac:dyDescent="0.2">
      <c r="A18" s="1820" t="s">
        <v>1659</v>
      </c>
      <c r="B18" s="1821"/>
      <c r="C18" s="1821"/>
      <c r="D18" s="1821"/>
      <c r="E18" s="1821"/>
      <c r="F18" s="1821"/>
      <c r="G18" s="925">
        <v>0</v>
      </c>
      <c r="H18" s="1012"/>
      <c r="I18" s="1012"/>
      <c r="J18" s="1012"/>
      <c r="L18" s="924"/>
    </row>
    <row r="19" spans="1:12" ht="46.5" customHeight="1" x14ac:dyDescent="0.15">
      <c r="A19" s="1822" t="s">
        <v>1838</v>
      </c>
      <c r="B19" s="1822"/>
      <c r="C19" s="1822"/>
      <c r="D19" s="1822"/>
      <c r="E19" s="1822"/>
      <c r="F19" s="1822"/>
      <c r="G19" s="1822"/>
      <c r="H19" s="1012"/>
      <c r="I19" s="1012"/>
      <c r="J19" s="1012"/>
      <c r="L19" s="924"/>
    </row>
    <row r="20" spans="1:12" ht="42.75" customHeight="1" x14ac:dyDescent="0.15">
      <c r="A20" s="931"/>
      <c r="B20" s="932" t="s">
        <v>347</v>
      </c>
      <c r="C20" s="1013" t="s">
        <v>1660</v>
      </c>
      <c r="D20" s="1823" t="s">
        <v>977</v>
      </c>
      <c r="E20" s="1823"/>
      <c r="F20" s="1823"/>
      <c r="G20" s="1013" t="s">
        <v>1656</v>
      </c>
      <c r="H20" s="1013" t="s">
        <v>1839</v>
      </c>
      <c r="L20" s="924"/>
    </row>
    <row r="21" spans="1:12" s="315" customFormat="1" ht="15" customHeight="1" x14ac:dyDescent="0.15">
      <c r="A21" s="933" t="s">
        <v>359</v>
      </c>
      <c r="B21" s="934" t="s">
        <v>554</v>
      </c>
      <c r="C21" s="935" t="s">
        <v>747</v>
      </c>
      <c r="D21" s="1824" t="s">
        <v>978</v>
      </c>
      <c r="E21" s="1825"/>
      <c r="F21" s="1825"/>
      <c r="G21" s="936"/>
      <c r="H21" s="936"/>
      <c r="L21" s="924"/>
    </row>
    <row r="22" spans="1:12" s="315" customFormat="1" ht="15" customHeight="1" x14ac:dyDescent="0.15">
      <c r="A22" s="937" t="s">
        <v>359</v>
      </c>
      <c r="B22" s="938" t="s">
        <v>979</v>
      </c>
      <c r="C22" s="939" t="s">
        <v>747</v>
      </c>
      <c r="D22" s="1826" t="s">
        <v>980</v>
      </c>
      <c r="E22" s="1827"/>
      <c r="F22" s="1827"/>
      <c r="G22" s="936"/>
      <c r="H22" s="936"/>
      <c r="L22" s="924"/>
    </row>
    <row r="23" spans="1:12" s="315" customFormat="1" ht="15" customHeight="1" thickBot="1" x14ac:dyDescent="0.2">
      <c r="A23" s="940" t="s">
        <v>359</v>
      </c>
      <c r="B23" s="1181" t="s">
        <v>981</v>
      </c>
      <c r="C23" s="941" t="s">
        <v>1240</v>
      </c>
      <c r="D23" s="1828" t="s">
        <v>982</v>
      </c>
      <c r="E23" s="1829"/>
      <c r="F23" s="1829"/>
      <c r="G23" s="1182"/>
      <c r="H23" s="1182"/>
      <c r="L23" s="924"/>
    </row>
    <row r="24" spans="1:12" ht="22.5" customHeight="1" thickBot="1" x14ac:dyDescent="0.2">
      <c r="A24" s="1010">
        <v>1</v>
      </c>
      <c r="B24" s="942" t="s">
        <v>979</v>
      </c>
      <c r="C24" s="943"/>
      <c r="D24" s="1817" t="s">
        <v>980</v>
      </c>
      <c r="E24" s="1818"/>
      <c r="F24" s="1819"/>
      <c r="G24" s="944">
        <v>3</v>
      </c>
      <c r="H24" s="944">
        <v>0</v>
      </c>
      <c r="L24" s="924"/>
    </row>
    <row r="25" spans="1:12" ht="22.5" customHeight="1" thickBot="1" x14ac:dyDescent="0.2">
      <c r="A25" s="1010">
        <v>2</v>
      </c>
      <c r="B25" s="942" t="s">
        <v>979</v>
      </c>
      <c r="C25" s="943"/>
      <c r="D25" s="1817" t="s">
        <v>978</v>
      </c>
      <c r="E25" s="1818"/>
      <c r="F25" s="1819"/>
      <c r="G25" s="944">
        <v>0</v>
      </c>
      <c r="H25" s="944"/>
      <c r="L25" s="924"/>
    </row>
    <row r="26" spans="1:12" ht="22.5" customHeight="1" thickBot="1" x14ac:dyDescent="0.2">
      <c r="A26" s="1010">
        <v>3</v>
      </c>
      <c r="B26" s="942" t="s">
        <v>1661</v>
      </c>
      <c r="C26" s="943"/>
      <c r="D26" s="1817" t="s">
        <v>980</v>
      </c>
      <c r="E26" s="1818"/>
      <c r="F26" s="1819"/>
      <c r="G26" s="944">
        <v>1</v>
      </c>
      <c r="H26" s="944">
        <v>0</v>
      </c>
      <c r="L26" s="924"/>
    </row>
    <row r="27" spans="1:12" ht="22.5" customHeight="1" thickBot="1" x14ac:dyDescent="0.2">
      <c r="A27" s="1010">
        <v>4</v>
      </c>
      <c r="B27" s="942" t="s">
        <v>1661</v>
      </c>
      <c r="C27" s="943"/>
      <c r="D27" s="1817" t="s">
        <v>978</v>
      </c>
      <c r="E27" s="1818"/>
      <c r="F27" s="1819"/>
      <c r="G27" s="944">
        <v>0</v>
      </c>
      <c r="H27" s="944"/>
      <c r="L27" s="924"/>
    </row>
    <row r="28" spans="1:12" ht="22.5" customHeight="1" thickBot="1" x14ac:dyDescent="0.2">
      <c r="A28" s="1010">
        <v>5</v>
      </c>
      <c r="B28" s="942" t="s">
        <v>554</v>
      </c>
      <c r="C28" s="943"/>
      <c r="D28" s="1817" t="s">
        <v>980</v>
      </c>
      <c r="E28" s="1818"/>
      <c r="F28" s="1819"/>
      <c r="G28" s="944">
        <v>1</v>
      </c>
      <c r="H28" s="944">
        <v>0</v>
      </c>
      <c r="L28" s="924"/>
    </row>
    <row r="29" spans="1:12" ht="22.5" customHeight="1" thickBot="1" x14ac:dyDescent="0.2">
      <c r="A29" s="1010">
        <v>6</v>
      </c>
      <c r="B29" s="1183" t="s">
        <v>554</v>
      </c>
      <c r="C29" s="945"/>
      <c r="D29" s="1831" t="s">
        <v>978</v>
      </c>
      <c r="E29" s="1832"/>
      <c r="F29" s="1833"/>
      <c r="G29" s="944">
        <v>0</v>
      </c>
      <c r="H29" s="944"/>
      <c r="L29" s="924"/>
    </row>
    <row r="30" spans="1:12" ht="22.5" customHeight="1" thickBot="1" x14ac:dyDescent="0.2">
      <c r="A30" s="870">
        <v>7</v>
      </c>
      <c r="B30" s="946"/>
      <c r="C30" s="947"/>
      <c r="D30" s="1834"/>
      <c r="E30" s="1834"/>
      <c r="F30" s="1835"/>
      <c r="G30" s="944"/>
      <c r="H30" s="944"/>
      <c r="L30" s="924"/>
    </row>
    <row r="31" spans="1:12" ht="22.5" customHeight="1" thickBot="1" x14ac:dyDescent="0.2">
      <c r="A31" s="870">
        <v>8</v>
      </c>
      <c r="B31" s="946"/>
      <c r="C31" s="947"/>
      <c r="D31" s="1834"/>
      <c r="E31" s="1834"/>
      <c r="F31" s="1835"/>
      <c r="G31" s="944"/>
      <c r="H31" s="944"/>
      <c r="L31" s="924"/>
    </row>
    <row r="32" spans="1:12" ht="22.5" customHeight="1" thickBot="1" x14ac:dyDescent="0.2">
      <c r="A32" s="870">
        <v>9</v>
      </c>
      <c r="B32" s="946"/>
      <c r="C32" s="947"/>
      <c r="D32" s="1834"/>
      <c r="E32" s="1834"/>
      <c r="F32" s="1835"/>
      <c r="G32" s="944"/>
      <c r="H32" s="944"/>
      <c r="L32" s="924"/>
    </row>
    <row r="33" spans="1:12" ht="22.5" customHeight="1" thickBot="1" x14ac:dyDescent="0.2">
      <c r="A33" s="870">
        <v>10</v>
      </c>
      <c r="B33" s="946"/>
      <c r="C33" s="947"/>
      <c r="D33" s="1834"/>
      <c r="E33" s="1834"/>
      <c r="F33" s="1835"/>
      <c r="G33" s="944"/>
      <c r="H33" s="944"/>
      <c r="L33" s="924"/>
    </row>
    <row r="34" spans="1:12" ht="22.5" customHeight="1" thickBot="1" x14ac:dyDescent="0.2">
      <c r="A34" s="870">
        <v>11</v>
      </c>
      <c r="B34" s="946"/>
      <c r="C34" s="947"/>
      <c r="D34" s="1834"/>
      <c r="E34" s="1834"/>
      <c r="F34" s="1835"/>
      <c r="G34" s="944"/>
      <c r="H34" s="944"/>
      <c r="L34" s="924"/>
    </row>
    <row r="35" spans="1:12" ht="22.5" customHeight="1" thickBot="1" x14ac:dyDescent="0.2">
      <c r="A35" s="870">
        <v>12</v>
      </c>
      <c r="B35" s="946"/>
      <c r="C35" s="947"/>
      <c r="D35" s="1834"/>
      <c r="E35" s="1834"/>
      <c r="F35" s="1835"/>
      <c r="G35" s="944"/>
      <c r="H35" s="944"/>
      <c r="L35" s="924"/>
    </row>
    <row r="36" spans="1:12" ht="22.5" customHeight="1" thickBot="1" x14ac:dyDescent="0.2">
      <c r="A36" s="870">
        <v>13</v>
      </c>
      <c r="B36" s="946"/>
      <c r="C36" s="947"/>
      <c r="D36" s="1834"/>
      <c r="E36" s="1834"/>
      <c r="F36" s="1835"/>
      <c r="G36" s="944"/>
      <c r="H36" s="944"/>
      <c r="L36" s="924"/>
    </row>
    <row r="37" spans="1:12" ht="22.5" customHeight="1" thickBot="1" x14ac:dyDescent="0.2">
      <c r="A37" s="870">
        <v>14</v>
      </c>
      <c r="B37" s="946"/>
      <c r="C37" s="947"/>
      <c r="D37" s="1834"/>
      <c r="E37" s="1834"/>
      <c r="F37" s="1835"/>
      <c r="G37" s="944"/>
      <c r="H37" s="944"/>
      <c r="L37" s="924"/>
    </row>
    <row r="38" spans="1:12" ht="22.5" customHeight="1" thickBot="1" x14ac:dyDescent="0.2">
      <c r="A38" s="870">
        <v>15</v>
      </c>
      <c r="B38" s="946"/>
      <c r="C38" s="947"/>
      <c r="D38" s="1834"/>
      <c r="E38" s="1834"/>
      <c r="F38" s="1835"/>
      <c r="G38" s="944"/>
      <c r="H38" s="944"/>
      <c r="L38" s="924"/>
    </row>
    <row r="39" spans="1:12" ht="24" customHeight="1" x14ac:dyDescent="0.15">
      <c r="A39" s="1836" t="s">
        <v>1662</v>
      </c>
      <c r="B39" s="1836"/>
      <c r="C39" s="1836"/>
      <c r="D39" s="1836"/>
      <c r="E39" s="1836"/>
      <c r="F39" s="1836"/>
      <c r="G39" s="1836"/>
      <c r="H39" s="1836"/>
      <c r="I39" s="1836"/>
      <c r="J39" s="1020"/>
      <c r="K39" s="214"/>
      <c r="L39" s="924"/>
    </row>
    <row r="40" spans="1:12" ht="20.100000000000001" customHeight="1" x14ac:dyDescent="0.15">
      <c r="A40" s="948"/>
      <c r="B40" s="1830" t="s">
        <v>347</v>
      </c>
      <c r="C40" s="1830"/>
      <c r="D40" s="1830"/>
      <c r="F40" s="219"/>
      <c r="L40" s="924"/>
    </row>
    <row r="41" spans="1:12" ht="13.5" x14ac:dyDescent="0.15">
      <c r="A41" s="949" t="s">
        <v>359</v>
      </c>
      <c r="B41" s="1838" t="s">
        <v>984</v>
      </c>
      <c r="C41" s="1838"/>
      <c r="D41" s="1838"/>
      <c r="F41" s="219"/>
      <c r="L41" s="924"/>
    </row>
    <row r="42" spans="1:12" ht="14.25" thickBot="1" x14ac:dyDescent="0.2">
      <c r="A42" s="949" t="s">
        <v>359</v>
      </c>
      <c r="B42" s="1839" t="s">
        <v>985</v>
      </c>
      <c r="C42" s="1839"/>
      <c r="D42" s="1839"/>
      <c r="F42" s="219"/>
      <c r="L42" s="924"/>
    </row>
    <row r="43" spans="1:12" ht="20.100000000000001" customHeight="1" thickBot="1" x14ac:dyDescent="0.2">
      <c r="A43" s="950">
        <v>1</v>
      </c>
      <c r="B43" s="1840"/>
      <c r="C43" s="1841"/>
      <c r="D43" s="1842"/>
      <c r="F43" s="219"/>
      <c r="L43" s="924"/>
    </row>
    <row r="44" spans="1:12" ht="20.100000000000001" customHeight="1" thickBot="1" x14ac:dyDescent="0.2">
      <c r="A44" s="950">
        <v>2</v>
      </c>
      <c r="B44" s="1840"/>
      <c r="C44" s="1841"/>
      <c r="D44" s="1842"/>
      <c r="F44" s="219"/>
      <c r="L44" s="924"/>
    </row>
    <row r="45" spans="1:12" ht="20.100000000000001" customHeight="1" thickBot="1" x14ac:dyDescent="0.2">
      <c r="A45" s="950">
        <v>3</v>
      </c>
      <c r="B45" s="1840"/>
      <c r="C45" s="1841"/>
      <c r="D45" s="1842"/>
      <c r="F45" s="219"/>
      <c r="L45" s="924"/>
    </row>
    <row r="46" spans="1:12" ht="20.100000000000001" customHeight="1" thickBot="1" x14ac:dyDescent="0.2">
      <c r="A46" s="950">
        <v>4</v>
      </c>
      <c r="B46" s="1837"/>
      <c r="C46" s="1837"/>
      <c r="D46" s="1837"/>
      <c r="F46" s="219"/>
      <c r="L46" s="924"/>
    </row>
    <row r="47" spans="1:12" ht="20.100000000000001" customHeight="1" thickBot="1" x14ac:dyDescent="0.2">
      <c r="A47" s="950">
        <v>5</v>
      </c>
      <c r="B47" s="1837"/>
      <c r="C47" s="1837"/>
      <c r="D47" s="1837"/>
      <c r="F47" s="219"/>
      <c r="L47" s="924"/>
    </row>
    <row r="48" spans="1:12" ht="20.100000000000001" customHeight="1" thickBot="1" x14ac:dyDescent="0.2">
      <c r="A48" s="950">
        <v>6</v>
      </c>
      <c r="B48" s="1837"/>
      <c r="C48" s="1837"/>
      <c r="D48" s="1837"/>
      <c r="F48" s="219"/>
      <c r="L48" s="924"/>
    </row>
    <row r="49" spans="1:12" ht="20.100000000000001" customHeight="1" thickBot="1" x14ac:dyDescent="0.2">
      <c r="A49" s="950">
        <v>7</v>
      </c>
      <c r="B49" s="1837"/>
      <c r="C49" s="1837"/>
      <c r="D49" s="1837"/>
      <c r="F49" s="219"/>
      <c r="L49" s="924"/>
    </row>
    <row r="50" spans="1:12" ht="20.100000000000001" customHeight="1" thickBot="1" x14ac:dyDescent="0.2">
      <c r="A50" s="950">
        <v>8</v>
      </c>
      <c r="B50" s="1837"/>
      <c r="C50" s="1837"/>
      <c r="D50" s="1837"/>
      <c r="F50" s="219"/>
      <c r="L50" s="924"/>
    </row>
    <row r="51" spans="1:12" ht="20.100000000000001" customHeight="1" thickBot="1" x14ac:dyDescent="0.2">
      <c r="A51" s="950">
        <v>9</v>
      </c>
      <c r="B51" s="1837"/>
      <c r="C51" s="1837"/>
      <c r="D51" s="1837"/>
      <c r="F51" s="219"/>
      <c r="L51" s="924"/>
    </row>
    <row r="52" spans="1:12" ht="20.100000000000001" customHeight="1" thickBot="1" x14ac:dyDescent="0.2">
      <c r="A52" s="950">
        <v>10</v>
      </c>
      <c r="B52" s="1837"/>
      <c r="C52" s="1837"/>
      <c r="D52" s="1837"/>
      <c r="F52" s="219"/>
      <c r="L52" s="951"/>
    </row>
    <row r="53" spans="1:12" ht="20.100000000000001" customHeight="1" x14ac:dyDescent="0.15">
      <c r="B53" s="209"/>
      <c r="C53" s="209"/>
      <c r="D53" s="209"/>
      <c r="E53" s="318"/>
      <c r="F53" s="209"/>
      <c r="G53" s="318"/>
      <c r="H53" s="318"/>
      <c r="I53" s="318"/>
      <c r="J53" s="209"/>
      <c r="K53" s="214" t="s">
        <v>1840</v>
      </c>
    </row>
  </sheetData>
  <sheetProtection formatCells="0" formatColumns="0" formatRows="0" insertHyperlinks="0"/>
  <mergeCells count="48">
    <mergeCell ref="B52:D52"/>
    <mergeCell ref="B41:D41"/>
    <mergeCell ref="B42:D42"/>
    <mergeCell ref="B43:D43"/>
    <mergeCell ref="B44:D44"/>
    <mergeCell ref="B45:D45"/>
    <mergeCell ref="B46:D46"/>
    <mergeCell ref="B47:D47"/>
    <mergeCell ref="B48:D48"/>
    <mergeCell ref="B49:D49"/>
    <mergeCell ref="B50:D50"/>
    <mergeCell ref="B51:D51"/>
    <mergeCell ref="B40:D40"/>
    <mergeCell ref="D29:F29"/>
    <mergeCell ref="D30:F30"/>
    <mergeCell ref="D31:F31"/>
    <mergeCell ref="D32:F32"/>
    <mergeCell ref="D33:F33"/>
    <mergeCell ref="D34:F34"/>
    <mergeCell ref="D35:F35"/>
    <mergeCell ref="D36:F36"/>
    <mergeCell ref="D37:F37"/>
    <mergeCell ref="D38:F38"/>
    <mergeCell ref="A39:I39"/>
    <mergeCell ref="D28:F28"/>
    <mergeCell ref="B16:F16"/>
    <mergeCell ref="A18:F18"/>
    <mergeCell ref="A19:G19"/>
    <mergeCell ref="D20:F20"/>
    <mergeCell ref="D21:F21"/>
    <mergeCell ref="D22:F22"/>
    <mergeCell ref="D23:F23"/>
    <mergeCell ref="D24:F24"/>
    <mergeCell ref="D25:F25"/>
    <mergeCell ref="D26:F26"/>
    <mergeCell ref="D27:F27"/>
    <mergeCell ref="A15:F15"/>
    <mergeCell ref="A1:I1"/>
    <mergeCell ref="A2:H2"/>
    <mergeCell ref="J2:J4"/>
    <mergeCell ref="F4:I4"/>
    <mergeCell ref="A6:I6"/>
    <mergeCell ref="A7:G7"/>
    <mergeCell ref="A8:F8"/>
    <mergeCell ref="A9:F9"/>
    <mergeCell ref="B10:F10"/>
    <mergeCell ref="A12:F12"/>
    <mergeCell ref="B13:F13"/>
  </mergeCells>
  <phoneticPr fontId="5"/>
  <conditionalFormatting sqref="K3">
    <cfRule type="cellIs" dxfId="3" priority="1" stopIfTrue="1" operator="equal">
      <formula>"未入力あり"</formula>
    </cfRule>
  </conditionalFormatting>
  <dataValidations count="6">
    <dataValidation type="whole" operator="greaterThanOrEqual" allowBlank="1" showInputMessage="1" showErrorMessage="1" prompt="整数で入力" sqref="G24:H38 G9:G18">
      <formula1>0</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list" allowBlank="1" showInputMessage="1" showErrorMessage="1" sqref="C30:C38">
      <formula1>"常勤,非常勤"</formula1>
    </dataValidation>
    <dataValidation type="list" allowBlank="1" showInputMessage="1" showErrorMessage="1" sqref="D24:D38">
      <formula1>"専従（8割以上）,専任（5割以上8割未満）,兼任（5割未満）"</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zoomScaleNormal="100" zoomScaleSheetLayoutView="100" zoomScalePageLayoutView="80" workbookViewId="0">
      <selection sqref="A1:B1"/>
    </sheetView>
  </sheetViews>
  <sheetFormatPr defaultColWidth="9" defaultRowHeight="20.100000000000001" customHeight="1" x14ac:dyDescent="0.15"/>
  <cols>
    <col min="1" max="1" width="3.625" style="314" customWidth="1"/>
    <col min="2" max="2" width="22.625" style="314" customWidth="1"/>
    <col min="3" max="3" width="16.875" style="314" customWidth="1"/>
    <col min="4" max="4" width="34.75" style="314" customWidth="1"/>
    <col min="5" max="5" width="3.375" style="314" customWidth="1"/>
    <col min="6" max="6" width="13.75" style="314" customWidth="1"/>
    <col min="7" max="7" width="12.75" style="314" customWidth="1"/>
    <col min="8" max="8" width="9" style="314"/>
    <col min="9" max="9" width="15.125" style="314" customWidth="1"/>
    <col min="10" max="10" width="2.25" style="314" customWidth="1"/>
    <col min="11" max="11" width="100.625" style="314" customWidth="1"/>
    <col min="12" max="16384" width="9" style="314"/>
  </cols>
  <sheetData>
    <row r="1" spans="1:11" ht="34.5" customHeight="1" thickBot="1" x14ac:dyDescent="0.2">
      <c r="A1" s="1420" t="s">
        <v>1845</v>
      </c>
      <c r="B1" s="1420"/>
      <c r="C1" s="1420"/>
      <c r="D1" s="1420"/>
      <c r="E1" s="1420"/>
      <c r="F1" s="1420"/>
      <c r="G1" s="1420"/>
      <c r="H1" s="1420"/>
      <c r="J1" s="1051" t="s">
        <v>1793</v>
      </c>
    </row>
    <row r="2" spans="1:11" ht="31.5" customHeight="1" thickTop="1" thickBot="1" x14ac:dyDescent="0.2">
      <c r="A2" s="1422" t="s">
        <v>1814</v>
      </c>
      <c r="B2" s="1422"/>
      <c r="C2" s="1422"/>
      <c r="D2" s="1422"/>
      <c r="E2" s="1422"/>
      <c r="F2" s="1422"/>
      <c r="G2" s="1661"/>
      <c r="H2" s="1099" t="s">
        <v>121</v>
      </c>
      <c r="I2" s="1685" t="str">
        <f>IF(AND(E7&lt;&gt;"",E15&lt;&gt;"",E17&lt;&gt;"",E20&lt;&gt;"",E10&lt;&gt;"",E12&lt;&gt;"",B31&lt;&gt;"",C31&lt;&gt;"",D31&lt;&gt;"",H31&lt;&gt;"",H2&lt;&gt;""),"",IF(H2="あり","下の選択式の項目全て及び患者団体との連携協力体制の表に少なくとも１つを入力してください",IF(H2="","←「あり」か「なし」を選択してください","")))</f>
        <v/>
      </c>
      <c r="J2" s="1051" t="s">
        <v>1806</v>
      </c>
      <c r="K2" s="1051"/>
    </row>
    <row r="3" spans="1:11" s="319" customFormat="1" ht="5.0999999999999996" customHeight="1" thickTop="1" x14ac:dyDescent="0.15">
      <c r="I3" s="1685"/>
      <c r="J3" s="133"/>
    </row>
    <row r="4" spans="1:11" s="319" customFormat="1" ht="20.100000000000001" customHeight="1" x14ac:dyDescent="0.15">
      <c r="D4" s="210" t="s">
        <v>237</v>
      </c>
      <c r="E4" s="1807" t="str">
        <f>LEFT(表紙!D3,30)</f>
        <v>独立行政法人国立病院機構　近畿中央呼吸器センター</v>
      </c>
      <c r="F4" s="1808"/>
      <c r="G4" s="1808"/>
      <c r="H4" s="1809"/>
      <c r="I4" s="1685"/>
      <c r="J4" s="1051" t="s">
        <v>1807</v>
      </c>
    </row>
    <row r="5" spans="1:11" s="319" customFormat="1" ht="20.100000000000001" customHeight="1" x14ac:dyDescent="0.15">
      <c r="D5" s="464" t="s">
        <v>1195</v>
      </c>
      <c r="E5" s="813" t="s">
        <v>1923</v>
      </c>
      <c r="F5" s="210"/>
      <c r="I5" s="1685"/>
      <c r="K5" s="918" t="s">
        <v>1628</v>
      </c>
    </row>
    <row r="6" spans="1:11" s="219" customFormat="1" ht="18" customHeight="1" thickBot="1" x14ac:dyDescent="0.2">
      <c r="A6" s="1707" t="s">
        <v>986</v>
      </c>
      <c r="B6" s="1707"/>
      <c r="C6" s="1707"/>
      <c r="D6" s="1707"/>
      <c r="E6" s="1707"/>
      <c r="F6" s="1707"/>
      <c r="G6" s="1707"/>
      <c r="H6" s="1707"/>
      <c r="I6" s="1685"/>
      <c r="K6" s="924"/>
    </row>
    <row r="7" spans="1:11" s="219" customFormat="1" ht="18" customHeight="1" thickBot="1" x14ac:dyDescent="0.2">
      <c r="A7" s="1787" t="s">
        <v>987</v>
      </c>
      <c r="B7" s="1787"/>
      <c r="C7" s="1787"/>
      <c r="D7" s="320"/>
      <c r="E7" s="1865" t="s">
        <v>124</v>
      </c>
      <c r="F7" s="1866"/>
      <c r="G7" s="320" t="s">
        <v>988</v>
      </c>
      <c r="H7" s="320"/>
      <c r="K7" s="924"/>
    </row>
    <row r="8" spans="1:11" s="219" customFormat="1" ht="18" customHeight="1" thickBot="1" x14ac:dyDescent="0.2">
      <c r="A8" s="1787" t="s">
        <v>989</v>
      </c>
      <c r="B8" s="1787"/>
      <c r="C8" s="1787"/>
      <c r="D8" s="320"/>
      <c r="E8" s="1867"/>
      <c r="F8" s="1868"/>
      <c r="G8" s="320"/>
      <c r="H8" s="320"/>
      <c r="K8" s="924"/>
    </row>
    <row r="9" spans="1:11" s="219" customFormat="1" ht="18" customHeight="1" thickBot="1" x14ac:dyDescent="0.2">
      <c r="A9" s="1009" t="s">
        <v>990</v>
      </c>
      <c r="B9" s="1009"/>
      <c r="C9" s="1009"/>
      <c r="D9" s="320"/>
      <c r="E9" s="1860"/>
      <c r="F9" s="1861"/>
      <c r="G9" s="320" t="s">
        <v>991</v>
      </c>
      <c r="H9" s="320"/>
      <c r="K9" s="924"/>
    </row>
    <row r="10" spans="1:11" s="219" customFormat="1" ht="18" customHeight="1" thickBot="1" x14ac:dyDescent="0.2">
      <c r="A10" s="1009" t="s">
        <v>992</v>
      </c>
      <c r="B10" s="1009"/>
      <c r="C10" s="1009"/>
      <c r="D10" s="320"/>
      <c r="E10" s="1865" t="s">
        <v>124</v>
      </c>
      <c r="F10" s="1866"/>
      <c r="G10" s="320" t="s">
        <v>988</v>
      </c>
      <c r="H10" s="320"/>
      <c r="K10" s="924"/>
    </row>
    <row r="11" spans="1:11" s="219" customFormat="1" ht="18" customHeight="1" thickBot="1" x14ac:dyDescent="0.2">
      <c r="A11" s="1009" t="s">
        <v>993</v>
      </c>
      <c r="B11" s="1009"/>
      <c r="C11" s="1009"/>
      <c r="D11" s="320"/>
      <c r="E11" s="1867"/>
      <c r="F11" s="1868"/>
      <c r="G11" s="320"/>
      <c r="H11" s="320"/>
      <c r="K11" s="924"/>
    </row>
    <row r="12" spans="1:11" s="219" customFormat="1" ht="18" customHeight="1" thickBot="1" x14ac:dyDescent="0.2">
      <c r="A12" s="1009" t="s">
        <v>994</v>
      </c>
      <c r="B12" s="1009"/>
      <c r="C12" s="1009"/>
      <c r="D12" s="320"/>
      <c r="E12" s="1865" t="s">
        <v>124</v>
      </c>
      <c r="F12" s="1866"/>
      <c r="G12" s="320" t="s">
        <v>988</v>
      </c>
      <c r="H12" s="320"/>
      <c r="K12" s="924"/>
    </row>
    <row r="13" spans="1:11" s="219" customFormat="1" ht="18" customHeight="1" thickBot="1" x14ac:dyDescent="0.2">
      <c r="A13" s="1787" t="s">
        <v>995</v>
      </c>
      <c r="B13" s="1787"/>
      <c r="C13" s="1787"/>
      <c r="D13" s="320"/>
      <c r="E13" s="1867"/>
      <c r="F13" s="1868"/>
      <c r="G13" s="320"/>
      <c r="H13" s="320"/>
      <c r="K13" s="924"/>
    </row>
    <row r="14" spans="1:11" s="219" customFormat="1" ht="18" customHeight="1" thickBot="1" x14ac:dyDescent="0.2">
      <c r="A14" s="1009" t="s">
        <v>996</v>
      </c>
      <c r="B14" s="1009"/>
      <c r="C14" s="1009"/>
      <c r="D14" s="320"/>
      <c r="E14" s="321"/>
      <c r="F14" s="321"/>
      <c r="G14" s="320"/>
      <c r="H14" s="320"/>
      <c r="K14" s="924"/>
    </row>
    <row r="15" spans="1:11" s="219" customFormat="1" ht="20.25" customHeight="1" thickBot="1" x14ac:dyDescent="0.2">
      <c r="A15" s="1707" t="s">
        <v>1844</v>
      </c>
      <c r="B15" s="1787"/>
      <c r="C15" s="1787"/>
      <c r="D15" s="1863"/>
      <c r="E15" s="1865" t="s">
        <v>122</v>
      </c>
      <c r="F15" s="1866"/>
      <c r="G15" s="320" t="s">
        <v>988</v>
      </c>
      <c r="H15" s="320"/>
      <c r="K15" s="924"/>
    </row>
    <row r="16" spans="1:11" s="219" customFormat="1" ht="18" customHeight="1" thickBot="1" x14ac:dyDescent="0.2">
      <c r="A16" s="1009" t="s">
        <v>998</v>
      </c>
      <c r="B16" s="1009"/>
      <c r="C16" s="1009"/>
      <c r="D16" s="320"/>
      <c r="E16" s="321"/>
      <c r="F16" s="321"/>
      <c r="G16" s="320"/>
      <c r="H16" s="320"/>
      <c r="K16" s="924"/>
    </row>
    <row r="17" spans="1:11" s="219" customFormat="1" ht="17.25" customHeight="1" thickBot="1" x14ac:dyDescent="0.2">
      <c r="A17" s="1707" t="s">
        <v>1843</v>
      </c>
      <c r="B17" s="1707"/>
      <c r="C17" s="1707"/>
      <c r="D17" s="1864"/>
      <c r="E17" s="1865" t="s">
        <v>122</v>
      </c>
      <c r="F17" s="1866"/>
      <c r="G17" s="320" t="s">
        <v>988</v>
      </c>
      <c r="H17" s="320"/>
      <c r="K17" s="924"/>
    </row>
    <row r="18" spans="1:11" s="219" customFormat="1" ht="18" customHeight="1" thickBot="1" x14ac:dyDescent="0.2">
      <c r="A18" s="1009" t="s">
        <v>999</v>
      </c>
      <c r="B18" s="1009"/>
      <c r="C18" s="1009"/>
      <c r="D18" s="320"/>
      <c r="E18" s="321"/>
      <c r="F18" s="321"/>
      <c r="G18" s="320"/>
      <c r="H18" s="320"/>
      <c r="K18" s="924"/>
    </row>
    <row r="19" spans="1:11" s="219" customFormat="1" ht="18" customHeight="1" thickBot="1" x14ac:dyDescent="0.2">
      <c r="A19" s="1009" t="s">
        <v>1000</v>
      </c>
      <c r="B19" s="1009"/>
      <c r="C19" s="1009"/>
      <c r="D19" s="320"/>
      <c r="E19" s="1856" t="s">
        <v>2072</v>
      </c>
      <c r="F19" s="1857"/>
      <c r="G19" s="320" t="s">
        <v>997</v>
      </c>
      <c r="H19" s="320"/>
      <c r="K19" s="924"/>
    </row>
    <row r="20" spans="1:11" s="219" customFormat="1" ht="18" customHeight="1" thickBot="1" x14ac:dyDescent="0.2">
      <c r="A20" s="1009" t="s">
        <v>1842</v>
      </c>
      <c r="B20" s="1009"/>
      <c r="C20" s="1009"/>
      <c r="D20" s="320"/>
      <c r="E20" s="1858">
        <v>0</v>
      </c>
      <c r="F20" s="1859"/>
      <c r="G20" s="320"/>
      <c r="H20" s="320"/>
      <c r="K20" s="924"/>
    </row>
    <row r="21" spans="1:11" s="219" customFormat="1" ht="18" customHeight="1" thickBot="1" x14ac:dyDescent="0.2">
      <c r="A21" s="1009" t="s">
        <v>1841</v>
      </c>
      <c r="B21" s="1009"/>
      <c r="C21" s="1009"/>
      <c r="D21" s="320"/>
      <c r="E21" s="1860"/>
      <c r="F21" s="1861"/>
      <c r="G21" s="320" t="s">
        <v>997</v>
      </c>
      <c r="H21" s="320"/>
      <c r="K21" s="924"/>
    </row>
    <row r="22" spans="1:11" s="219" customFormat="1" ht="18" customHeight="1" x14ac:dyDescent="0.15">
      <c r="A22" s="1009"/>
      <c r="B22" s="1009"/>
      <c r="C22" s="1009"/>
      <c r="D22" s="320"/>
      <c r="E22" s="322"/>
      <c r="F22" s="322"/>
      <c r="G22" s="320"/>
      <c r="H22" s="320"/>
      <c r="K22" s="924"/>
    </row>
    <row r="23" spans="1:11" s="219" customFormat="1" ht="16.5" customHeight="1" x14ac:dyDescent="0.15">
      <c r="A23" s="1862" t="s">
        <v>1001</v>
      </c>
      <c r="B23" s="1862"/>
      <c r="C23" s="1862"/>
      <c r="D23" s="1862"/>
      <c r="E23" s="1862"/>
      <c r="F23" s="1862"/>
      <c r="G23" s="1862"/>
      <c r="H23" s="1862"/>
      <c r="K23" s="924"/>
    </row>
    <row r="24" spans="1:11" s="219" customFormat="1" ht="13.5" customHeight="1" x14ac:dyDescent="0.15">
      <c r="A24" s="1787" t="s">
        <v>1002</v>
      </c>
      <c r="B24" s="1787"/>
      <c r="C24" s="1787"/>
      <c r="D24" s="1787"/>
      <c r="E24" s="1787"/>
      <c r="F24" s="1787"/>
      <c r="G24" s="1787"/>
      <c r="K24" s="924"/>
    </row>
    <row r="25" spans="1:11" s="219" customFormat="1" ht="27" customHeight="1" x14ac:dyDescent="0.15">
      <c r="A25" s="1843" t="s">
        <v>1003</v>
      </c>
      <c r="B25" s="1843"/>
      <c r="C25" s="1843"/>
      <c r="D25" s="1843"/>
      <c r="E25" s="1843"/>
      <c r="F25" s="1843"/>
      <c r="G25" s="1843"/>
      <c r="H25" s="1843"/>
      <c r="K25" s="924"/>
    </row>
    <row r="26" spans="1:11" ht="18" customHeight="1" x14ac:dyDescent="0.15">
      <c r="A26" s="1416"/>
      <c r="B26" s="1417" t="s">
        <v>1004</v>
      </c>
      <c r="C26" s="1417"/>
      <c r="D26" s="1735" t="s">
        <v>1005</v>
      </c>
      <c r="E26" s="1844"/>
      <c r="F26" s="1844"/>
      <c r="G26" s="1736"/>
      <c r="H26" s="1846" t="s">
        <v>1006</v>
      </c>
      <c r="K26" s="924"/>
    </row>
    <row r="27" spans="1:11" ht="27.95" customHeight="1" x14ac:dyDescent="0.15">
      <c r="A27" s="1416"/>
      <c r="B27" s="323" t="s">
        <v>1007</v>
      </c>
      <c r="C27" s="324" t="s">
        <v>1008</v>
      </c>
      <c r="D27" s="1442"/>
      <c r="E27" s="1845"/>
      <c r="F27" s="1845"/>
      <c r="G27" s="1443"/>
      <c r="H27" s="1846"/>
      <c r="K27" s="924"/>
    </row>
    <row r="28" spans="1:11" ht="18" customHeight="1" x14ac:dyDescent="0.15">
      <c r="A28" s="875" t="s">
        <v>359</v>
      </c>
      <c r="B28" s="1188" t="s">
        <v>1009</v>
      </c>
      <c r="C28" s="1187" t="s">
        <v>896</v>
      </c>
      <c r="D28" s="1847" t="s">
        <v>1010</v>
      </c>
      <c r="E28" s="1848"/>
      <c r="F28" s="1848"/>
      <c r="G28" s="1849"/>
      <c r="H28" s="875" t="s">
        <v>48</v>
      </c>
      <c r="K28" s="924"/>
    </row>
    <row r="29" spans="1:11" ht="27.95" customHeight="1" x14ac:dyDescent="0.15">
      <c r="A29" s="875" t="s">
        <v>359</v>
      </c>
      <c r="B29" s="1188" t="s">
        <v>1009</v>
      </c>
      <c r="C29" s="1187" t="s">
        <v>732</v>
      </c>
      <c r="D29" s="1847" t="s">
        <v>1011</v>
      </c>
      <c r="E29" s="1848"/>
      <c r="F29" s="1848"/>
      <c r="G29" s="1849"/>
      <c r="H29" s="875" t="s">
        <v>48</v>
      </c>
      <c r="K29" s="924"/>
    </row>
    <row r="30" spans="1:11" ht="27.95" customHeight="1" thickBot="1" x14ac:dyDescent="0.2">
      <c r="A30" s="875" t="s">
        <v>359</v>
      </c>
      <c r="B30" s="1186" t="s">
        <v>1009</v>
      </c>
      <c r="C30" s="1185" t="s">
        <v>1012</v>
      </c>
      <c r="D30" s="1850" t="s">
        <v>1013</v>
      </c>
      <c r="E30" s="1851"/>
      <c r="F30" s="1851"/>
      <c r="G30" s="1852"/>
      <c r="H30" s="1184" t="s">
        <v>305</v>
      </c>
      <c r="K30" s="924"/>
    </row>
    <row r="31" spans="1:11" ht="45" customHeight="1" thickBot="1" x14ac:dyDescent="0.2">
      <c r="A31" s="870">
        <v>1</v>
      </c>
      <c r="B31" s="1247" t="s">
        <v>2076</v>
      </c>
      <c r="C31" s="1247" t="s">
        <v>1012</v>
      </c>
      <c r="D31" s="1853" t="s">
        <v>2077</v>
      </c>
      <c r="E31" s="1854"/>
      <c r="F31" s="1854"/>
      <c r="G31" s="1855"/>
      <c r="H31" s="364" t="s">
        <v>1973</v>
      </c>
      <c r="K31" s="924"/>
    </row>
    <row r="32" spans="1:11" ht="45" customHeight="1" thickBot="1" x14ac:dyDescent="0.2">
      <c r="A32" s="870">
        <v>2</v>
      </c>
      <c r="B32" s="992"/>
      <c r="C32" s="992"/>
      <c r="D32" s="1430"/>
      <c r="E32" s="1480"/>
      <c r="F32" s="1480"/>
      <c r="G32" s="1431"/>
      <c r="H32" s="1003"/>
      <c r="K32" s="924"/>
    </row>
    <row r="33" spans="1:11" ht="45" customHeight="1" thickBot="1" x14ac:dyDescent="0.2">
      <c r="A33" s="870">
        <v>3</v>
      </c>
      <c r="B33" s="992"/>
      <c r="C33" s="992"/>
      <c r="D33" s="1430"/>
      <c r="E33" s="1480"/>
      <c r="F33" s="1480"/>
      <c r="G33" s="1431"/>
      <c r="H33" s="1003"/>
      <c r="K33" s="924"/>
    </row>
    <row r="34" spans="1:11" ht="45" customHeight="1" thickBot="1" x14ac:dyDescent="0.2">
      <c r="A34" s="870">
        <v>4</v>
      </c>
      <c r="B34" s="992"/>
      <c r="C34" s="992"/>
      <c r="D34" s="1430"/>
      <c r="E34" s="1480"/>
      <c r="F34" s="1480"/>
      <c r="G34" s="1431"/>
      <c r="H34" s="1003"/>
      <c r="K34" s="924"/>
    </row>
    <row r="35" spans="1:11" ht="45" customHeight="1" thickBot="1" x14ac:dyDescent="0.2">
      <c r="A35" s="870">
        <v>5</v>
      </c>
      <c r="B35" s="992"/>
      <c r="C35" s="992"/>
      <c r="D35" s="1430"/>
      <c r="E35" s="1480"/>
      <c r="F35" s="1480"/>
      <c r="G35" s="1431"/>
      <c r="H35" s="1003"/>
      <c r="K35" s="924"/>
    </row>
    <row r="36" spans="1:11" ht="45" customHeight="1" thickBot="1" x14ac:dyDescent="0.2">
      <c r="A36" s="870">
        <v>6</v>
      </c>
      <c r="B36" s="992"/>
      <c r="C36" s="992"/>
      <c r="D36" s="1430"/>
      <c r="E36" s="1480"/>
      <c r="F36" s="1480"/>
      <c r="G36" s="1431"/>
      <c r="H36" s="1003"/>
      <c r="K36" s="924"/>
    </row>
    <row r="37" spans="1:11" ht="45" customHeight="1" thickBot="1" x14ac:dyDescent="0.2">
      <c r="A37" s="870">
        <v>7</v>
      </c>
      <c r="B37" s="992"/>
      <c r="C37" s="992"/>
      <c r="D37" s="1430"/>
      <c r="E37" s="1480"/>
      <c r="F37" s="1480"/>
      <c r="G37" s="1431"/>
      <c r="H37" s="1003"/>
      <c r="K37" s="924"/>
    </row>
    <row r="38" spans="1:11" ht="45" customHeight="1" thickBot="1" x14ac:dyDescent="0.2">
      <c r="A38" s="870">
        <v>8</v>
      </c>
      <c r="B38" s="992"/>
      <c r="C38" s="992"/>
      <c r="D38" s="1430"/>
      <c r="E38" s="1480"/>
      <c r="F38" s="1480"/>
      <c r="G38" s="1431"/>
      <c r="H38" s="1003"/>
      <c r="K38" s="924"/>
    </row>
    <row r="39" spans="1:11" ht="45" customHeight="1" thickBot="1" x14ac:dyDescent="0.2">
      <c r="A39" s="870">
        <v>9</v>
      </c>
      <c r="B39" s="992"/>
      <c r="C39" s="992"/>
      <c r="D39" s="1430"/>
      <c r="E39" s="1480"/>
      <c r="F39" s="1480"/>
      <c r="G39" s="1431"/>
      <c r="H39" s="1003"/>
      <c r="K39" s="924"/>
    </row>
    <row r="40" spans="1:11" ht="45" customHeight="1" thickBot="1" x14ac:dyDescent="0.2">
      <c r="A40" s="870">
        <v>10</v>
      </c>
      <c r="B40" s="992"/>
      <c r="C40" s="992"/>
      <c r="D40" s="1430"/>
      <c r="E40" s="1480"/>
      <c r="F40" s="1480"/>
      <c r="G40" s="1431"/>
      <c r="H40" s="1003"/>
      <c r="K40" s="924"/>
    </row>
    <row r="41" spans="1:11" ht="45" customHeight="1" thickBot="1" x14ac:dyDescent="0.2">
      <c r="A41" s="870">
        <v>11</v>
      </c>
      <c r="B41" s="992"/>
      <c r="C41" s="992"/>
      <c r="D41" s="1430"/>
      <c r="E41" s="1480"/>
      <c r="F41" s="1480"/>
      <c r="G41" s="1431"/>
      <c r="H41" s="1003"/>
      <c r="K41" s="924"/>
    </row>
    <row r="42" spans="1:11" ht="45" customHeight="1" thickBot="1" x14ac:dyDescent="0.2">
      <c r="A42" s="870">
        <v>12</v>
      </c>
      <c r="B42" s="992"/>
      <c r="C42" s="992"/>
      <c r="D42" s="1430"/>
      <c r="E42" s="1480"/>
      <c r="F42" s="1480"/>
      <c r="G42" s="1431"/>
      <c r="H42" s="1003"/>
      <c r="K42" s="924"/>
    </row>
  </sheetData>
  <sheetProtection formatCells="0" formatColumns="0" formatRows="0" insertHyperlinks="0"/>
  <mergeCells count="44">
    <mergeCell ref="E12:F12"/>
    <mergeCell ref="A2:G2"/>
    <mergeCell ref="A6:H6"/>
    <mergeCell ref="A7:C7"/>
    <mergeCell ref="E7:F7"/>
    <mergeCell ref="A8:C8"/>
    <mergeCell ref="E8:F8"/>
    <mergeCell ref="E9:F9"/>
    <mergeCell ref="E10:F10"/>
    <mergeCell ref="E11:F11"/>
    <mergeCell ref="A15:D15"/>
    <mergeCell ref="A17:D17"/>
    <mergeCell ref="E17:F17"/>
    <mergeCell ref="E15:F15"/>
    <mergeCell ref="A13:C13"/>
    <mergeCell ref="E13:F13"/>
    <mergeCell ref="D38:G38"/>
    <mergeCell ref="D39:G39"/>
    <mergeCell ref="D41:G41"/>
    <mergeCell ref="D42:G42"/>
    <mergeCell ref="D40:G40"/>
    <mergeCell ref="D30:G30"/>
    <mergeCell ref="D31:G31"/>
    <mergeCell ref="D32:G32"/>
    <mergeCell ref="E19:F19"/>
    <mergeCell ref="E20:F20"/>
    <mergeCell ref="E21:F21"/>
    <mergeCell ref="A23:H23"/>
    <mergeCell ref="A1:H1"/>
    <mergeCell ref="I2:I6"/>
    <mergeCell ref="D36:G36"/>
    <mergeCell ref="D37:G37"/>
    <mergeCell ref="A25:H25"/>
    <mergeCell ref="A26:A27"/>
    <mergeCell ref="B26:C26"/>
    <mergeCell ref="D26:G27"/>
    <mergeCell ref="H26:H27"/>
    <mergeCell ref="D28:G28"/>
    <mergeCell ref="D33:G33"/>
    <mergeCell ref="D34:G34"/>
    <mergeCell ref="D35:G35"/>
    <mergeCell ref="A24:G24"/>
    <mergeCell ref="E4:H4"/>
    <mergeCell ref="D29:G29"/>
  </mergeCells>
  <phoneticPr fontId="5"/>
  <conditionalFormatting sqref="J3">
    <cfRule type="cellIs" dxfId="2" priority="1" stopIfTrue="1" operator="equal">
      <formula>"未入力あり"</formula>
    </cfRule>
  </conditionalFormatting>
  <dataValidations count="6">
    <dataValidation allowBlank="1" showInputMessage="1" showErrorMessage="1" prompt="整数で入力_x000a_" sqref="E20:F20"/>
    <dataValidation allowBlank="1" showInputMessage="1" showErrorMessage="1" prompt="表紙シートの病院名を反映" sqref="E4:H4"/>
    <dataValidation type="list" allowBlank="1" showInputMessage="1" showErrorMessage="1" prompt="表紙①に反映されます" sqref="H2">
      <formula1>"あり,なし"</formula1>
    </dataValidation>
    <dataValidation type="list" allowBlank="1" showInputMessage="1" showErrorMessage="1" sqref="H31:H42">
      <formula1>"可,不可"</formula1>
    </dataValidation>
    <dataValidation type="list" allowBlank="1" showInputMessage="1" showErrorMessage="1" sqref="E12:F12 E15:F15 E7:F7 E10:F10 E17:F17">
      <formula1>"はい,いいえ"</formula1>
    </dataValidation>
    <dataValidation type="list" allowBlank="1" showInputMessage="1" showErrorMessage="1" sqref="E13:F13 E8:F8 E11:F11">
      <formula1>"定期的かつ週1回以上,定期的かつ月1回以上,定期的かつ月1回未満,希望に合わせて随時実施,その他"</formula1>
    </dataValidation>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showGridLines="0" view="pageBreakPreview" zoomScaleNormal="100" zoomScaleSheetLayoutView="100" zoomScalePageLayoutView="80" workbookViewId="0">
      <selection sqref="A1:B1"/>
    </sheetView>
  </sheetViews>
  <sheetFormatPr defaultColWidth="9" defaultRowHeight="12" x14ac:dyDescent="0.15"/>
  <cols>
    <col min="1" max="1" width="3.625" style="218" customWidth="1"/>
    <col min="2" max="2" width="28.625" style="218" customWidth="1"/>
    <col min="3" max="3" width="10.625" style="218" customWidth="1"/>
    <col min="4" max="4" width="12.625" style="218" customWidth="1"/>
    <col min="5" max="13" width="2.625" style="218" customWidth="1"/>
    <col min="14" max="14" width="1.625" style="218" customWidth="1"/>
    <col min="15" max="22" width="2.625" style="218" customWidth="1"/>
    <col min="23" max="23" width="9.5" style="218" customWidth="1"/>
    <col min="24" max="24" width="15" style="218" customWidth="1"/>
    <col min="25" max="25" width="2.25" style="218" customWidth="1"/>
    <col min="26" max="26" width="100.625" style="218" customWidth="1"/>
    <col min="27" max="16384" width="9" style="218"/>
  </cols>
  <sheetData>
    <row r="1" spans="1:29" ht="19.5" customHeight="1" thickBot="1" x14ac:dyDescent="0.2">
      <c r="A1" s="1869" t="s">
        <v>1014</v>
      </c>
      <c r="B1" s="1869"/>
      <c r="C1" s="1869"/>
      <c r="D1" s="1869"/>
      <c r="E1" s="1869"/>
      <c r="F1" s="1869"/>
      <c r="G1" s="1869"/>
      <c r="H1" s="1869"/>
      <c r="I1" s="1869"/>
      <c r="J1" s="1869"/>
      <c r="K1" s="1869"/>
      <c r="L1" s="1869"/>
      <c r="M1" s="1869"/>
      <c r="N1" s="1869"/>
      <c r="O1" s="1869"/>
      <c r="P1" s="1869"/>
      <c r="Q1" s="1869"/>
      <c r="R1" s="1869"/>
      <c r="S1" s="1869"/>
      <c r="T1" s="1869"/>
      <c r="U1" s="1869"/>
      <c r="V1" s="1869"/>
      <c r="W1" s="1869"/>
      <c r="X1" s="325"/>
      <c r="Y1" s="1051" t="s">
        <v>1793</v>
      </c>
      <c r="Z1" s="325"/>
    </row>
    <row r="2" spans="1:29" ht="24.95" customHeight="1" thickTop="1" thickBot="1" x14ac:dyDescent="0.2">
      <c r="A2" s="1473" t="s">
        <v>1814</v>
      </c>
      <c r="B2" s="1473"/>
      <c r="C2" s="1473"/>
      <c r="D2" s="1473"/>
      <c r="E2" s="1473"/>
      <c r="F2" s="1473"/>
      <c r="G2" s="1473"/>
      <c r="H2" s="1473"/>
      <c r="I2" s="1473"/>
      <c r="J2" s="1473"/>
      <c r="K2" s="1473"/>
      <c r="L2" s="1473"/>
      <c r="M2" s="1473"/>
      <c r="N2" s="1473"/>
      <c r="O2" s="1473"/>
      <c r="P2" s="1473"/>
      <c r="Q2" s="1473"/>
      <c r="R2" s="1473"/>
      <c r="S2" s="1473"/>
      <c r="T2" s="1473"/>
      <c r="U2" s="1473"/>
      <c r="V2" s="1474"/>
      <c r="W2" s="1052" t="s">
        <v>121</v>
      </c>
      <c r="X2" s="1685" t="str">
        <f>IF(AND(W15&lt;&gt;"",D31&lt;&gt;"",W49&lt;&gt;"",W63&lt;&gt;"",W2&lt;&gt;""),"",IF(W2="あり","下の1～4の問い合わせ窓口の設定の有無に関する必須事項を入力してください",IF(W2="","←「あり」か「なし」を選択してください","")))</f>
        <v/>
      </c>
      <c r="Y2" s="1051" t="s">
        <v>1806</v>
      </c>
    </row>
    <row r="3" spans="1:29" ht="5.0999999999999996" customHeight="1" thickTop="1" x14ac:dyDescent="0.15">
      <c r="A3" s="326"/>
      <c r="B3" s="326"/>
      <c r="C3" s="326"/>
      <c r="D3" s="326"/>
      <c r="E3" s="326"/>
      <c r="F3" s="326"/>
      <c r="G3" s="326"/>
      <c r="H3" s="326"/>
      <c r="I3" s="326"/>
      <c r="J3" s="326"/>
      <c r="K3" s="326"/>
      <c r="L3" s="326"/>
      <c r="M3" s="326"/>
      <c r="N3" s="326"/>
      <c r="O3" s="326"/>
      <c r="P3" s="326"/>
      <c r="Q3" s="326"/>
      <c r="R3" s="326"/>
      <c r="S3" s="326"/>
      <c r="T3" s="326"/>
      <c r="U3" s="326"/>
      <c r="V3" s="327"/>
      <c r="W3" s="326"/>
      <c r="X3" s="1685"/>
      <c r="Y3" s="133"/>
    </row>
    <row r="4" spans="1:29" ht="20.25" customHeight="1" x14ac:dyDescent="0.15">
      <c r="A4" s="326"/>
      <c r="B4" s="326"/>
      <c r="C4" s="326"/>
      <c r="D4" s="326"/>
      <c r="E4" s="328" t="s">
        <v>897</v>
      </c>
      <c r="F4" s="1686" t="str">
        <f>LEFT(表紙!D3,30)</f>
        <v>独立行政法人国立病院機構　近畿中央呼吸器センター</v>
      </c>
      <c r="G4" s="1687"/>
      <c r="H4" s="1687"/>
      <c r="I4" s="1687"/>
      <c r="J4" s="1687"/>
      <c r="K4" s="1687"/>
      <c r="L4" s="1687"/>
      <c r="M4" s="1687"/>
      <c r="N4" s="1687"/>
      <c r="O4" s="1687"/>
      <c r="P4" s="1687"/>
      <c r="Q4" s="1687"/>
      <c r="R4" s="1687"/>
      <c r="S4" s="1687"/>
      <c r="T4" s="1687"/>
      <c r="U4" s="1687"/>
      <c r="V4" s="1687"/>
      <c r="W4" s="1688"/>
      <c r="X4" s="1685"/>
      <c r="Y4" s="1051" t="s">
        <v>1807</v>
      </c>
    </row>
    <row r="5" spans="1:29" ht="20.25" customHeight="1" x14ac:dyDescent="0.15">
      <c r="A5" s="326"/>
      <c r="B5" s="67"/>
      <c r="C5" s="67"/>
      <c r="D5" s="67"/>
      <c r="E5" s="163" t="s">
        <v>1195</v>
      </c>
      <c r="F5" s="814" t="s">
        <v>1923</v>
      </c>
      <c r="G5" s="163"/>
      <c r="H5" s="163"/>
      <c r="I5" s="163"/>
      <c r="J5" s="163"/>
      <c r="K5" s="163"/>
      <c r="L5" s="163"/>
      <c r="M5" s="67"/>
      <c r="N5" s="139"/>
      <c r="O5" s="139"/>
      <c r="P5" s="139"/>
      <c r="Q5" s="139"/>
      <c r="R5" s="139"/>
      <c r="S5" s="139"/>
      <c r="T5" s="139"/>
      <c r="U5" s="139"/>
      <c r="V5" s="139"/>
      <c r="W5" s="139"/>
      <c r="X5" s="1685"/>
      <c r="Y5" s="1009"/>
      <c r="Z5" s="918" t="s">
        <v>1628</v>
      </c>
    </row>
    <row r="6" spans="1:29" s="319" customFormat="1" ht="80.099999999999994" customHeight="1" x14ac:dyDescent="0.15">
      <c r="A6" s="329"/>
      <c r="B6" s="1870" t="s">
        <v>1846</v>
      </c>
      <c r="C6" s="1871"/>
      <c r="D6" s="1871"/>
      <c r="E6" s="1871"/>
      <c r="F6" s="1871"/>
      <c r="G6" s="1871"/>
      <c r="H6" s="1871"/>
      <c r="I6" s="1871"/>
      <c r="J6" s="1871"/>
      <c r="K6" s="1871"/>
      <c r="L6" s="1871"/>
      <c r="M6" s="1871"/>
      <c r="N6" s="1871"/>
      <c r="O6" s="1871"/>
      <c r="P6" s="1871"/>
      <c r="Q6" s="1871"/>
      <c r="R6" s="1871"/>
      <c r="S6" s="1871"/>
      <c r="T6" s="1871"/>
      <c r="U6" s="1871"/>
      <c r="V6" s="1871"/>
      <c r="W6" s="1871"/>
      <c r="X6" s="330"/>
      <c r="Y6" s="330"/>
      <c r="Z6" s="1189"/>
      <c r="AA6" s="330"/>
      <c r="AB6" s="331"/>
      <c r="AC6" s="332"/>
    </row>
    <row r="7" spans="1:29" s="319" customFormat="1" ht="20.100000000000001" customHeight="1" x14ac:dyDescent="0.15">
      <c r="A7" s="329"/>
      <c r="B7" s="1014" t="s">
        <v>155</v>
      </c>
      <c r="C7" s="952" t="s">
        <v>1663</v>
      </c>
      <c r="D7" s="952" t="s">
        <v>1664</v>
      </c>
      <c r="E7" s="1872" t="s">
        <v>1015</v>
      </c>
      <c r="F7" s="1872"/>
      <c r="G7" s="1872"/>
      <c r="H7" s="1872"/>
      <c r="I7" s="1872"/>
      <c r="J7" s="1872"/>
      <c r="K7" s="1872"/>
      <c r="L7" s="1872"/>
      <c r="M7" s="1872"/>
      <c r="N7" s="1872" t="s">
        <v>96</v>
      </c>
      <c r="O7" s="1872"/>
      <c r="P7" s="1872"/>
      <c r="Q7" s="1872"/>
      <c r="R7" s="1872"/>
      <c r="S7" s="1872"/>
      <c r="T7" s="1872"/>
      <c r="U7" s="1872"/>
      <c r="V7" s="1872"/>
      <c r="W7" s="329"/>
      <c r="X7" s="333"/>
      <c r="Y7" s="333"/>
      <c r="Z7" s="1190"/>
      <c r="AA7" s="333"/>
      <c r="AB7" s="333"/>
      <c r="AC7" s="332"/>
    </row>
    <row r="8" spans="1:29" s="319" customFormat="1" ht="99.95" customHeight="1" x14ac:dyDescent="0.15">
      <c r="A8" s="329"/>
      <c r="B8" s="953" t="s">
        <v>1016</v>
      </c>
      <c r="C8" s="954" t="s">
        <v>1017</v>
      </c>
      <c r="D8" s="954" t="s">
        <v>1018</v>
      </c>
      <c r="E8" s="1873" t="s">
        <v>1078</v>
      </c>
      <c r="F8" s="1874"/>
      <c r="G8" s="1874"/>
      <c r="H8" s="1874"/>
      <c r="I8" s="1874"/>
      <c r="J8" s="1874"/>
      <c r="K8" s="1874"/>
      <c r="L8" s="1874"/>
      <c r="M8" s="1875"/>
      <c r="N8" s="1876" t="s">
        <v>1019</v>
      </c>
      <c r="O8" s="1876"/>
      <c r="P8" s="1876"/>
      <c r="Q8" s="1876"/>
      <c r="R8" s="1876"/>
      <c r="S8" s="1876"/>
      <c r="T8" s="1876"/>
      <c r="U8" s="1876"/>
      <c r="V8" s="1876"/>
      <c r="W8" s="329"/>
      <c r="X8" s="333"/>
      <c r="Y8" s="333"/>
      <c r="Z8" s="1190"/>
      <c r="AA8" s="333"/>
      <c r="AB8" s="333"/>
      <c r="AC8" s="332"/>
    </row>
    <row r="9" spans="1:29" s="319" customFormat="1" ht="50.1" customHeight="1" x14ac:dyDescent="0.15">
      <c r="A9" s="329"/>
      <c r="B9" s="1014" t="s">
        <v>1074</v>
      </c>
      <c r="C9" s="955" t="s">
        <v>1665</v>
      </c>
      <c r="D9" s="1014" t="s">
        <v>1080</v>
      </c>
      <c r="E9" s="1872" t="s">
        <v>1081</v>
      </c>
      <c r="F9" s="1872"/>
      <c r="G9" s="1872"/>
      <c r="H9" s="1872"/>
      <c r="I9" s="1872"/>
      <c r="J9" s="1872"/>
      <c r="K9" s="1872"/>
      <c r="L9" s="1872"/>
      <c r="M9" s="1872"/>
      <c r="N9" s="1872" t="s">
        <v>156</v>
      </c>
      <c r="O9" s="1872"/>
      <c r="P9" s="1872"/>
      <c r="Q9" s="1872"/>
      <c r="R9" s="1872"/>
      <c r="S9" s="1872"/>
      <c r="T9" s="1872"/>
      <c r="U9" s="1872"/>
      <c r="V9" s="1872"/>
      <c r="W9" s="329"/>
      <c r="X9" s="333"/>
      <c r="Y9" s="333"/>
      <c r="Z9" s="1190"/>
      <c r="AA9" s="333"/>
      <c r="AB9" s="333"/>
      <c r="AC9" s="332"/>
    </row>
    <row r="10" spans="1:29" s="319" customFormat="1" ht="50.1" customHeight="1" x14ac:dyDescent="0.15">
      <c r="A10" s="329"/>
      <c r="B10" s="1876" t="s">
        <v>1077</v>
      </c>
      <c r="C10" s="1877" t="s">
        <v>1082</v>
      </c>
      <c r="D10" s="1877" t="s">
        <v>1083</v>
      </c>
      <c r="E10" s="1876" t="s">
        <v>1020</v>
      </c>
      <c r="F10" s="1876"/>
      <c r="G10" s="1876"/>
      <c r="H10" s="1876"/>
      <c r="I10" s="1876"/>
      <c r="J10" s="1876"/>
      <c r="K10" s="1876"/>
      <c r="L10" s="1876"/>
      <c r="M10" s="1880"/>
      <c r="N10" s="1876" t="s">
        <v>1666</v>
      </c>
      <c r="O10" s="1876"/>
      <c r="P10" s="1876"/>
      <c r="Q10" s="1876"/>
      <c r="R10" s="1876"/>
      <c r="S10" s="1876"/>
      <c r="T10" s="1876"/>
      <c r="U10" s="1876"/>
      <c r="V10" s="1876"/>
      <c r="W10" s="329"/>
      <c r="X10" s="333"/>
      <c r="Y10" s="333"/>
      <c r="Z10" s="1190"/>
      <c r="AA10" s="333"/>
      <c r="AB10" s="333"/>
      <c r="AC10" s="332"/>
    </row>
    <row r="11" spans="1:29" s="319" customFormat="1" ht="20.100000000000001" customHeight="1" x14ac:dyDescent="0.15">
      <c r="A11" s="329"/>
      <c r="B11" s="1876"/>
      <c r="C11" s="1878"/>
      <c r="D11" s="1878"/>
      <c r="E11" s="1872" t="s">
        <v>1075</v>
      </c>
      <c r="F11" s="1872"/>
      <c r="G11" s="1872"/>
      <c r="H11" s="1872"/>
      <c r="I11" s="1872"/>
      <c r="J11" s="1872"/>
      <c r="K11" s="1872"/>
      <c r="L11" s="1872"/>
      <c r="M11" s="1872"/>
      <c r="N11" s="1876"/>
      <c r="O11" s="1876"/>
      <c r="P11" s="1876"/>
      <c r="Q11" s="1876"/>
      <c r="R11" s="1876"/>
      <c r="S11" s="1876"/>
      <c r="T11" s="1876"/>
      <c r="U11" s="1876"/>
      <c r="V11" s="1876"/>
      <c r="W11" s="329"/>
      <c r="X11" s="333"/>
      <c r="Y11" s="333"/>
      <c r="Z11" s="1190"/>
      <c r="AA11" s="333"/>
      <c r="AB11" s="333"/>
      <c r="AC11" s="332"/>
    </row>
    <row r="12" spans="1:29" s="319" customFormat="1" ht="50.1" customHeight="1" x14ac:dyDescent="0.15">
      <c r="A12" s="329"/>
      <c r="B12" s="1876"/>
      <c r="C12" s="1879"/>
      <c r="D12" s="1879"/>
      <c r="E12" s="1880" t="s">
        <v>203</v>
      </c>
      <c r="F12" s="1880"/>
      <c r="G12" s="1880"/>
      <c r="H12" s="1880"/>
      <c r="I12" s="1880"/>
      <c r="J12" s="1880"/>
      <c r="K12" s="1880"/>
      <c r="L12" s="1880"/>
      <c r="M12" s="1880"/>
      <c r="N12" s="1876"/>
      <c r="O12" s="1876"/>
      <c r="P12" s="1876"/>
      <c r="Q12" s="1876"/>
      <c r="R12" s="1876"/>
      <c r="S12" s="1876"/>
      <c r="T12" s="1876"/>
      <c r="U12" s="1876"/>
      <c r="V12" s="1876"/>
      <c r="W12" s="329"/>
      <c r="X12" s="333"/>
      <c r="Y12" s="333"/>
      <c r="Z12" s="1190"/>
      <c r="AA12" s="333"/>
      <c r="AB12" s="333"/>
      <c r="AC12" s="332"/>
    </row>
    <row r="13" spans="1:29" ht="10.5" customHeight="1" x14ac:dyDescent="0.15">
      <c r="A13" s="326"/>
      <c r="B13" s="326"/>
      <c r="C13" s="334"/>
      <c r="D13" s="334"/>
      <c r="E13" s="334"/>
      <c r="F13" s="334"/>
      <c r="G13" s="334"/>
      <c r="H13" s="334"/>
      <c r="I13" s="334"/>
      <c r="J13" s="334"/>
      <c r="K13" s="334"/>
      <c r="L13" s="334"/>
      <c r="M13" s="334"/>
      <c r="N13" s="334"/>
      <c r="O13" s="334"/>
      <c r="P13" s="334"/>
      <c r="Q13" s="334"/>
      <c r="R13" s="334"/>
      <c r="S13" s="334"/>
      <c r="T13" s="334"/>
      <c r="U13" s="334"/>
      <c r="V13" s="326"/>
      <c r="W13" s="326"/>
      <c r="Z13" s="924"/>
    </row>
    <row r="14" spans="1:29" ht="20.25" customHeight="1" thickBot="1" x14ac:dyDescent="0.2">
      <c r="A14" s="335" t="s">
        <v>1667</v>
      </c>
      <c r="B14" s="1883" t="s">
        <v>1021</v>
      </c>
      <c r="C14" s="1883"/>
      <c r="D14" s="1883"/>
      <c r="E14" s="1883"/>
      <c r="F14" s="1883"/>
      <c r="G14" s="1883"/>
      <c r="H14" s="1883"/>
      <c r="I14" s="1883"/>
      <c r="J14" s="1883"/>
      <c r="K14" s="1883"/>
      <c r="L14" s="1883"/>
      <c r="M14" s="1883"/>
      <c r="N14" s="1883"/>
      <c r="O14" s="1883"/>
      <c r="P14" s="1883"/>
      <c r="Q14" s="1883"/>
      <c r="R14" s="1883"/>
      <c r="S14" s="1883"/>
      <c r="T14" s="1883"/>
      <c r="U14" s="1883"/>
      <c r="V14" s="1883"/>
      <c r="W14" s="1883"/>
      <c r="Z14" s="924"/>
    </row>
    <row r="15" spans="1:29" ht="25.5" customHeight="1" thickBot="1" x14ac:dyDescent="0.2">
      <c r="A15" s="817">
        <v>1</v>
      </c>
      <c r="B15" s="1016" t="s">
        <v>1022</v>
      </c>
      <c r="C15" s="995"/>
      <c r="D15" s="956"/>
      <c r="E15" s="956"/>
      <c r="F15" s="956"/>
      <c r="G15" s="956"/>
      <c r="H15" s="956"/>
      <c r="I15" s="956"/>
      <c r="J15" s="956"/>
      <c r="K15" s="956"/>
      <c r="L15" s="956"/>
      <c r="M15" s="956"/>
      <c r="N15" s="956"/>
      <c r="O15" s="956"/>
      <c r="P15" s="956"/>
      <c r="Q15" s="956"/>
      <c r="R15" s="956"/>
      <c r="S15" s="956"/>
      <c r="T15" s="956"/>
      <c r="U15" s="956"/>
      <c r="V15" s="956"/>
      <c r="W15" s="1242" t="s">
        <v>124</v>
      </c>
      <c r="Z15" s="924"/>
    </row>
    <row r="16" spans="1:29" ht="25.5" customHeight="1" thickBot="1" x14ac:dyDescent="0.2">
      <c r="A16" s="817">
        <v>2</v>
      </c>
      <c r="B16" s="1478" t="s">
        <v>1023</v>
      </c>
      <c r="C16" s="1479"/>
      <c r="D16" s="1572"/>
      <c r="E16" s="1573"/>
      <c r="F16" s="1573"/>
      <c r="G16" s="1573"/>
      <c r="H16" s="1573"/>
      <c r="I16" s="1573"/>
      <c r="J16" s="1573"/>
      <c r="K16" s="1573"/>
      <c r="L16" s="1573"/>
      <c r="M16" s="1573"/>
      <c r="N16" s="1573"/>
      <c r="O16" s="1573"/>
      <c r="P16" s="1573"/>
      <c r="Q16" s="1573"/>
      <c r="R16" s="1573"/>
      <c r="S16" s="1573"/>
      <c r="T16" s="1573"/>
      <c r="U16" s="1573"/>
      <c r="V16" s="1573"/>
      <c r="W16" s="1574"/>
      <c r="Z16" s="924"/>
    </row>
    <row r="17" spans="1:26" ht="25.5" customHeight="1" thickBot="1" x14ac:dyDescent="0.2">
      <c r="A17" s="817">
        <v>3</v>
      </c>
      <c r="B17" s="1481" t="s">
        <v>1024</v>
      </c>
      <c r="C17" s="1884"/>
      <c r="D17" s="1885"/>
      <c r="E17" s="1885"/>
      <c r="F17" s="1885"/>
      <c r="G17" s="1885"/>
      <c r="H17" s="1885"/>
      <c r="I17" s="1885"/>
      <c r="J17" s="1885"/>
      <c r="K17" s="1885"/>
      <c r="L17" s="1885"/>
      <c r="M17" s="1885"/>
      <c r="N17" s="1537"/>
      <c r="O17" s="1538"/>
      <c r="P17" s="1538"/>
      <c r="Q17" s="1538"/>
      <c r="R17" s="1538"/>
      <c r="S17" s="1538"/>
      <c r="T17" s="1538"/>
      <c r="U17" s="1538"/>
      <c r="V17" s="1886"/>
      <c r="W17" s="1887"/>
      <c r="Z17" s="924"/>
    </row>
    <row r="18" spans="1:26" ht="50.1" customHeight="1" thickBot="1" x14ac:dyDescent="0.2">
      <c r="A18" s="817">
        <v>4</v>
      </c>
      <c r="B18" s="1478" t="s">
        <v>1025</v>
      </c>
      <c r="C18" s="1479"/>
      <c r="D18" s="1430"/>
      <c r="E18" s="1480"/>
      <c r="F18" s="1480"/>
      <c r="G18" s="1480"/>
      <c r="H18" s="1480"/>
      <c r="I18" s="1480"/>
      <c r="J18" s="1480"/>
      <c r="K18" s="1480"/>
      <c r="L18" s="1480"/>
      <c r="M18" s="1480"/>
      <c r="N18" s="1480"/>
      <c r="O18" s="1480"/>
      <c r="P18" s="1480"/>
      <c r="Q18" s="1480"/>
      <c r="R18" s="1480"/>
      <c r="S18" s="1480"/>
      <c r="T18" s="1480"/>
      <c r="U18" s="1480"/>
      <c r="V18" s="1480"/>
      <c r="W18" s="1431"/>
      <c r="Z18" s="924"/>
    </row>
    <row r="19" spans="1:26" ht="60" customHeight="1" thickBot="1" x14ac:dyDescent="0.2">
      <c r="A19" s="817">
        <v>5</v>
      </c>
      <c r="B19" s="1478" t="s">
        <v>583</v>
      </c>
      <c r="C19" s="1479"/>
      <c r="D19" s="1430"/>
      <c r="E19" s="1480"/>
      <c r="F19" s="1480"/>
      <c r="G19" s="1480"/>
      <c r="H19" s="1480"/>
      <c r="I19" s="1480"/>
      <c r="J19" s="1480"/>
      <c r="K19" s="1480"/>
      <c r="L19" s="1480"/>
      <c r="M19" s="1480"/>
      <c r="N19" s="1480"/>
      <c r="O19" s="1480"/>
      <c r="P19" s="1480"/>
      <c r="Q19" s="1480"/>
      <c r="R19" s="1480"/>
      <c r="S19" s="1480"/>
      <c r="T19" s="1480"/>
      <c r="U19" s="1480"/>
      <c r="V19" s="1480"/>
      <c r="W19" s="1431"/>
      <c r="Z19" s="924"/>
    </row>
    <row r="20" spans="1:26" ht="24.95" customHeight="1" thickBot="1" x14ac:dyDescent="0.2">
      <c r="A20" s="1483">
        <v>6</v>
      </c>
      <c r="B20" s="1881" t="s">
        <v>1026</v>
      </c>
      <c r="C20" s="820" t="s">
        <v>706</v>
      </c>
      <c r="D20" s="1489"/>
      <c r="E20" s="1490"/>
      <c r="F20" s="1490"/>
      <c r="G20" s="1490"/>
      <c r="H20" s="1490"/>
      <c r="I20" s="1490"/>
      <c r="J20" s="1490"/>
      <c r="K20" s="1490"/>
      <c r="L20" s="1490"/>
      <c r="M20" s="1490"/>
      <c r="N20" s="1490"/>
      <c r="O20" s="1490"/>
      <c r="P20" s="1490"/>
      <c r="Q20" s="1490"/>
      <c r="R20" s="1490"/>
      <c r="S20" s="1490"/>
      <c r="T20" s="1490"/>
      <c r="U20" s="1490"/>
      <c r="V20" s="1490"/>
      <c r="W20" s="1491"/>
      <c r="Z20" s="924"/>
    </row>
    <row r="21" spans="1:26" ht="39.950000000000003" customHeight="1" thickBot="1" x14ac:dyDescent="0.2">
      <c r="A21" s="1484"/>
      <c r="B21" s="1882"/>
      <c r="C21" s="336" t="s">
        <v>1637</v>
      </c>
      <c r="D21" s="1430"/>
      <c r="E21" s="1480"/>
      <c r="F21" s="1480"/>
      <c r="G21" s="1480"/>
      <c r="H21" s="1480"/>
      <c r="I21" s="1480"/>
      <c r="J21" s="1480"/>
      <c r="K21" s="1480"/>
      <c r="L21" s="1480"/>
      <c r="M21" s="1480"/>
      <c r="N21" s="1480"/>
      <c r="O21" s="1480"/>
      <c r="P21" s="1480"/>
      <c r="Q21" s="1480"/>
      <c r="R21" s="1480"/>
      <c r="S21" s="1480"/>
      <c r="T21" s="1480"/>
      <c r="U21" s="1480"/>
      <c r="V21" s="1480"/>
      <c r="W21" s="1431"/>
      <c r="Z21" s="924"/>
    </row>
    <row r="22" spans="1:26" ht="25.5" customHeight="1" thickBot="1" x14ac:dyDescent="0.2">
      <c r="A22" s="817">
        <v>7</v>
      </c>
      <c r="B22" s="1888" t="s">
        <v>582</v>
      </c>
      <c r="C22" s="1479"/>
      <c r="D22" s="1488"/>
      <c r="E22" s="1488"/>
      <c r="F22" s="1488"/>
      <c r="G22" s="1488"/>
      <c r="H22" s="1488"/>
      <c r="I22" s="1488"/>
      <c r="J22" s="1488"/>
      <c r="K22" s="1488"/>
      <c r="L22" s="1488"/>
      <c r="M22" s="1488"/>
      <c r="N22" s="1488"/>
      <c r="O22" s="1488"/>
      <c r="P22" s="1488"/>
      <c r="Q22" s="1488"/>
      <c r="R22" s="1488"/>
      <c r="S22" s="1488"/>
      <c r="T22" s="1488"/>
      <c r="U22" s="1488"/>
      <c r="V22" s="1488"/>
      <c r="W22" s="1242" t="s">
        <v>124</v>
      </c>
      <c r="Z22" s="924"/>
    </row>
    <row r="23" spans="1:26" ht="25.5" customHeight="1" thickBot="1" x14ac:dyDescent="0.2">
      <c r="A23" s="1493">
        <v>8</v>
      </c>
      <c r="B23" s="1496" t="s">
        <v>581</v>
      </c>
      <c r="C23" s="1497"/>
      <c r="D23" s="1889"/>
      <c r="E23" s="1889"/>
      <c r="F23" s="1889"/>
      <c r="G23" s="1889"/>
      <c r="H23" s="1889"/>
      <c r="I23" s="1889"/>
      <c r="J23" s="1889"/>
      <c r="K23" s="1889"/>
      <c r="L23" s="1889"/>
      <c r="M23" s="1889"/>
      <c r="N23" s="1889"/>
      <c r="O23" s="1889"/>
      <c r="P23" s="1889"/>
      <c r="Q23" s="1889"/>
      <c r="R23" s="1889"/>
      <c r="S23" s="1889"/>
      <c r="T23" s="1889"/>
      <c r="U23" s="1889"/>
      <c r="V23" s="1889"/>
      <c r="W23" s="1242" t="s">
        <v>124</v>
      </c>
      <c r="Z23" s="924"/>
    </row>
    <row r="24" spans="1:26" ht="25.5" customHeight="1" thickBot="1" x14ac:dyDescent="0.2">
      <c r="A24" s="1494"/>
      <c r="B24" s="1499" t="s">
        <v>579</v>
      </c>
      <c r="C24" s="1500"/>
      <c r="D24" s="1572"/>
      <c r="E24" s="1573"/>
      <c r="F24" s="1573"/>
      <c r="G24" s="1573"/>
      <c r="H24" s="1573"/>
      <c r="I24" s="1573"/>
      <c r="J24" s="1573"/>
      <c r="K24" s="1573"/>
      <c r="L24" s="1573"/>
      <c r="M24" s="1573"/>
      <c r="N24" s="1573"/>
      <c r="O24" s="1573"/>
      <c r="P24" s="1573"/>
      <c r="Q24" s="1573"/>
      <c r="R24" s="1573"/>
      <c r="S24" s="1573"/>
      <c r="T24" s="1573"/>
      <c r="U24" s="1573"/>
      <c r="V24" s="1573"/>
      <c r="W24" s="1574"/>
      <c r="Z24" s="924"/>
    </row>
    <row r="25" spans="1:26" ht="25.5" customHeight="1" thickBot="1" x14ac:dyDescent="0.2">
      <c r="A25" s="1495"/>
      <c r="B25" s="1501" t="s">
        <v>1808</v>
      </c>
      <c r="C25" s="1503"/>
      <c r="D25" s="1572"/>
      <c r="E25" s="1573"/>
      <c r="F25" s="1573"/>
      <c r="G25" s="1573"/>
      <c r="H25" s="1573"/>
      <c r="I25" s="1573"/>
      <c r="J25" s="1573"/>
      <c r="K25" s="1573"/>
      <c r="L25" s="1573"/>
      <c r="M25" s="1574"/>
      <c r="N25" s="1504" t="s">
        <v>578</v>
      </c>
      <c r="O25" s="1505"/>
      <c r="P25" s="1506"/>
      <c r="Q25" s="1515"/>
      <c r="R25" s="1515"/>
      <c r="S25" s="1515"/>
      <c r="T25" s="1515"/>
      <c r="U25" s="1515"/>
      <c r="V25" s="1515"/>
      <c r="W25" s="994"/>
      <c r="Z25" s="924"/>
    </row>
    <row r="26" spans="1:26" ht="25.5" customHeight="1" thickBot="1" x14ac:dyDescent="0.2">
      <c r="A26" s="1493">
        <v>9</v>
      </c>
      <c r="B26" s="1496" t="s">
        <v>580</v>
      </c>
      <c r="C26" s="1497"/>
      <c r="D26" s="1898"/>
      <c r="E26" s="1898"/>
      <c r="F26" s="1898"/>
      <c r="G26" s="1898"/>
      <c r="H26" s="1898"/>
      <c r="I26" s="1898"/>
      <c r="J26" s="1898"/>
      <c r="K26" s="1898"/>
      <c r="L26" s="1898"/>
      <c r="M26" s="1898"/>
      <c r="N26" s="1898"/>
      <c r="O26" s="1898"/>
      <c r="P26" s="1898"/>
      <c r="Q26" s="1898"/>
      <c r="R26" s="1898"/>
      <c r="S26" s="1898"/>
      <c r="T26" s="1898"/>
      <c r="U26" s="1898"/>
      <c r="V26" s="1898"/>
      <c r="W26" s="1003" t="s">
        <v>124</v>
      </c>
      <c r="Z26" s="924"/>
    </row>
    <row r="27" spans="1:26" ht="25.5" customHeight="1" thickBot="1" x14ac:dyDescent="0.2">
      <c r="A27" s="1494"/>
      <c r="B27" s="1499" t="s">
        <v>579</v>
      </c>
      <c r="C27" s="1500"/>
      <c r="D27" s="1572"/>
      <c r="E27" s="1573"/>
      <c r="F27" s="1573"/>
      <c r="G27" s="1573"/>
      <c r="H27" s="1573"/>
      <c r="I27" s="1573"/>
      <c r="J27" s="1573"/>
      <c r="K27" s="1573"/>
      <c r="L27" s="1573"/>
      <c r="M27" s="1573"/>
      <c r="N27" s="1573"/>
      <c r="O27" s="1573"/>
      <c r="P27" s="1573"/>
      <c r="Q27" s="1573"/>
      <c r="R27" s="1573"/>
      <c r="S27" s="1573"/>
      <c r="T27" s="1573"/>
      <c r="U27" s="1573"/>
      <c r="V27" s="1573"/>
      <c r="W27" s="1574"/>
      <c r="Z27" s="924"/>
    </row>
    <row r="28" spans="1:26" ht="25.5" customHeight="1" thickBot="1" x14ac:dyDescent="0.2">
      <c r="A28" s="1495"/>
      <c r="B28" s="1501" t="s">
        <v>1822</v>
      </c>
      <c r="C28" s="1503"/>
      <c r="D28" s="1572"/>
      <c r="E28" s="1573"/>
      <c r="F28" s="1573"/>
      <c r="G28" s="1573"/>
      <c r="H28" s="1573"/>
      <c r="I28" s="1573"/>
      <c r="J28" s="1573"/>
      <c r="K28" s="1573"/>
      <c r="L28" s="1573"/>
      <c r="M28" s="1574"/>
      <c r="N28" s="1504" t="s">
        <v>578</v>
      </c>
      <c r="O28" s="1505"/>
      <c r="P28" s="1506"/>
      <c r="Q28" s="1515"/>
      <c r="R28" s="1515"/>
      <c r="S28" s="1515"/>
      <c r="T28" s="1515"/>
      <c r="U28" s="1515"/>
      <c r="V28" s="1515"/>
      <c r="W28" s="994"/>
      <c r="Z28" s="924"/>
    </row>
    <row r="29" spans="1:26" ht="20.25" customHeight="1" x14ac:dyDescent="0.15">
      <c r="A29" s="326"/>
      <c r="B29" s="326"/>
      <c r="C29" s="334"/>
      <c r="D29" s="334"/>
      <c r="E29" s="334"/>
      <c r="F29" s="334"/>
      <c r="G29" s="334"/>
      <c r="H29" s="334"/>
      <c r="I29" s="334"/>
      <c r="J29" s="334"/>
      <c r="K29" s="334"/>
      <c r="L29" s="334"/>
      <c r="M29" s="334"/>
      <c r="N29" s="334"/>
      <c r="O29" s="334"/>
      <c r="P29" s="334"/>
      <c r="Q29" s="334"/>
      <c r="R29" s="334"/>
      <c r="S29" s="334"/>
      <c r="T29" s="334"/>
      <c r="U29" s="334"/>
      <c r="V29" s="326"/>
      <c r="W29" s="326"/>
      <c r="Z29" s="924"/>
    </row>
    <row r="30" spans="1:26" ht="25.5" customHeight="1" thickBot="1" x14ac:dyDescent="0.2">
      <c r="A30" s="338" t="s">
        <v>1668</v>
      </c>
      <c r="B30" s="1015" t="s">
        <v>1027</v>
      </c>
      <c r="C30" s="1015"/>
      <c r="D30" s="1015"/>
      <c r="E30" s="1015"/>
      <c r="F30" s="1015"/>
      <c r="G30" s="1015"/>
      <c r="H30" s="1015"/>
      <c r="I30" s="1015"/>
      <c r="J30" s="1015"/>
      <c r="K30" s="1015"/>
      <c r="L30" s="1015"/>
      <c r="M30" s="1015"/>
      <c r="N30" s="1015"/>
      <c r="O30" s="1015"/>
      <c r="P30" s="1015"/>
      <c r="Q30" s="1015"/>
      <c r="R30" s="1015"/>
      <c r="S30" s="1015"/>
      <c r="T30" s="1015"/>
      <c r="U30" s="1015"/>
      <c r="V30" s="1015"/>
      <c r="W30" s="1015"/>
      <c r="Z30" s="924"/>
    </row>
    <row r="31" spans="1:26" ht="33" customHeight="1" thickBot="1" x14ac:dyDescent="0.2">
      <c r="A31" s="817">
        <v>1</v>
      </c>
      <c r="B31" s="1890" t="s">
        <v>1028</v>
      </c>
      <c r="C31" s="1891"/>
      <c r="D31" s="1242" t="s">
        <v>124</v>
      </c>
      <c r="E31" s="957" t="s">
        <v>1669</v>
      </c>
      <c r="F31" s="957"/>
      <c r="G31" s="957"/>
      <c r="H31" s="957"/>
      <c r="I31" s="957"/>
      <c r="J31" s="958"/>
      <c r="K31" s="1892" t="s">
        <v>1670</v>
      </c>
      <c r="L31" s="1892"/>
      <c r="M31" s="1892"/>
      <c r="N31" s="1892"/>
      <c r="O31" s="1892"/>
      <c r="P31" s="1892"/>
      <c r="Q31" s="1892"/>
      <c r="R31" s="1892"/>
      <c r="S31" s="1892"/>
      <c r="T31" s="1892"/>
      <c r="U31" s="1892"/>
      <c r="V31" s="1892"/>
      <c r="W31" s="1893"/>
      <c r="Z31" s="924"/>
    </row>
    <row r="32" spans="1:26" ht="28.5" customHeight="1" thickBot="1" x14ac:dyDescent="0.2">
      <c r="A32" s="817">
        <v>2</v>
      </c>
      <c r="B32" s="1896" t="s">
        <v>1029</v>
      </c>
      <c r="C32" s="1897"/>
      <c r="D32" s="339" t="s">
        <v>124</v>
      </c>
      <c r="E32" s="340" t="s">
        <v>1669</v>
      </c>
      <c r="F32" s="340"/>
      <c r="G32" s="340"/>
      <c r="H32" s="340"/>
      <c r="I32" s="340"/>
      <c r="J32" s="341"/>
      <c r="K32" s="1894"/>
      <c r="L32" s="1894"/>
      <c r="M32" s="1894"/>
      <c r="N32" s="1894"/>
      <c r="O32" s="1894"/>
      <c r="P32" s="1894"/>
      <c r="Q32" s="1894"/>
      <c r="R32" s="1894"/>
      <c r="S32" s="1894"/>
      <c r="T32" s="1894"/>
      <c r="U32" s="1894"/>
      <c r="V32" s="1894"/>
      <c r="W32" s="1895"/>
      <c r="Z32" s="924"/>
    </row>
    <row r="33" spans="1:26" ht="25.5" customHeight="1" thickBot="1" x14ac:dyDescent="0.2">
      <c r="A33" s="817">
        <v>3</v>
      </c>
      <c r="B33" s="1478" t="s">
        <v>1023</v>
      </c>
      <c r="C33" s="1479"/>
      <c r="D33" s="1572"/>
      <c r="E33" s="1573"/>
      <c r="F33" s="1573"/>
      <c r="G33" s="1573"/>
      <c r="H33" s="1573"/>
      <c r="I33" s="1573"/>
      <c r="J33" s="1573"/>
      <c r="K33" s="1573"/>
      <c r="L33" s="1573"/>
      <c r="M33" s="1573"/>
      <c r="N33" s="1573"/>
      <c r="O33" s="1573"/>
      <c r="P33" s="1573"/>
      <c r="Q33" s="1573"/>
      <c r="R33" s="1573"/>
      <c r="S33" s="1573"/>
      <c r="T33" s="1573"/>
      <c r="U33" s="1573"/>
      <c r="V33" s="1573"/>
      <c r="W33" s="1574"/>
      <c r="X33" s="1191"/>
      <c r="Y33" s="1192"/>
      <c r="Z33" s="924"/>
    </row>
    <row r="34" spans="1:26" ht="25.5" customHeight="1" thickBot="1" x14ac:dyDescent="0.2">
      <c r="A34" s="817">
        <v>4</v>
      </c>
      <c r="B34" s="1478" t="s">
        <v>1671</v>
      </c>
      <c r="C34" s="1479"/>
      <c r="D34" s="1430"/>
      <c r="E34" s="1480"/>
      <c r="F34" s="1480"/>
      <c r="G34" s="1480"/>
      <c r="H34" s="1480"/>
      <c r="I34" s="1480"/>
      <c r="J34" s="1480"/>
      <c r="K34" s="1480"/>
      <c r="L34" s="1480"/>
      <c r="M34" s="1480"/>
      <c r="N34" s="1480"/>
      <c r="O34" s="1480"/>
      <c r="P34" s="1480"/>
      <c r="Q34" s="1480"/>
      <c r="R34" s="1480"/>
      <c r="S34" s="1480"/>
      <c r="T34" s="1480"/>
      <c r="U34" s="1480"/>
      <c r="V34" s="1480"/>
      <c r="W34" s="1431"/>
      <c r="X34" s="1191"/>
      <c r="Y34" s="1192"/>
      <c r="Z34" s="924"/>
    </row>
    <row r="35" spans="1:26" ht="25.5" customHeight="1" thickBot="1" x14ac:dyDescent="0.2">
      <c r="A35" s="817">
        <v>5</v>
      </c>
      <c r="B35" s="1888" t="s">
        <v>1672</v>
      </c>
      <c r="C35" s="1899"/>
      <c r="D35" s="1430"/>
      <c r="E35" s="1480"/>
      <c r="F35" s="1480"/>
      <c r="G35" s="1480"/>
      <c r="H35" s="1480"/>
      <c r="I35" s="1480"/>
      <c r="J35" s="1480"/>
      <c r="K35" s="1480"/>
      <c r="L35" s="1480"/>
      <c r="M35" s="1480"/>
      <c r="N35" s="1480"/>
      <c r="O35" s="1480"/>
      <c r="P35" s="1480"/>
      <c r="Q35" s="1480"/>
      <c r="R35" s="1480"/>
      <c r="S35" s="1480"/>
      <c r="T35" s="1480"/>
      <c r="U35" s="1480"/>
      <c r="V35" s="1480"/>
      <c r="W35" s="1431"/>
      <c r="X35" s="1192"/>
      <c r="Y35" s="1192"/>
      <c r="Z35" s="924"/>
    </row>
    <row r="36" spans="1:26" ht="42.6" customHeight="1" thickBot="1" x14ac:dyDescent="0.2">
      <c r="A36" s="817">
        <v>6</v>
      </c>
      <c r="B36" s="1900" t="s">
        <v>1673</v>
      </c>
      <c r="C36" s="1901"/>
      <c r="D36" s="224" t="s">
        <v>2020</v>
      </c>
      <c r="E36" s="342" t="s">
        <v>1674</v>
      </c>
      <c r="F36" s="342"/>
      <c r="G36" s="342"/>
      <c r="H36" s="342"/>
      <c r="I36" s="342"/>
      <c r="J36" s="342"/>
      <c r="K36" s="342"/>
      <c r="L36" s="342"/>
      <c r="M36" s="342"/>
      <c r="N36" s="342"/>
      <c r="O36" s="342"/>
      <c r="P36" s="342"/>
      <c r="Q36" s="342"/>
      <c r="R36" s="342"/>
      <c r="S36" s="342"/>
      <c r="T36" s="342"/>
      <c r="U36" s="342"/>
      <c r="V36" s="342"/>
      <c r="W36" s="343"/>
      <c r="Z36" s="924"/>
    </row>
    <row r="37" spans="1:26" ht="35.1" customHeight="1" thickBot="1" x14ac:dyDescent="0.2">
      <c r="A37" s="817">
        <v>7</v>
      </c>
      <c r="B37" s="1478" t="s">
        <v>583</v>
      </c>
      <c r="C37" s="1479"/>
      <c r="D37" s="1430"/>
      <c r="E37" s="1480"/>
      <c r="F37" s="1480"/>
      <c r="G37" s="1480"/>
      <c r="H37" s="1480"/>
      <c r="I37" s="1480"/>
      <c r="J37" s="1480"/>
      <c r="K37" s="1480"/>
      <c r="L37" s="1480"/>
      <c r="M37" s="1480"/>
      <c r="N37" s="1480"/>
      <c r="O37" s="1480"/>
      <c r="P37" s="1480"/>
      <c r="Q37" s="1480"/>
      <c r="R37" s="1480"/>
      <c r="S37" s="1480"/>
      <c r="T37" s="1480"/>
      <c r="U37" s="1480"/>
      <c r="V37" s="1480"/>
      <c r="W37" s="1431"/>
      <c r="Z37" s="924"/>
    </row>
    <row r="38" spans="1:26" ht="25.5" customHeight="1" thickBot="1" x14ac:dyDescent="0.2">
      <c r="A38" s="1483">
        <v>8</v>
      </c>
      <c r="B38" s="1881" t="s">
        <v>1030</v>
      </c>
      <c r="C38" s="820" t="s">
        <v>706</v>
      </c>
      <c r="D38" s="1489"/>
      <c r="E38" s="1490"/>
      <c r="F38" s="1490"/>
      <c r="G38" s="1490"/>
      <c r="H38" s="1490"/>
      <c r="I38" s="1490"/>
      <c r="J38" s="1490"/>
      <c r="K38" s="1490"/>
      <c r="L38" s="1490"/>
      <c r="M38" s="1490"/>
      <c r="N38" s="1490"/>
      <c r="O38" s="1490"/>
      <c r="P38" s="1490"/>
      <c r="Q38" s="1490"/>
      <c r="R38" s="1490"/>
      <c r="S38" s="1490"/>
      <c r="T38" s="1490"/>
      <c r="U38" s="1490"/>
      <c r="V38" s="1490"/>
      <c r="W38" s="1491"/>
      <c r="Z38" s="924"/>
    </row>
    <row r="39" spans="1:26" ht="44.45" customHeight="1" thickBot="1" x14ac:dyDescent="0.2">
      <c r="A39" s="1484"/>
      <c r="B39" s="1882"/>
      <c r="C39" s="336" t="s">
        <v>1637</v>
      </c>
      <c r="D39" s="1430"/>
      <c r="E39" s="1480"/>
      <c r="F39" s="1480"/>
      <c r="G39" s="1480"/>
      <c r="H39" s="1480"/>
      <c r="I39" s="1480"/>
      <c r="J39" s="1480"/>
      <c r="K39" s="1480"/>
      <c r="L39" s="1480"/>
      <c r="M39" s="1480"/>
      <c r="N39" s="1480"/>
      <c r="O39" s="1480"/>
      <c r="P39" s="1480"/>
      <c r="Q39" s="1480"/>
      <c r="R39" s="1480"/>
      <c r="S39" s="1480"/>
      <c r="T39" s="1480"/>
      <c r="U39" s="1480"/>
      <c r="V39" s="1480"/>
      <c r="W39" s="1431"/>
      <c r="Z39" s="924"/>
    </row>
    <row r="40" spans="1:26" ht="24.95" customHeight="1" thickBot="1" x14ac:dyDescent="0.2">
      <c r="A40" s="817">
        <v>9</v>
      </c>
      <c r="B40" s="1478" t="s">
        <v>1031</v>
      </c>
      <c r="C40" s="1479"/>
      <c r="D40" s="1488"/>
      <c r="E40" s="1488"/>
      <c r="F40" s="1488"/>
      <c r="G40" s="1488"/>
      <c r="H40" s="1488"/>
      <c r="I40" s="1488"/>
      <c r="J40" s="1488"/>
      <c r="K40" s="1488"/>
      <c r="L40" s="1488"/>
      <c r="M40" s="1488"/>
      <c r="N40" s="1488"/>
      <c r="O40" s="1488"/>
      <c r="P40" s="1488"/>
      <c r="Q40" s="1488"/>
      <c r="R40" s="1488"/>
      <c r="S40" s="1488"/>
      <c r="T40" s="1488"/>
      <c r="U40" s="1488"/>
      <c r="V40" s="1488"/>
      <c r="W40" s="1242" t="s">
        <v>124</v>
      </c>
      <c r="Z40" s="924"/>
    </row>
    <row r="41" spans="1:26" ht="39.950000000000003" customHeight="1" thickBot="1" x14ac:dyDescent="0.2">
      <c r="A41" s="1493">
        <v>10</v>
      </c>
      <c r="B41" s="1496" t="s">
        <v>581</v>
      </c>
      <c r="C41" s="1497"/>
      <c r="D41" s="1889"/>
      <c r="E41" s="1889"/>
      <c r="F41" s="1889"/>
      <c r="G41" s="1889"/>
      <c r="H41" s="1889"/>
      <c r="I41" s="1889"/>
      <c r="J41" s="1889"/>
      <c r="K41" s="1889"/>
      <c r="L41" s="1889"/>
      <c r="M41" s="1889"/>
      <c r="N41" s="1889"/>
      <c r="O41" s="1889"/>
      <c r="P41" s="1889"/>
      <c r="Q41" s="1889"/>
      <c r="R41" s="1889"/>
      <c r="S41" s="1889"/>
      <c r="T41" s="1889"/>
      <c r="U41" s="1889"/>
      <c r="V41" s="1889"/>
      <c r="W41" s="1242" t="s">
        <v>124</v>
      </c>
      <c r="Z41" s="924"/>
    </row>
    <row r="42" spans="1:26" ht="25.5" customHeight="1" thickBot="1" x14ac:dyDescent="0.2">
      <c r="A42" s="1494"/>
      <c r="B42" s="1499" t="s">
        <v>579</v>
      </c>
      <c r="C42" s="1500"/>
      <c r="D42" s="1572"/>
      <c r="E42" s="1573"/>
      <c r="F42" s="1573"/>
      <c r="G42" s="1573"/>
      <c r="H42" s="1573"/>
      <c r="I42" s="1573"/>
      <c r="J42" s="1573"/>
      <c r="K42" s="1573"/>
      <c r="L42" s="1573"/>
      <c r="M42" s="1573"/>
      <c r="N42" s="1573"/>
      <c r="O42" s="1573"/>
      <c r="P42" s="1573"/>
      <c r="Q42" s="1573"/>
      <c r="R42" s="1573"/>
      <c r="S42" s="1573"/>
      <c r="T42" s="1573"/>
      <c r="U42" s="1573"/>
      <c r="V42" s="1573"/>
      <c r="W42" s="1574"/>
      <c r="Z42" s="924"/>
    </row>
    <row r="43" spans="1:26" ht="25.5" customHeight="1" thickBot="1" x14ac:dyDescent="0.2">
      <c r="A43" s="1495"/>
      <c r="B43" s="1501" t="s">
        <v>1808</v>
      </c>
      <c r="C43" s="1503"/>
      <c r="D43" s="1572"/>
      <c r="E43" s="1573"/>
      <c r="F43" s="1573"/>
      <c r="G43" s="1573"/>
      <c r="H43" s="1573"/>
      <c r="I43" s="1573"/>
      <c r="J43" s="1573"/>
      <c r="K43" s="1573"/>
      <c r="L43" s="1573"/>
      <c r="M43" s="1574"/>
      <c r="N43" s="1504" t="s">
        <v>578</v>
      </c>
      <c r="O43" s="1505"/>
      <c r="P43" s="1506"/>
      <c r="Q43" s="1515"/>
      <c r="R43" s="1515"/>
      <c r="S43" s="1515"/>
      <c r="T43" s="1515"/>
      <c r="U43" s="1515"/>
      <c r="V43" s="1515"/>
      <c r="W43" s="994"/>
      <c r="Z43" s="924"/>
    </row>
    <row r="44" spans="1:26" ht="25.5" customHeight="1" thickBot="1" x14ac:dyDescent="0.2">
      <c r="A44" s="1493">
        <v>11</v>
      </c>
      <c r="B44" s="1496" t="s">
        <v>580</v>
      </c>
      <c r="C44" s="1497"/>
      <c r="D44" s="1898"/>
      <c r="E44" s="1898"/>
      <c r="F44" s="1898"/>
      <c r="G44" s="1898"/>
      <c r="H44" s="1898"/>
      <c r="I44" s="1898"/>
      <c r="J44" s="1898"/>
      <c r="K44" s="1898"/>
      <c r="L44" s="1898"/>
      <c r="M44" s="1898"/>
      <c r="N44" s="1898"/>
      <c r="O44" s="1898"/>
      <c r="P44" s="1898"/>
      <c r="Q44" s="1898"/>
      <c r="R44" s="1898"/>
      <c r="S44" s="1898"/>
      <c r="T44" s="1898"/>
      <c r="U44" s="1898"/>
      <c r="V44" s="1898"/>
      <c r="W44" s="1003" t="s">
        <v>124</v>
      </c>
      <c r="Z44" s="924"/>
    </row>
    <row r="45" spans="1:26" ht="24" customHeight="1" thickBot="1" x14ac:dyDescent="0.2">
      <c r="A45" s="1494"/>
      <c r="B45" s="1499" t="s">
        <v>579</v>
      </c>
      <c r="C45" s="1500"/>
      <c r="D45" s="1572"/>
      <c r="E45" s="1573"/>
      <c r="F45" s="1573"/>
      <c r="G45" s="1573"/>
      <c r="H45" s="1573"/>
      <c r="I45" s="1573"/>
      <c r="J45" s="1573"/>
      <c r="K45" s="1573"/>
      <c r="L45" s="1573"/>
      <c r="M45" s="1573"/>
      <c r="N45" s="1573"/>
      <c r="O45" s="1573"/>
      <c r="P45" s="1573"/>
      <c r="Q45" s="1573"/>
      <c r="R45" s="1573"/>
      <c r="S45" s="1573"/>
      <c r="T45" s="1573"/>
      <c r="U45" s="1573"/>
      <c r="V45" s="1573"/>
      <c r="W45" s="1574"/>
      <c r="Z45" s="924"/>
    </row>
    <row r="46" spans="1:26" ht="24" customHeight="1" thickBot="1" x14ac:dyDescent="0.2">
      <c r="A46" s="1495"/>
      <c r="B46" s="1501" t="s">
        <v>1808</v>
      </c>
      <c r="C46" s="1503"/>
      <c r="D46" s="1572"/>
      <c r="E46" s="1573"/>
      <c r="F46" s="1573"/>
      <c r="G46" s="1573"/>
      <c r="H46" s="1573"/>
      <c r="I46" s="1573"/>
      <c r="J46" s="1573"/>
      <c r="K46" s="1573"/>
      <c r="L46" s="1573"/>
      <c r="M46" s="1574"/>
      <c r="N46" s="1504" t="s">
        <v>578</v>
      </c>
      <c r="O46" s="1505"/>
      <c r="P46" s="1506"/>
      <c r="Q46" s="1515"/>
      <c r="R46" s="1515"/>
      <c r="S46" s="1515"/>
      <c r="T46" s="1515"/>
      <c r="U46" s="1515"/>
      <c r="V46" s="1515"/>
      <c r="W46" s="994"/>
      <c r="Z46" s="924"/>
    </row>
    <row r="47" spans="1:26" ht="25.5" customHeight="1" x14ac:dyDescent="0.15">
      <c r="A47" s="326"/>
      <c r="B47" s="326"/>
      <c r="C47" s="334"/>
      <c r="D47" s="334"/>
      <c r="E47" s="334"/>
      <c r="F47" s="334"/>
      <c r="G47" s="334"/>
      <c r="H47" s="334"/>
      <c r="I47" s="334"/>
      <c r="J47" s="334"/>
      <c r="K47" s="334"/>
      <c r="L47" s="334"/>
      <c r="M47" s="334"/>
      <c r="N47" s="334"/>
      <c r="O47" s="334"/>
      <c r="P47" s="334"/>
      <c r="Q47" s="334"/>
      <c r="R47" s="334"/>
      <c r="S47" s="334"/>
      <c r="T47" s="334"/>
      <c r="U47" s="334"/>
      <c r="V47" s="326"/>
      <c r="W47" s="326"/>
      <c r="Z47" s="924"/>
    </row>
    <row r="48" spans="1:26" ht="25.5" customHeight="1" thickBot="1" x14ac:dyDescent="0.2">
      <c r="A48" s="338" t="s">
        <v>1675</v>
      </c>
      <c r="B48" s="1015" t="s">
        <v>1032</v>
      </c>
      <c r="C48" s="344"/>
      <c r="D48" s="344"/>
      <c r="E48" s="344"/>
      <c r="F48" s="344"/>
      <c r="G48" s="344"/>
      <c r="H48" s="344"/>
      <c r="I48" s="344"/>
      <c r="J48" s="344"/>
      <c r="K48" s="344"/>
      <c r="L48" s="344"/>
      <c r="M48" s="344"/>
      <c r="N48" s="344"/>
      <c r="O48" s="344"/>
      <c r="P48" s="344"/>
      <c r="Q48" s="344"/>
      <c r="R48" s="344"/>
      <c r="S48" s="344"/>
      <c r="T48" s="344"/>
      <c r="U48" s="344"/>
      <c r="V48" s="344"/>
      <c r="W48" s="344"/>
      <c r="Z48" s="924"/>
    </row>
    <row r="49" spans="1:30" ht="24" customHeight="1" thickBot="1" x14ac:dyDescent="0.2">
      <c r="A49" s="817">
        <v>1</v>
      </c>
      <c r="B49" s="1902" t="s">
        <v>1033</v>
      </c>
      <c r="C49" s="1903"/>
      <c r="D49" s="1904"/>
      <c r="E49" s="1904"/>
      <c r="F49" s="1904"/>
      <c r="G49" s="1904"/>
      <c r="H49" s="1904"/>
      <c r="I49" s="1904"/>
      <c r="J49" s="1904"/>
      <c r="K49" s="1904"/>
      <c r="L49" s="1904"/>
      <c r="M49" s="1904"/>
      <c r="N49" s="1904"/>
      <c r="O49" s="1904"/>
      <c r="P49" s="1904"/>
      <c r="Q49" s="1904"/>
      <c r="R49" s="1904"/>
      <c r="S49" s="1904"/>
      <c r="T49" s="1904"/>
      <c r="U49" s="1904"/>
      <c r="V49" s="1904"/>
      <c r="W49" s="1242" t="s">
        <v>122</v>
      </c>
      <c r="Z49" s="924"/>
    </row>
    <row r="50" spans="1:30" ht="24" customHeight="1" thickBot="1" x14ac:dyDescent="0.2">
      <c r="A50" s="817">
        <v>2</v>
      </c>
      <c r="B50" s="1478" t="s">
        <v>1023</v>
      </c>
      <c r="C50" s="1905"/>
      <c r="D50" s="1572" t="s">
        <v>2021</v>
      </c>
      <c r="E50" s="1573"/>
      <c r="F50" s="1573"/>
      <c r="G50" s="1573"/>
      <c r="H50" s="1573"/>
      <c r="I50" s="1573"/>
      <c r="J50" s="1573"/>
      <c r="K50" s="1573"/>
      <c r="L50" s="1573"/>
      <c r="M50" s="1573"/>
      <c r="N50" s="1573"/>
      <c r="O50" s="1573"/>
      <c r="P50" s="1573"/>
      <c r="Q50" s="1573"/>
      <c r="R50" s="1573"/>
      <c r="S50" s="1573"/>
      <c r="T50" s="1573"/>
      <c r="U50" s="1573"/>
      <c r="V50" s="1573"/>
      <c r="W50" s="1574"/>
      <c r="Z50" s="924"/>
    </row>
    <row r="51" spans="1:30" ht="99.75" customHeight="1" thickBot="1" x14ac:dyDescent="0.2">
      <c r="A51" s="817">
        <v>3</v>
      </c>
      <c r="B51" s="1478" t="s">
        <v>583</v>
      </c>
      <c r="C51" s="1905"/>
      <c r="D51" s="1430" t="s">
        <v>2022</v>
      </c>
      <c r="E51" s="1480"/>
      <c r="F51" s="1480"/>
      <c r="G51" s="1480"/>
      <c r="H51" s="1480"/>
      <c r="I51" s="1480"/>
      <c r="J51" s="1480"/>
      <c r="K51" s="1480"/>
      <c r="L51" s="1480"/>
      <c r="M51" s="1480"/>
      <c r="N51" s="1480"/>
      <c r="O51" s="1480"/>
      <c r="P51" s="1480"/>
      <c r="Q51" s="1480"/>
      <c r="R51" s="1480"/>
      <c r="S51" s="1480"/>
      <c r="T51" s="1480"/>
      <c r="U51" s="1480"/>
      <c r="V51" s="1480"/>
      <c r="W51" s="1431"/>
      <c r="X51" s="219"/>
      <c r="Y51" s="219"/>
      <c r="Z51" s="924"/>
    </row>
    <row r="52" spans="1:30" ht="20.25" customHeight="1" thickBot="1" x14ac:dyDescent="0.2">
      <c r="A52" s="1906">
        <v>4</v>
      </c>
      <c r="B52" s="1881" t="s">
        <v>1034</v>
      </c>
      <c r="C52" s="820" t="s">
        <v>706</v>
      </c>
      <c r="D52" s="1430" t="s">
        <v>2021</v>
      </c>
      <c r="E52" s="1480"/>
      <c r="F52" s="1480"/>
      <c r="G52" s="1480"/>
      <c r="H52" s="1480"/>
      <c r="I52" s="1480"/>
      <c r="J52" s="1480"/>
      <c r="K52" s="1480"/>
      <c r="L52" s="1480"/>
      <c r="M52" s="1480"/>
      <c r="N52" s="1480"/>
      <c r="O52" s="1480"/>
      <c r="P52" s="1480"/>
      <c r="Q52" s="1480"/>
      <c r="R52" s="1480"/>
      <c r="S52" s="1480"/>
      <c r="T52" s="1480"/>
      <c r="U52" s="1480"/>
      <c r="V52" s="1480"/>
      <c r="W52" s="1431"/>
      <c r="Z52" s="924"/>
    </row>
    <row r="53" spans="1:30" ht="40.5" customHeight="1" thickBot="1" x14ac:dyDescent="0.2">
      <c r="A53" s="1484"/>
      <c r="B53" s="1882"/>
      <c r="C53" s="336" t="s">
        <v>1637</v>
      </c>
      <c r="D53" s="1492" t="s">
        <v>2023</v>
      </c>
      <c r="E53" s="1907"/>
      <c r="F53" s="1907"/>
      <c r="G53" s="1907"/>
      <c r="H53" s="1907"/>
      <c r="I53" s="1907"/>
      <c r="J53" s="1907"/>
      <c r="K53" s="1907"/>
      <c r="L53" s="1907"/>
      <c r="M53" s="1907"/>
      <c r="N53" s="1907"/>
      <c r="O53" s="1907"/>
      <c r="P53" s="1907"/>
      <c r="Q53" s="1907"/>
      <c r="R53" s="1907"/>
      <c r="S53" s="1907"/>
      <c r="T53" s="1907"/>
      <c r="U53" s="1907"/>
      <c r="V53" s="1907"/>
      <c r="W53" s="1908"/>
      <c r="Z53" s="924"/>
    </row>
    <row r="54" spans="1:30" ht="25.5" customHeight="1" thickBot="1" x14ac:dyDescent="0.2">
      <c r="A54" s="817">
        <v>5</v>
      </c>
      <c r="B54" s="1478" t="s">
        <v>1031</v>
      </c>
      <c r="C54" s="1479"/>
      <c r="D54" s="1488"/>
      <c r="E54" s="1488"/>
      <c r="F54" s="1488"/>
      <c r="G54" s="1488"/>
      <c r="H54" s="1488"/>
      <c r="I54" s="1488"/>
      <c r="J54" s="1488"/>
      <c r="K54" s="1488"/>
      <c r="L54" s="1488"/>
      <c r="M54" s="1488"/>
      <c r="N54" s="1488"/>
      <c r="O54" s="1488"/>
      <c r="P54" s="1488"/>
      <c r="Q54" s="1488"/>
      <c r="R54" s="1488"/>
      <c r="S54" s="1488"/>
      <c r="T54" s="1488"/>
      <c r="U54" s="1488"/>
      <c r="V54" s="1488"/>
      <c r="W54" s="1242" t="s">
        <v>124</v>
      </c>
      <c r="Z54" s="924"/>
    </row>
    <row r="55" spans="1:30" ht="48" customHeight="1" thickBot="1" x14ac:dyDescent="0.2">
      <c r="A55" s="1493">
        <v>6</v>
      </c>
      <c r="B55" s="1496" t="s">
        <v>581</v>
      </c>
      <c r="C55" s="1497"/>
      <c r="D55" s="1889"/>
      <c r="E55" s="1889"/>
      <c r="F55" s="1889"/>
      <c r="G55" s="1889"/>
      <c r="H55" s="1889"/>
      <c r="I55" s="1889"/>
      <c r="J55" s="1889"/>
      <c r="K55" s="1889"/>
      <c r="L55" s="1889"/>
      <c r="M55" s="1889"/>
      <c r="N55" s="1889"/>
      <c r="O55" s="1889"/>
      <c r="P55" s="1889"/>
      <c r="Q55" s="1889"/>
      <c r="R55" s="1889"/>
      <c r="S55" s="1889"/>
      <c r="T55" s="1889"/>
      <c r="U55" s="1889"/>
      <c r="V55" s="1889"/>
      <c r="W55" s="1242" t="s">
        <v>122</v>
      </c>
      <c r="Z55" s="924"/>
    </row>
    <row r="56" spans="1:30" ht="25.5" customHeight="1" thickBot="1" x14ac:dyDescent="0.2">
      <c r="A56" s="1494"/>
      <c r="B56" s="1499" t="s">
        <v>579</v>
      </c>
      <c r="C56" s="1500"/>
      <c r="D56" s="1572" t="s">
        <v>2021</v>
      </c>
      <c r="E56" s="1573"/>
      <c r="F56" s="1573"/>
      <c r="G56" s="1573"/>
      <c r="H56" s="1573"/>
      <c r="I56" s="1573"/>
      <c r="J56" s="1573"/>
      <c r="K56" s="1573"/>
      <c r="L56" s="1573"/>
      <c r="M56" s="1573"/>
      <c r="N56" s="1573"/>
      <c r="O56" s="1573"/>
      <c r="P56" s="1573"/>
      <c r="Q56" s="1573"/>
      <c r="R56" s="1573"/>
      <c r="S56" s="1573"/>
      <c r="T56" s="1573"/>
      <c r="U56" s="1573"/>
      <c r="V56" s="1573"/>
      <c r="W56" s="1574"/>
      <c r="Z56" s="924"/>
    </row>
    <row r="57" spans="1:30" ht="40.5" customHeight="1" thickBot="1" x14ac:dyDescent="0.2">
      <c r="A57" s="1495"/>
      <c r="B57" s="1501" t="s">
        <v>1808</v>
      </c>
      <c r="C57" s="1503"/>
      <c r="D57" s="1572" t="s">
        <v>1969</v>
      </c>
      <c r="E57" s="1573"/>
      <c r="F57" s="1573"/>
      <c r="G57" s="1573"/>
      <c r="H57" s="1573"/>
      <c r="I57" s="1573"/>
      <c r="J57" s="1573"/>
      <c r="K57" s="1573"/>
      <c r="L57" s="1573"/>
      <c r="M57" s="1574"/>
      <c r="N57" s="1504" t="s">
        <v>578</v>
      </c>
      <c r="O57" s="1505"/>
      <c r="P57" s="1506"/>
      <c r="Q57" s="1515">
        <v>8505</v>
      </c>
      <c r="R57" s="1515"/>
      <c r="S57" s="1515"/>
      <c r="T57" s="1515"/>
      <c r="U57" s="1515"/>
      <c r="V57" s="1515"/>
      <c r="W57" s="994"/>
      <c r="Z57" s="924"/>
    </row>
    <row r="58" spans="1:30" ht="25.5" customHeight="1" thickBot="1" x14ac:dyDescent="0.2">
      <c r="A58" s="1493">
        <v>7</v>
      </c>
      <c r="B58" s="1496" t="s">
        <v>580</v>
      </c>
      <c r="C58" s="1497"/>
      <c r="D58" s="1898"/>
      <c r="E58" s="1898"/>
      <c r="F58" s="1898"/>
      <c r="G58" s="1898"/>
      <c r="H58" s="1898"/>
      <c r="I58" s="1898"/>
      <c r="J58" s="1898"/>
      <c r="K58" s="1898"/>
      <c r="L58" s="1898"/>
      <c r="M58" s="1898"/>
      <c r="N58" s="1898"/>
      <c r="O58" s="1898"/>
      <c r="P58" s="1898"/>
      <c r="Q58" s="1898"/>
      <c r="R58" s="1898"/>
      <c r="S58" s="1898"/>
      <c r="T58" s="1898"/>
      <c r="U58" s="1898"/>
      <c r="V58" s="1898"/>
      <c r="W58" s="1242" t="s">
        <v>122</v>
      </c>
      <c r="Z58" s="924"/>
      <c r="AD58" s="345"/>
    </row>
    <row r="59" spans="1:30" ht="25.5" customHeight="1" thickBot="1" x14ac:dyDescent="0.2">
      <c r="A59" s="1494"/>
      <c r="B59" s="1499" t="s">
        <v>579</v>
      </c>
      <c r="C59" s="1500"/>
      <c r="D59" s="1572" t="s">
        <v>2021</v>
      </c>
      <c r="E59" s="1573"/>
      <c r="F59" s="1573"/>
      <c r="G59" s="1573"/>
      <c r="H59" s="1573"/>
      <c r="I59" s="1573"/>
      <c r="J59" s="1573"/>
      <c r="K59" s="1573"/>
      <c r="L59" s="1573"/>
      <c r="M59" s="1573"/>
      <c r="N59" s="1573"/>
      <c r="O59" s="1573"/>
      <c r="P59" s="1573"/>
      <c r="Q59" s="1573"/>
      <c r="R59" s="1573"/>
      <c r="S59" s="1573"/>
      <c r="T59" s="1573"/>
      <c r="U59" s="1573"/>
      <c r="V59" s="1573"/>
      <c r="W59" s="1574"/>
      <c r="Z59" s="924"/>
    </row>
    <row r="60" spans="1:30" ht="25.5" customHeight="1" thickBot="1" x14ac:dyDescent="0.2">
      <c r="A60" s="1495"/>
      <c r="B60" s="1501" t="s">
        <v>1808</v>
      </c>
      <c r="C60" s="1503"/>
      <c r="D60" s="1572" t="s">
        <v>1969</v>
      </c>
      <c r="E60" s="1573"/>
      <c r="F60" s="1573"/>
      <c r="G60" s="1573"/>
      <c r="H60" s="1573"/>
      <c r="I60" s="1573"/>
      <c r="J60" s="1573"/>
      <c r="K60" s="1573"/>
      <c r="L60" s="1573"/>
      <c r="M60" s="1574"/>
      <c r="N60" s="1504" t="s">
        <v>578</v>
      </c>
      <c r="O60" s="1505"/>
      <c r="P60" s="1506"/>
      <c r="Q60" s="1515">
        <v>8505</v>
      </c>
      <c r="R60" s="1515"/>
      <c r="S60" s="1515"/>
      <c r="T60" s="1515"/>
      <c r="U60" s="1515"/>
      <c r="V60" s="1515"/>
      <c r="W60" s="994"/>
      <c r="Z60" s="924"/>
    </row>
    <row r="61" spans="1:30" ht="25.5" customHeight="1" x14ac:dyDescent="0.15">
      <c r="A61" s="326"/>
      <c r="B61" s="326"/>
      <c r="C61" s="334"/>
      <c r="D61" s="334"/>
      <c r="E61" s="334"/>
      <c r="F61" s="334"/>
      <c r="G61" s="334"/>
      <c r="H61" s="334"/>
      <c r="I61" s="334"/>
      <c r="J61" s="334"/>
      <c r="K61" s="334"/>
      <c r="L61" s="334"/>
      <c r="M61" s="334"/>
      <c r="N61" s="334"/>
      <c r="O61" s="334"/>
      <c r="P61" s="334"/>
      <c r="Q61" s="334"/>
      <c r="R61" s="334"/>
      <c r="S61" s="334"/>
      <c r="T61" s="334"/>
      <c r="U61" s="334"/>
      <c r="V61" s="326"/>
      <c r="W61" s="326"/>
      <c r="Z61" s="924"/>
    </row>
    <row r="62" spans="1:30" ht="25.5" customHeight="1" thickBot="1" x14ac:dyDescent="0.2">
      <c r="A62" s="338" t="s">
        <v>1676</v>
      </c>
      <c r="B62" s="1015" t="s">
        <v>1035</v>
      </c>
      <c r="C62" s="1015"/>
      <c r="D62" s="1015"/>
      <c r="E62" s="1015"/>
      <c r="F62" s="1015"/>
      <c r="G62" s="1015"/>
      <c r="H62" s="1015"/>
      <c r="I62" s="1015"/>
      <c r="J62" s="1015"/>
      <c r="K62" s="1015"/>
      <c r="L62" s="1015"/>
      <c r="M62" s="1015"/>
      <c r="N62" s="1015"/>
      <c r="O62" s="1015"/>
      <c r="P62" s="1015"/>
      <c r="Q62" s="1015"/>
      <c r="R62" s="1015"/>
      <c r="S62" s="1015"/>
      <c r="T62" s="1015"/>
      <c r="U62" s="1015"/>
      <c r="V62" s="1015"/>
      <c r="W62" s="1015"/>
      <c r="Z62" s="924"/>
    </row>
    <row r="63" spans="1:30" ht="25.5" customHeight="1" thickBot="1" x14ac:dyDescent="0.2">
      <c r="A63" s="817">
        <v>1</v>
      </c>
      <c r="B63" s="1902" t="s">
        <v>1036</v>
      </c>
      <c r="C63" s="1903"/>
      <c r="D63" s="1904"/>
      <c r="E63" s="1904"/>
      <c r="F63" s="1904"/>
      <c r="G63" s="1904"/>
      <c r="H63" s="1904"/>
      <c r="I63" s="1904"/>
      <c r="J63" s="1904"/>
      <c r="K63" s="1904"/>
      <c r="L63" s="1904"/>
      <c r="M63" s="1904"/>
      <c r="N63" s="1904"/>
      <c r="O63" s="1904"/>
      <c r="P63" s="1904"/>
      <c r="Q63" s="1904"/>
      <c r="R63" s="1904"/>
      <c r="S63" s="1904"/>
      <c r="T63" s="1904"/>
      <c r="U63" s="1904"/>
      <c r="V63" s="1904"/>
      <c r="W63" s="1242" t="s">
        <v>124</v>
      </c>
      <c r="Z63" s="924"/>
    </row>
    <row r="64" spans="1:30" ht="25.5" customHeight="1" thickBot="1" x14ac:dyDescent="0.2">
      <c r="A64" s="817">
        <v>2</v>
      </c>
      <c r="B64" s="1478" t="s">
        <v>1023</v>
      </c>
      <c r="C64" s="1479"/>
      <c r="D64" s="1572"/>
      <c r="E64" s="1573"/>
      <c r="F64" s="1573"/>
      <c r="G64" s="1573"/>
      <c r="H64" s="1573"/>
      <c r="I64" s="1573"/>
      <c r="J64" s="1573"/>
      <c r="K64" s="1573"/>
      <c r="L64" s="1573"/>
      <c r="M64" s="1573"/>
      <c r="N64" s="1573"/>
      <c r="O64" s="1573"/>
      <c r="P64" s="1573"/>
      <c r="Q64" s="1573"/>
      <c r="R64" s="1573"/>
      <c r="S64" s="1573"/>
      <c r="T64" s="1573"/>
      <c r="U64" s="1573"/>
      <c r="V64" s="1573"/>
      <c r="W64" s="1574"/>
      <c r="Z64" s="924"/>
    </row>
    <row r="65" spans="1:26" ht="25.5" customHeight="1" thickBot="1" x14ac:dyDescent="0.2">
      <c r="A65" s="817">
        <v>3</v>
      </c>
      <c r="B65" s="1478" t="s">
        <v>583</v>
      </c>
      <c r="C65" s="1479"/>
      <c r="D65" s="1430"/>
      <c r="E65" s="1480"/>
      <c r="F65" s="1480"/>
      <c r="G65" s="1480"/>
      <c r="H65" s="1480"/>
      <c r="I65" s="1480"/>
      <c r="J65" s="1480"/>
      <c r="K65" s="1480"/>
      <c r="L65" s="1480"/>
      <c r="M65" s="1480"/>
      <c r="N65" s="1480"/>
      <c r="O65" s="1480"/>
      <c r="P65" s="1480"/>
      <c r="Q65" s="1480"/>
      <c r="R65" s="1480"/>
      <c r="S65" s="1480"/>
      <c r="T65" s="1480"/>
      <c r="U65" s="1480"/>
      <c r="V65" s="1480"/>
      <c r="W65" s="1431"/>
      <c r="Z65" s="924"/>
    </row>
    <row r="66" spans="1:26" ht="25.5" customHeight="1" thickBot="1" x14ac:dyDescent="0.2">
      <c r="A66" s="1483">
        <v>4</v>
      </c>
      <c r="B66" s="1881" t="s">
        <v>1037</v>
      </c>
      <c r="C66" s="820" t="s">
        <v>706</v>
      </c>
      <c r="D66" s="1489"/>
      <c r="E66" s="1490"/>
      <c r="F66" s="1490"/>
      <c r="G66" s="1490"/>
      <c r="H66" s="1490"/>
      <c r="I66" s="1490"/>
      <c r="J66" s="1490"/>
      <c r="K66" s="1490"/>
      <c r="L66" s="1490"/>
      <c r="M66" s="1490"/>
      <c r="N66" s="1490"/>
      <c r="O66" s="1490"/>
      <c r="P66" s="1490"/>
      <c r="Q66" s="1490"/>
      <c r="R66" s="1490"/>
      <c r="S66" s="1490"/>
      <c r="T66" s="1490"/>
      <c r="U66" s="1490"/>
      <c r="V66" s="1490"/>
      <c r="W66" s="1491"/>
      <c r="Z66" s="924"/>
    </row>
    <row r="67" spans="1:26" ht="20.25" customHeight="1" thickBot="1" x14ac:dyDescent="0.2">
      <c r="A67" s="1484"/>
      <c r="B67" s="1882"/>
      <c r="C67" s="336" t="s">
        <v>1637</v>
      </c>
      <c r="D67" s="1430"/>
      <c r="E67" s="1480"/>
      <c r="F67" s="1480"/>
      <c r="G67" s="1480"/>
      <c r="H67" s="1480"/>
      <c r="I67" s="1480"/>
      <c r="J67" s="1480"/>
      <c r="K67" s="1480"/>
      <c r="L67" s="1480"/>
      <c r="M67" s="1480"/>
      <c r="N67" s="1480"/>
      <c r="O67" s="1480"/>
      <c r="P67" s="1480"/>
      <c r="Q67" s="1480"/>
      <c r="R67" s="1480"/>
      <c r="S67" s="1480"/>
      <c r="T67" s="1480"/>
      <c r="U67" s="1480"/>
      <c r="V67" s="1480"/>
      <c r="W67" s="1431"/>
      <c r="X67" s="219"/>
      <c r="Y67" s="219"/>
      <c r="Z67" s="924"/>
    </row>
    <row r="68" spans="1:26" ht="20.25" customHeight="1" thickBot="1" x14ac:dyDescent="0.2">
      <c r="A68" s="817">
        <v>5</v>
      </c>
      <c r="B68" s="1478" t="s">
        <v>1031</v>
      </c>
      <c r="C68" s="1479"/>
      <c r="D68" s="1488"/>
      <c r="E68" s="1488"/>
      <c r="F68" s="1488"/>
      <c r="G68" s="1488"/>
      <c r="H68" s="1488"/>
      <c r="I68" s="1488"/>
      <c r="J68" s="1488"/>
      <c r="K68" s="1488"/>
      <c r="L68" s="1488"/>
      <c r="M68" s="1488"/>
      <c r="N68" s="1488"/>
      <c r="O68" s="1488"/>
      <c r="P68" s="1488"/>
      <c r="Q68" s="1488"/>
      <c r="R68" s="1488"/>
      <c r="S68" s="1488"/>
      <c r="T68" s="1488"/>
      <c r="U68" s="1488"/>
      <c r="V68" s="1488"/>
      <c r="W68" s="1242" t="s">
        <v>124</v>
      </c>
      <c r="Z68" s="924"/>
    </row>
    <row r="69" spans="1:26" ht="25.5" customHeight="1" thickBot="1" x14ac:dyDescent="0.2">
      <c r="A69" s="1493">
        <v>6</v>
      </c>
      <c r="B69" s="1496" t="s">
        <v>581</v>
      </c>
      <c r="C69" s="1497"/>
      <c r="D69" s="1889"/>
      <c r="E69" s="1889"/>
      <c r="F69" s="1889"/>
      <c r="G69" s="1889"/>
      <c r="H69" s="1889"/>
      <c r="I69" s="1889"/>
      <c r="J69" s="1889"/>
      <c r="K69" s="1889"/>
      <c r="L69" s="1889"/>
      <c r="M69" s="1889"/>
      <c r="N69" s="1889"/>
      <c r="O69" s="1889"/>
      <c r="P69" s="1889"/>
      <c r="Q69" s="1889"/>
      <c r="R69" s="1889"/>
      <c r="S69" s="1889"/>
      <c r="T69" s="1889"/>
      <c r="U69" s="1889"/>
      <c r="V69" s="1889"/>
      <c r="W69" s="1242" t="s">
        <v>124</v>
      </c>
      <c r="Z69" s="924"/>
    </row>
    <row r="70" spans="1:26" ht="25.5" customHeight="1" thickBot="1" x14ac:dyDescent="0.2">
      <c r="A70" s="1494"/>
      <c r="B70" s="1499" t="s">
        <v>579</v>
      </c>
      <c r="C70" s="1500"/>
      <c r="D70" s="1572"/>
      <c r="E70" s="1573"/>
      <c r="F70" s="1573"/>
      <c r="G70" s="1573"/>
      <c r="H70" s="1573"/>
      <c r="I70" s="1573"/>
      <c r="J70" s="1573"/>
      <c r="K70" s="1573"/>
      <c r="L70" s="1573"/>
      <c r="M70" s="1573"/>
      <c r="N70" s="1573"/>
      <c r="O70" s="1573"/>
      <c r="P70" s="1573"/>
      <c r="Q70" s="1573"/>
      <c r="R70" s="1573"/>
      <c r="S70" s="1573"/>
      <c r="T70" s="1573"/>
      <c r="U70" s="1573"/>
      <c r="V70" s="1573"/>
      <c r="W70" s="1574"/>
      <c r="Z70" s="924"/>
    </row>
    <row r="71" spans="1:26" ht="53.25" customHeight="1" thickBot="1" x14ac:dyDescent="0.2">
      <c r="A71" s="1495"/>
      <c r="B71" s="1501" t="s">
        <v>1808</v>
      </c>
      <c r="C71" s="1503"/>
      <c r="D71" s="1572"/>
      <c r="E71" s="1573"/>
      <c r="F71" s="1573"/>
      <c r="G71" s="1573"/>
      <c r="H71" s="1573"/>
      <c r="I71" s="1573"/>
      <c r="J71" s="1573"/>
      <c r="K71" s="1573"/>
      <c r="L71" s="1573"/>
      <c r="M71" s="1574"/>
      <c r="N71" s="1504" t="s">
        <v>578</v>
      </c>
      <c r="O71" s="1505"/>
      <c r="P71" s="1506"/>
      <c r="Q71" s="1515"/>
      <c r="R71" s="1515"/>
      <c r="S71" s="1515"/>
      <c r="T71" s="1515"/>
      <c r="U71" s="1515"/>
      <c r="V71" s="1515"/>
      <c r="W71" s="994"/>
      <c r="Z71" s="924"/>
    </row>
    <row r="72" spans="1:26" ht="25.5" customHeight="1" thickBot="1" x14ac:dyDescent="0.2">
      <c r="A72" s="1493">
        <v>7</v>
      </c>
      <c r="B72" s="1496" t="s">
        <v>580</v>
      </c>
      <c r="C72" s="1497"/>
      <c r="D72" s="1898"/>
      <c r="E72" s="1898"/>
      <c r="F72" s="1898"/>
      <c r="G72" s="1898"/>
      <c r="H72" s="1898"/>
      <c r="I72" s="1898"/>
      <c r="J72" s="1898"/>
      <c r="K72" s="1898"/>
      <c r="L72" s="1898"/>
      <c r="M72" s="1898"/>
      <c r="N72" s="1898"/>
      <c r="O72" s="1898"/>
      <c r="P72" s="1898"/>
      <c r="Q72" s="1898"/>
      <c r="R72" s="1898"/>
      <c r="S72" s="1898"/>
      <c r="T72" s="1898"/>
      <c r="U72" s="1898"/>
      <c r="V72" s="1898"/>
      <c r="W72" s="1242" t="s">
        <v>124</v>
      </c>
      <c r="Z72" s="924"/>
    </row>
    <row r="73" spans="1:26" ht="40.5" customHeight="1" thickBot="1" x14ac:dyDescent="0.2">
      <c r="A73" s="1494"/>
      <c r="B73" s="1499" t="s">
        <v>579</v>
      </c>
      <c r="C73" s="1500"/>
      <c r="D73" s="1572"/>
      <c r="E73" s="1573"/>
      <c r="F73" s="1573"/>
      <c r="G73" s="1573"/>
      <c r="H73" s="1573"/>
      <c r="I73" s="1573"/>
      <c r="J73" s="1573"/>
      <c r="K73" s="1573"/>
      <c r="L73" s="1573"/>
      <c r="M73" s="1573"/>
      <c r="N73" s="1573"/>
      <c r="O73" s="1573"/>
      <c r="P73" s="1573"/>
      <c r="Q73" s="1573"/>
      <c r="R73" s="1573"/>
      <c r="S73" s="1573"/>
      <c r="T73" s="1573"/>
      <c r="U73" s="1573"/>
      <c r="V73" s="1573"/>
      <c r="W73" s="1574"/>
      <c r="Z73" s="924"/>
    </row>
    <row r="74" spans="1:26" ht="25.5" customHeight="1" thickBot="1" x14ac:dyDescent="0.2">
      <c r="A74" s="1495"/>
      <c r="B74" s="1501" t="s">
        <v>1808</v>
      </c>
      <c r="C74" s="1910"/>
      <c r="D74" s="1572"/>
      <c r="E74" s="1573"/>
      <c r="F74" s="1573"/>
      <c r="G74" s="1573"/>
      <c r="H74" s="1573"/>
      <c r="I74" s="1573"/>
      <c r="J74" s="1573"/>
      <c r="K74" s="1573"/>
      <c r="L74" s="1573"/>
      <c r="M74" s="1574"/>
      <c r="N74" s="1504" t="s">
        <v>578</v>
      </c>
      <c r="O74" s="1505"/>
      <c r="P74" s="1506"/>
      <c r="Q74" s="1515"/>
      <c r="R74" s="1515"/>
      <c r="S74" s="1515"/>
      <c r="T74" s="1515"/>
      <c r="U74" s="1515"/>
      <c r="V74" s="1515"/>
      <c r="W74" s="994"/>
      <c r="Z74" s="924"/>
    </row>
    <row r="75" spans="1:26" ht="25.5" customHeight="1" x14ac:dyDescent="0.15">
      <c r="A75" s="326"/>
      <c r="B75" s="326"/>
      <c r="C75" s="334"/>
      <c r="D75" s="334"/>
      <c r="E75" s="334"/>
      <c r="F75" s="334"/>
      <c r="G75" s="334"/>
      <c r="H75" s="334"/>
      <c r="I75" s="334"/>
      <c r="J75" s="334"/>
      <c r="K75" s="334"/>
      <c r="L75" s="334"/>
      <c r="M75" s="334"/>
      <c r="N75" s="334"/>
      <c r="O75" s="334"/>
      <c r="P75" s="334"/>
      <c r="Q75" s="334"/>
      <c r="R75" s="334"/>
      <c r="S75" s="334"/>
      <c r="T75" s="334"/>
      <c r="U75" s="334"/>
      <c r="V75" s="326"/>
      <c r="W75" s="326"/>
      <c r="Z75" s="924"/>
    </row>
    <row r="76" spans="1:26" ht="25.5" customHeight="1" thickBot="1" x14ac:dyDescent="0.2">
      <c r="A76" s="338" t="s">
        <v>1677</v>
      </c>
      <c r="B76" s="126" t="s">
        <v>1038</v>
      </c>
      <c r="C76" s="126"/>
      <c r="D76" s="126"/>
      <c r="E76" s="126"/>
      <c r="F76" s="126"/>
      <c r="G76" s="126"/>
      <c r="H76" s="126"/>
      <c r="I76" s="126"/>
      <c r="J76" s="126"/>
      <c r="K76" s="126"/>
      <c r="L76" s="126"/>
      <c r="M76" s="126"/>
      <c r="N76" s="126"/>
      <c r="O76" s="126"/>
      <c r="P76" s="126"/>
      <c r="Q76" s="126"/>
      <c r="R76" s="126"/>
      <c r="S76" s="126"/>
      <c r="T76" s="126"/>
      <c r="U76" s="126"/>
      <c r="V76" s="126"/>
      <c r="W76" s="126"/>
      <c r="Z76" s="924"/>
    </row>
    <row r="77" spans="1:26" ht="25.5" customHeight="1" thickBot="1" x14ac:dyDescent="0.2">
      <c r="A77" s="338" t="s">
        <v>1678</v>
      </c>
      <c r="B77" s="337" t="s">
        <v>2024</v>
      </c>
      <c r="C77" s="344" t="s">
        <v>1039</v>
      </c>
      <c r="D77" s="344"/>
      <c r="E77" s="1005" t="s">
        <v>1040</v>
      </c>
      <c r="F77" s="1005"/>
      <c r="G77" s="1005"/>
      <c r="H77" s="1005"/>
      <c r="I77" s="1005"/>
      <c r="J77" s="1005"/>
      <c r="K77" s="1005"/>
      <c r="L77" s="1005"/>
      <c r="M77" s="1005"/>
      <c r="N77" s="1005"/>
      <c r="O77" s="1005"/>
      <c r="P77" s="1005"/>
      <c r="Q77" s="1005"/>
      <c r="R77" s="1005"/>
      <c r="S77" s="1005"/>
      <c r="T77" s="1005"/>
      <c r="U77" s="1005"/>
      <c r="V77" s="1005"/>
      <c r="W77" s="1005"/>
      <c r="Z77" s="924"/>
    </row>
    <row r="78" spans="1:26" ht="25.5" customHeight="1" thickBot="1" x14ac:dyDescent="0.2">
      <c r="A78" s="326"/>
      <c r="B78" s="326"/>
      <c r="C78" s="334"/>
      <c r="D78" s="334"/>
      <c r="E78" s="334"/>
      <c r="F78" s="334"/>
      <c r="G78" s="334"/>
      <c r="H78" s="334"/>
      <c r="I78" s="334"/>
      <c r="J78" s="334"/>
      <c r="K78" s="334"/>
      <c r="L78" s="334"/>
      <c r="M78" s="334"/>
      <c r="N78" s="334"/>
      <c r="O78" s="334"/>
      <c r="P78" s="334"/>
      <c r="Q78" s="334"/>
      <c r="R78" s="334"/>
      <c r="S78" s="334"/>
      <c r="T78" s="334"/>
      <c r="U78" s="334"/>
      <c r="V78" s="326"/>
      <c r="W78" s="326"/>
      <c r="Z78" s="924"/>
    </row>
    <row r="79" spans="1:26" ht="25.5" customHeight="1" thickBot="1" x14ac:dyDescent="0.2">
      <c r="A79" s="817">
        <v>1</v>
      </c>
      <c r="B79" s="1890" t="s">
        <v>1671</v>
      </c>
      <c r="C79" s="1909"/>
      <c r="D79" s="1430" t="s">
        <v>2025</v>
      </c>
      <c r="E79" s="1480"/>
      <c r="F79" s="1480"/>
      <c r="G79" s="1480"/>
      <c r="H79" s="1480"/>
      <c r="I79" s="1480"/>
      <c r="J79" s="1480"/>
      <c r="K79" s="1480"/>
      <c r="L79" s="1480"/>
      <c r="M79" s="1480"/>
      <c r="N79" s="1480"/>
      <c r="O79" s="1480"/>
      <c r="P79" s="1480"/>
      <c r="Q79" s="1480"/>
      <c r="R79" s="1480"/>
      <c r="S79" s="1480"/>
      <c r="T79" s="1480"/>
      <c r="U79" s="1480"/>
      <c r="V79" s="1480"/>
      <c r="W79" s="1431"/>
      <c r="Z79" s="924"/>
    </row>
    <row r="80" spans="1:26" ht="25.5" customHeight="1" thickBot="1" x14ac:dyDescent="0.2">
      <c r="A80" s="817">
        <v>2</v>
      </c>
      <c r="B80" s="1478" t="s">
        <v>583</v>
      </c>
      <c r="C80" s="1479"/>
      <c r="D80" s="1430" t="s">
        <v>2026</v>
      </c>
      <c r="E80" s="1480"/>
      <c r="F80" s="1480"/>
      <c r="G80" s="1480"/>
      <c r="H80" s="1480"/>
      <c r="I80" s="1480"/>
      <c r="J80" s="1480"/>
      <c r="K80" s="1480"/>
      <c r="L80" s="1480"/>
      <c r="M80" s="1480"/>
      <c r="N80" s="1480"/>
      <c r="O80" s="1480"/>
      <c r="P80" s="1480"/>
      <c r="Q80" s="1480"/>
      <c r="R80" s="1480"/>
      <c r="S80" s="1480"/>
      <c r="T80" s="1480"/>
      <c r="U80" s="1480"/>
      <c r="V80" s="1480"/>
      <c r="W80" s="1431"/>
      <c r="Z80" s="924"/>
    </row>
    <row r="81" spans="1:26" ht="25.5" customHeight="1" thickBot="1" x14ac:dyDescent="0.2">
      <c r="A81" s="1906">
        <v>3</v>
      </c>
      <c r="B81" s="1881" t="s">
        <v>1041</v>
      </c>
      <c r="C81" s="820" t="s">
        <v>706</v>
      </c>
      <c r="D81" s="1430" t="s">
        <v>2027</v>
      </c>
      <c r="E81" s="1480"/>
      <c r="F81" s="1480"/>
      <c r="G81" s="1480"/>
      <c r="H81" s="1480"/>
      <c r="I81" s="1480"/>
      <c r="J81" s="1480"/>
      <c r="K81" s="1480"/>
      <c r="L81" s="1480"/>
      <c r="M81" s="1480"/>
      <c r="N81" s="1480"/>
      <c r="O81" s="1480"/>
      <c r="P81" s="1480"/>
      <c r="Q81" s="1480"/>
      <c r="R81" s="1480"/>
      <c r="S81" s="1480"/>
      <c r="T81" s="1480"/>
      <c r="U81" s="1480"/>
      <c r="V81" s="1480"/>
      <c r="W81" s="1431"/>
      <c r="Z81" s="924"/>
    </row>
    <row r="82" spans="1:26" ht="33" customHeight="1" thickBot="1" x14ac:dyDescent="0.2">
      <c r="A82" s="1484"/>
      <c r="B82" s="1882"/>
      <c r="C82" s="336" t="s">
        <v>1637</v>
      </c>
      <c r="D82" s="1492" t="s">
        <v>2028</v>
      </c>
      <c r="E82" s="1480"/>
      <c r="F82" s="1480"/>
      <c r="G82" s="1480"/>
      <c r="H82" s="1480"/>
      <c r="I82" s="1480"/>
      <c r="J82" s="1480"/>
      <c r="K82" s="1480"/>
      <c r="L82" s="1480"/>
      <c r="M82" s="1480"/>
      <c r="N82" s="1480"/>
      <c r="O82" s="1480"/>
      <c r="P82" s="1480"/>
      <c r="Q82" s="1480"/>
      <c r="R82" s="1480"/>
      <c r="S82" s="1480"/>
      <c r="T82" s="1480"/>
      <c r="U82" s="1480"/>
      <c r="V82" s="1480"/>
      <c r="W82" s="1431"/>
      <c r="Z82" s="924"/>
    </row>
    <row r="83" spans="1:26" ht="18" customHeight="1" thickBot="1" x14ac:dyDescent="0.2">
      <c r="A83" s="817">
        <v>4</v>
      </c>
      <c r="B83" s="1478" t="s">
        <v>1031</v>
      </c>
      <c r="C83" s="1479"/>
      <c r="D83" s="1488"/>
      <c r="E83" s="1488"/>
      <c r="F83" s="1488"/>
      <c r="G83" s="1488"/>
      <c r="H83" s="1488"/>
      <c r="I83" s="1488"/>
      <c r="J83" s="1488"/>
      <c r="K83" s="1488"/>
      <c r="L83" s="1488"/>
      <c r="M83" s="1488"/>
      <c r="N83" s="1488"/>
      <c r="O83" s="1488"/>
      <c r="P83" s="1488"/>
      <c r="Q83" s="1488"/>
      <c r="R83" s="1488"/>
      <c r="S83" s="1488"/>
      <c r="T83" s="1488"/>
      <c r="U83" s="1488"/>
      <c r="V83" s="1488"/>
      <c r="W83" s="1242" t="s">
        <v>124</v>
      </c>
      <c r="X83" s="219"/>
      <c r="Y83" s="219"/>
      <c r="Z83" s="924"/>
    </row>
    <row r="84" spans="1:26" ht="20.25" customHeight="1" thickBot="1" x14ac:dyDescent="0.2">
      <c r="A84" s="1493">
        <v>5</v>
      </c>
      <c r="B84" s="1496" t="s">
        <v>581</v>
      </c>
      <c r="C84" s="1497"/>
      <c r="D84" s="1889"/>
      <c r="E84" s="1889"/>
      <c r="F84" s="1889"/>
      <c r="G84" s="1889"/>
      <c r="H84" s="1889"/>
      <c r="I84" s="1889"/>
      <c r="J84" s="1889"/>
      <c r="K84" s="1889"/>
      <c r="L84" s="1889"/>
      <c r="M84" s="1889"/>
      <c r="N84" s="1889"/>
      <c r="O84" s="1889"/>
      <c r="P84" s="1889"/>
      <c r="Q84" s="1889"/>
      <c r="R84" s="1889"/>
      <c r="S84" s="1889"/>
      <c r="T84" s="1889"/>
      <c r="U84" s="1889"/>
      <c r="V84" s="1889"/>
      <c r="W84" s="1242" t="s">
        <v>122</v>
      </c>
      <c r="X84" s="67"/>
      <c r="Y84" s="67"/>
      <c r="Z84" s="924"/>
    </row>
    <row r="85" spans="1:26" s="314" customFormat="1" ht="25.5" customHeight="1" thickBot="1" x14ac:dyDescent="0.2">
      <c r="A85" s="1494"/>
      <c r="B85" s="1499" t="s">
        <v>579</v>
      </c>
      <c r="C85" s="1500"/>
      <c r="D85" s="1572" t="s">
        <v>2029</v>
      </c>
      <c r="E85" s="1573"/>
      <c r="F85" s="1573"/>
      <c r="G85" s="1573"/>
      <c r="H85" s="1573"/>
      <c r="I85" s="1573"/>
      <c r="J85" s="1573"/>
      <c r="K85" s="1573"/>
      <c r="L85" s="1573"/>
      <c r="M85" s="1573"/>
      <c r="N85" s="1573"/>
      <c r="O85" s="1573"/>
      <c r="P85" s="1573"/>
      <c r="Q85" s="1573"/>
      <c r="R85" s="1573"/>
      <c r="S85" s="1573"/>
      <c r="T85" s="1573"/>
      <c r="U85" s="1573"/>
      <c r="V85" s="1573"/>
      <c r="W85" s="1574"/>
      <c r="Z85" s="924"/>
    </row>
    <row r="86" spans="1:26" ht="27.75" customHeight="1" thickBot="1" x14ac:dyDescent="0.2">
      <c r="A86" s="1495"/>
      <c r="B86" s="1501" t="s">
        <v>1808</v>
      </c>
      <c r="C86" s="1911"/>
      <c r="D86" s="1572" t="s">
        <v>1969</v>
      </c>
      <c r="E86" s="1573"/>
      <c r="F86" s="1573"/>
      <c r="G86" s="1573"/>
      <c r="H86" s="1573"/>
      <c r="I86" s="1573"/>
      <c r="J86" s="1573"/>
      <c r="K86" s="1573"/>
      <c r="L86" s="1573"/>
      <c r="M86" s="1574"/>
      <c r="N86" s="1504" t="s">
        <v>578</v>
      </c>
      <c r="O86" s="1505"/>
      <c r="P86" s="1506"/>
      <c r="Q86" s="1515">
        <v>8724</v>
      </c>
      <c r="R86" s="1515"/>
      <c r="S86" s="1515"/>
      <c r="T86" s="1515"/>
      <c r="U86" s="1515"/>
      <c r="V86" s="1515"/>
      <c r="W86" s="994"/>
      <c r="X86" s="219"/>
      <c r="Y86" s="219"/>
      <c r="Z86" s="924"/>
    </row>
    <row r="87" spans="1:26" ht="50.1" customHeight="1" thickBot="1" x14ac:dyDescent="0.2">
      <c r="A87" s="1493">
        <v>6</v>
      </c>
      <c r="B87" s="1496" t="s">
        <v>580</v>
      </c>
      <c r="C87" s="1497"/>
      <c r="D87" s="1898"/>
      <c r="E87" s="1898"/>
      <c r="F87" s="1898"/>
      <c r="G87" s="1898"/>
      <c r="H87" s="1898"/>
      <c r="I87" s="1898"/>
      <c r="J87" s="1898"/>
      <c r="K87" s="1898"/>
      <c r="L87" s="1898"/>
      <c r="M87" s="1898"/>
      <c r="N87" s="1898"/>
      <c r="O87" s="1898"/>
      <c r="P87" s="1898"/>
      <c r="Q87" s="1898"/>
      <c r="R87" s="1898"/>
      <c r="S87" s="1898"/>
      <c r="T87" s="1898"/>
      <c r="U87" s="1898"/>
      <c r="V87" s="1898"/>
      <c r="W87" s="1242" t="s">
        <v>122</v>
      </c>
      <c r="Z87" s="924"/>
    </row>
    <row r="88" spans="1:26" ht="43.5" customHeight="1" thickBot="1" x14ac:dyDescent="0.2">
      <c r="A88" s="1494"/>
      <c r="B88" s="1499" t="s">
        <v>579</v>
      </c>
      <c r="C88" s="1500"/>
      <c r="D88" s="1572" t="s">
        <v>2029</v>
      </c>
      <c r="E88" s="1573"/>
      <c r="F88" s="1573"/>
      <c r="G88" s="1573"/>
      <c r="H88" s="1573"/>
      <c r="I88" s="1573"/>
      <c r="J88" s="1573"/>
      <c r="K88" s="1573"/>
      <c r="L88" s="1573"/>
      <c r="M88" s="1573"/>
      <c r="N88" s="1573"/>
      <c r="O88" s="1573"/>
      <c r="P88" s="1573"/>
      <c r="Q88" s="1573"/>
      <c r="R88" s="1573"/>
      <c r="S88" s="1573"/>
      <c r="T88" s="1573"/>
      <c r="U88" s="1573"/>
      <c r="V88" s="1573"/>
      <c r="W88" s="1574"/>
      <c r="Z88" s="924"/>
    </row>
    <row r="89" spans="1:26" ht="25.5" customHeight="1" thickBot="1" x14ac:dyDescent="0.2">
      <c r="A89" s="1495"/>
      <c r="B89" s="1501" t="s">
        <v>1822</v>
      </c>
      <c r="C89" s="1911"/>
      <c r="D89" s="1572" t="s">
        <v>1969</v>
      </c>
      <c r="E89" s="1573"/>
      <c r="F89" s="1573"/>
      <c r="G89" s="1573"/>
      <c r="H89" s="1573"/>
      <c r="I89" s="1573"/>
      <c r="J89" s="1573"/>
      <c r="K89" s="1573"/>
      <c r="L89" s="1573"/>
      <c r="M89" s="1574"/>
      <c r="N89" s="1505" t="s">
        <v>578</v>
      </c>
      <c r="O89" s="1505"/>
      <c r="P89" s="1505"/>
      <c r="Q89" s="1515">
        <v>8724</v>
      </c>
      <c r="R89" s="1515"/>
      <c r="S89" s="1515"/>
      <c r="T89" s="1515"/>
      <c r="U89" s="1515"/>
      <c r="V89" s="1515"/>
      <c r="W89" s="994"/>
      <c r="Z89" s="924"/>
    </row>
    <row r="90" spans="1:26" ht="40.5" customHeight="1" thickBot="1" x14ac:dyDescent="0.2">
      <c r="A90" s="326"/>
      <c r="B90" s="326"/>
      <c r="C90" s="346"/>
      <c r="D90" s="347"/>
      <c r="E90" s="347"/>
      <c r="F90" s="347"/>
      <c r="G90" s="347"/>
      <c r="H90" s="347"/>
      <c r="I90" s="347"/>
      <c r="J90" s="347"/>
      <c r="K90" s="347"/>
      <c r="L90" s="347"/>
      <c r="M90" s="347"/>
      <c r="N90" s="348"/>
      <c r="O90" s="348"/>
      <c r="P90" s="348"/>
      <c r="Q90" s="348"/>
      <c r="R90" s="348"/>
      <c r="S90" s="348"/>
      <c r="T90" s="348"/>
      <c r="U90" s="348"/>
      <c r="V90" s="326"/>
      <c r="W90" s="326"/>
      <c r="Z90" s="924"/>
    </row>
    <row r="91" spans="1:26" ht="25.5" customHeight="1" thickBot="1" x14ac:dyDescent="0.2">
      <c r="A91" s="338" t="s">
        <v>1679</v>
      </c>
      <c r="B91" s="337" t="s">
        <v>557</v>
      </c>
      <c r="C91" s="344" t="s">
        <v>1039</v>
      </c>
      <c r="D91" s="344"/>
      <c r="E91" s="1005" t="s">
        <v>1040</v>
      </c>
      <c r="F91" s="1005"/>
      <c r="G91" s="1005"/>
      <c r="H91" s="1005"/>
      <c r="I91" s="1005"/>
      <c r="J91" s="1005"/>
      <c r="K91" s="1005"/>
      <c r="L91" s="1005"/>
      <c r="M91" s="1005"/>
      <c r="N91" s="1005"/>
      <c r="O91" s="1005"/>
      <c r="P91" s="1005"/>
      <c r="Q91" s="1005"/>
      <c r="R91" s="1005"/>
      <c r="S91" s="1005"/>
      <c r="T91" s="1005"/>
      <c r="U91" s="1005"/>
      <c r="V91" s="1005"/>
      <c r="W91" s="1005"/>
      <c r="Z91" s="924"/>
    </row>
    <row r="92" spans="1:26" ht="25.5" customHeight="1" thickBot="1" x14ac:dyDescent="0.2">
      <c r="A92" s="326"/>
      <c r="B92" s="326"/>
      <c r="C92" s="334"/>
      <c r="D92" s="334"/>
      <c r="E92" s="334"/>
      <c r="F92" s="334"/>
      <c r="G92" s="334"/>
      <c r="H92" s="334"/>
      <c r="I92" s="334"/>
      <c r="J92" s="334"/>
      <c r="K92" s="334"/>
      <c r="L92" s="334"/>
      <c r="M92" s="334"/>
      <c r="N92" s="334"/>
      <c r="O92" s="334"/>
      <c r="P92" s="334"/>
      <c r="Q92" s="334"/>
      <c r="R92" s="334"/>
      <c r="S92" s="334"/>
      <c r="T92" s="334"/>
      <c r="U92" s="334"/>
      <c r="V92" s="326"/>
      <c r="W92" s="326"/>
      <c r="Z92" s="924"/>
    </row>
    <row r="93" spans="1:26" ht="25.5" customHeight="1" thickBot="1" x14ac:dyDescent="0.2">
      <c r="A93" s="817">
        <v>1</v>
      </c>
      <c r="B93" s="1890" t="s">
        <v>1671</v>
      </c>
      <c r="C93" s="1909"/>
      <c r="D93" s="1430" t="s">
        <v>2025</v>
      </c>
      <c r="E93" s="1480"/>
      <c r="F93" s="1480"/>
      <c r="G93" s="1480"/>
      <c r="H93" s="1480"/>
      <c r="I93" s="1480"/>
      <c r="J93" s="1480"/>
      <c r="K93" s="1480"/>
      <c r="L93" s="1480"/>
      <c r="M93" s="1480"/>
      <c r="N93" s="1480"/>
      <c r="O93" s="1480"/>
      <c r="P93" s="1480"/>
      <c r="Q93" s="1480"/>
      <c r="R93" s="1480"/>
      <c r="S93" s="1480"/>
      <c r="T93" s="1480"/>
      <c r="U93" s="1480"/>
      <c r="V93" s="1480"/>
      <c r="W93" s="1431"/>
      <c r="Z93" s="924"/>
    </row>
    <row r="94" spans="1:26" ht="25.5" customHeight="1" thickBot="1" x14ac:dyDescent="0.2">
      <c r="A94" s="817">
        <v>2</v>
      </c>
      <c r="B94" s="1478" t="s">
        <v>583</v>
      </c>
      <c r="C94" s="1479"/>
      <c r="D94" s="1430" t="s">
        <v>2030</v>
      </c>
      <c r="E94" s="1480"/>
      <c r="F94" s="1480"/>
      <c r="G94" s="1480"/>
      <c r="H94" s="1480"/>
      <c r="I94" s="1480"/>
      <c r="J94" s="1480"/>
      <c r="K94" s="1480"/>
      <c r="L94" s="1480"/>
      <c r="M94" s="1480"/>
      <c r="N94" s="1480"/>
      <c r="O94" s="1480"/>
      <c r="P94" s="1480"/>
      <c r="Q94" s="1480"/>
      <c r="R94" s="1480"/>
      <c r="S94" s="1480"/>
      <c r="T94" s="1480"/>
      <c r="U94" s="1480"/>
      <c r="V94" s="1480"/>
      <c r="W94" s="1431"/>
      <c r="Z94" s="924"/>
    </row>
    <row r="95" spans="1:26" ht="25.5" customHeight="1" thickBot="1" x14ac:dyDescent="0.2">
      <c r="A95" s="1906">
        <v>3</v>
      </c>
      <c r="B95" s="1881" t="s">
        <v>1041</v>
      </c>
      <c r="C95" s="820" t="s">
        <v>706</v>
      </c>
      <c r="D95" s="1430" t="s">
        <v>2027</v>
      </c>
      <c r="E95" s="1480"/>
      <c r="F95" s="1480"/>
      <c r="G95" s="1480"/>
      <c r="H95" s="1480"/>
      <c r="I95" s="1480"/>
      <c r="J95" s="1480"/>
      <c r="K95" s="1480"/>
      <c r="L95" s="1480"/>
      <c r="M95" s="1480"/>
      <c r="N95" s="1480"/>
      <c r="O95" s="1480"/>
      <c r="P95" s="1480"/>
      <c r="Q95" s="1480"/>
      <c r="R95" s="1480"/>
      <c r="S95" s="1480"/>
      <c r="T95" s="1480"/>
      <c r="U95" s="1480"/>
      <c r="V95" s="1480"/>
      <c r="W95" s="1431"/>
      <c r="Z95" s="924"/>
    </row>
    <row r="96" spans="1:26" ht="33" customHeight="1" thickBot="1" x14ac:dyDescent="0.2">
      <c r="A96" s="1484"/>
      <c r="B96" s="1882"/>
      <c r="C96" s="336" t="s">
        <v>1637</v>
      </c>
      <c r="D96" s="1492" t="s">
        <v>2028</v>
      </c>
      <c r="E96" s="1480"/>
      <c r="F96" s="1480"/>
      <c r="G96" s="1480"/>
      <c r="H96" s="1480"/>
      <c r="I96" s="1480"/>
      <c r="J96" s="1480"/>
      <c r="K96" s="1480"/>
      <c r="L96" s="1480"/>
      <c r="M96" s="1480"/>
      <c r="N96" s="1480"/>
      <c r="O96" s="1480"/>
      <c r="P96" s="1480"/>
      <c r="Q96" s="1480"/>
      <c r="R96" s="1480"/>
      <c r="S96" s="1480"/>
      <c r="T96" s="1480"/>
      <c r="U96" s="1480"/>
      <c r="V96" s="1480"/>
      <c r="W96" s="1431"/>
      <c r="Z96" s="924"/>
    </row>
    <row r="97" spans="1:26" ht="18" customHeight="1" thickBot="1" x14ac:dyDescent="0.2">
      <c r="A97" s="817">
        <v>4</v>
      </c>
      <c r="B97" s="1478" t="s">
        <v>1031</v>
      </c>
      <c r="C97" s="1479"/>
      <c r="D97" s="1488"/>
      <c r="E97" s="1488"/>
      <c r="F97" s="1488"/>
      <c r="G97" s="1488"/>
      <c r="H97" s="1488"/>
      <c r="I97" s="1488"/>
      <c r="J97" s="1488"/>
      <c r="K97" s="1488"/>
      <c r="L97" s="1488"/>
      <c r="M97" s="1488"/>
      <c r="N97" s="1488"/>
      <c r="O97" s="1488"/>
      <c r="P97" s="1488"/>
      <c r="Q97" s="1488"/>
      <c r="R97" s="1488"/>
      <c r="S97" s="1488"/>
      <c r="T97" s="1488"/>
      <c r="U97" s="1488"/>
      <c r="V97" s="1488"/>
      <c r="W97" s="1242" t="s">
        <v>124</v>
      </c>
      <c r="X97" s="219"/>
      <c r="Y97" s="219"/>
      <c r="Z97" s="924"/>
    </row>
    <row r="98" spans="1:26" ht="20.25" customHeight="1" thickBot="1" x14ac:dyDescent="0.2">
      <c r="A98" s="1493">
        <v>5</v>
      </c>
      <c r="B98" s="1496" t="s">
        <v>581</v>
      </c>
      <c r="C98" s="1497"/>
      <c r="D98" s="1889"/>
      <c r="E98" s="1889"/>
      <c r="F98" s="1889"/>
      <c r="G98" s="1889"/>
      <c r="H98" s="1889"/>
      <c r="I98" s="1889"/>
      <c r="J98" s="1889"/>
      <c r="K98" s="1889"/>
      <c r="L98" s="1889"/>
      <c r="M98" s="1889"/>
      <c r="N98" s="1889"/>
      <c r="O98" s="1889"/>
      <c r="P98" s="1889"/>
      <c r="Q98" s="1889"/>
      <c r="R98" s="1889"/>
      <c r="S98" s="1889"/>
      <c r="T98" s="1889"/>
      <c r="U98" s="1889"/>
      <c r="V98" s="1889"/>
      <c r="W98" s="1242" t="s">
        <v>122</v>
      </c>
      <c r="X98" s="67"/>
      <c r="Y98" s="67"/>
      <c r="Z98" s="924"/>
    </row>
    <row r="99" spans="1:26" s="314" customFormat="1" ht="25.5" customHeight="1" thickBot="1" x14ac:dyDescent="0.2">
      <c r="A99" s="1494"/>
      <c r="B99" s="1499" t="s">
        <v>579</v>
      </c>
      <c r="C99" s="1500"/>
      <c r="D99" s="1572" t="s">
        <v>2031</v>
      </c>
      <c r="E99" s="1573"/>
      <c r="F99" s="1573"/>
      <c r="G99" s="1573"/>
      <c r="H99" s="1573"/>
      <c r="I99" s="1573"/>
      <c r="J99" s="1573"/>
      <c r="K99" s="1573"/>
      <c r="L99" s="1573"/>
      <c r="M99" s="1573"/>
      <c r="N99" s="1573"/>
      <c r="O99" s="1573"/>
      <c r="P99" s="1573"/>
      <c r="Q99" s="1573"/>
      <c r="R99" s="1573"/>
      <c r="S99" s="1573"/>
      <c r="T99" s="1573"/>
      <c r="U99" s="1573"/>
      <c r="V99" s="1573"/>
      <c r="W99" s="1574"/>
      <c r="Z99" s="924"/>
    </row>
    <row r="100" spans="1:26" ht="27.75" customHeight="1" thickBot="1" x14ac:dyDescent="0.2">
      <c r="A100" s="1495"/>
      <c r="B100" s="1501" t="s">
        <v>1808</v>
      </c>
      <c r="C100" s="1911"/>
      <c r="D100" s="1572" t="s">
        <v>1969</v>
      </c>
      <c r="E100" s="1573"/>
      <c r="F100" s="1573"/>
      <c r="G100" s="1573"/>
      <c r="H100" s="1573"/>
      <c r="I100" s="1573"/>
      <c r="J100" s="1573"/>
      <c r="K100" s="1573"/>
      <c r="L100" s="1573"/>
      <c r="M100" s="1574"/>
      <c r="N100" s="1504" t="s">
        <v>578</v>
      </c>
      <c r="O100" s="1505"/>
      <c r="P100" s="1506"/>
      <c r="Q100" s="1515">
        <v>4101</v>
      </c>
      <c r="R100" s="1515"/>
      <c r="S100" s="1515"/>
      <c r="T100" s="1515"/>
      <c r="U100" s="1515"/>
      <c r="V100" s="1515"/>
      <c r="W100" s="994"/>
      <c r="X100" s="219"/>
      <c r="Y100" s="219"/>
      <c r="Z100" s="924"/>
    </row>
    <row r="101" spans="1:26" ht="50.1" customHeight="1" thickBot="1" x14ac:dyDescent="0.2">
      <c r="A101" s="1493">
        <v>6</v>
      </c>
      <c r="B101" s="1496" t="s">
        <v>580</v>
      </c>
      <c r="C101" s="1497"/>
      <c r="D101" s="1898"/>
      <c r="E101" s="1898"/>
      <c r="F101" s="1898"/>
      <c r="G101" s="1898"/>
      <c r="H101" s="1898"/>
      <c r="I101" s="1898"/>
      <c r="J101" s="1898"/>
      <c r="K101" s="1898"/>
      <c r="L101" s="1898"/>
      <c r="M101" s="1898"/>
      <c r="N101" s="1898"/>
      <c r="O101" s="1898"/>
      <c r="P101" s="1898"/>
      <c r="Q101" s="1898"/>
      <c r="R101" s="1898"/>
      <c r="S101" s="1898"/>
      <c r="T101" s="1898"/>
      <c r="U101" s="1898"/>
      <c r="V101" s="1898"/>
      <c r="W101" s="1242" t="s">
        <v>124</v>
      </c>
      <c r="Z101" s="924"/>
    </row>
    <row r="102" spans="1:26" ht="39.75" customHeight="1" thickBot="1" x14ac:dyDescent="0.2">
      <c r="A102" s="1494"/>
      <c r="B102" s="1499" t="s">
        <v>579</v>
      </c>
      <c r="C102" s="1500"/>
      <c r="D102" s="1572"/>
      <c r="E102" s="1573"/>
      <c r="F102" s="1573"/>
      <c r="G102" s="1573"/>
      <c r="H102" s="1573"/>
      <c r="I102" s="1573"/>
      <c r="J102" s="1573"/>
      <c r="K102" s="1573"/>
      <c r="L102" s="1573"/>
      <c r="M102" s="1573"/>
      <c r="N102" s="1573"/>
      <c r="O102" s="1573"/>
      <c r="P102" s="1573"/>
      <c r="Q102" s="1573"/>
      <c r="R102" s="1573"/>
      <c r="S102" s="1573"/>
      <c r="T102" s="1573"/>
      <c r="U102" s="1573"/>
      <c r="V102" s="1573"/>
      <c r="W102" s="1574"/>
      <c r="Z102" s="924"/>
    </row>
    <row r="103" spans="1:26" ht="25.5" customHeight="1" thickBot="1" x14ac:dyDescent="0.2">
      <c r="A103" s="1495"/>
      <c r="B103" s="1501" t="s">
        <v>1822</v>
      </c>
      <c r="C103" s="1911"/>
      <c r="D103" s="1572"/>
      <c r="E103" s="1573"/>
      <c r="F103" s="1573"/>
      <c r="G103" s="1573"/>
      <c r="H103" s="1573"/>
      <c r="I103" s="1573"/>
      <c r="J103" s="1573"/>
      <c r="K103" s="1573"/>
      <c r="L103" s="1573"/>
      <c r="M103" s="1574"/>
      <c r="N103" s="1505" t="s">
        <v>578</v>
      </c>
      <c r="O103" s="1505"/>
      <c r="P103" s="1505"/>
      <c r="Q103" s="1515"/>
      <c r="R103" s="1515"/>
      <c r="S103" s="1515"/>
      <c r="T103" s="1515"/>
      <c r="U103" s="1515"/>
      <c r="V103" s="1515"/>
      <c r="W103" s="994"/>
      <c r="Z103" s="924"/>
    </row>
    <row r="104" spans="1:26" ht="40.5" customHeight="1" x14ac:dyDescent="0.15">
      <c r="A104" s="326"/>
      <c r="B104" s="326"/>
      <c r="C104" s="346"/>
      <c r="D104" s="347"/>
      <c r="E104" s="347"/>
      <c r="F104" s="347"/>
      <c r="G104" s="347"/>
      <c r="H104" s="347"/>
      <c r="I104" s="347"/>
      <c r="J104" s="347"/>
      <c r="K104" s="347"/>
      <c r="L104" s="347"/>
      <c r="M104" s="347"/>
      <c r="N104" s="348"/>
      <c r="O104" s="348"/>
      <c r="P104" s="348"/>
      <c r="Q104" s="348"/>
      <c r="R104" s="348"/>
      <c r="S104" s="348"/>
      <c r="T104" s="348"/>
      <c r="U104" s="348"/>
      <c r="V104" s="326"/>
      <c r="W104" s="326"/>
      <c r="Z104" s="924"/>
    </row>
    <row r="105" spans="1:26" ht="25.5" customHeight="1" thickBot="1" x14ac:dyDescent="0.2">
      <c r="A105" s="326"/>
      <c r="B105" s="326"/>
      <c r="C105" s="346"/>
      <c r="D105" s="347"/>
      <c r="E105" s="347"/>
      <c r="F105" s="347"/>
      <c r="G105" s="347"/>
      <c r="H105" s="347"/>
      <c r="I105" s="347"/>
      <c r="J105" s="347"/>
      <c r="K105" s="347"/>
      <c r="L105" s="347"/>
      <c r="M105" s="347"/>
      <c r="N105" s="348"/>
      <c r="O105" s="348"/>
      <c r="P105" s="348"/>
      <c r="Q105" s="348"/>
      <c r="R105" s="348"/>
      <c r="S105" s="348"/>
      <c r="T105" s="348"/>
      <c r="U105" s="348"/>
      <c r="V105" s="326"/>
      <c r="W105" s="326"/>
      <c r="Z105" s="924"/>
    </row>
    <row r="106" spans="1:26" ht="25.5" customHeight="1" thickBot="1" x14ac:dyDescent="0.2">
      <c r="A106" s="338" t="s">
        <v>1680</v>
      </c>
      <c r="B106" s="337"/>
      <c r="C106" s="344" t="s">
        <v>1039</v>
      </c>
      <c r="D106" s="344"/>
      <c r="E106" s="1005" t="s">
        <v>1040</v>
      </c>
      <c r="F106" s="1005"/>
      <c r="G106" s="1005"/>
      <c r="H106" s="1005"/>
      <c r="I106" s="1005"/>
      <c r="J106" s="1005"/>
      <c r="K106" s="1005"/>
      <c r="L106" s="1005"/>
      <c r="M106" s="1005"/>
      <c r="N106" s="1005"/>
      <c r="O106" s="1005"/>
      <c r="P106" s="1005"/>
      <c r="Q106" s="1005"/>
      <c r="R106" s="1005"/>
      <c r="S106" s="1005"/>
      <c r="T106" s="1005"/>
      <c r="U106" s="1005"/>
      <c r="V106" s="1005"/>
      <c r="W106" s="1005"/>
      <c r="Z106" s="924"/>
    </row>
    <row r="107" spans="1:26" ht="25.5" customHeight="1" thickBot="1" x14ac:dyDescent="0.2">
      <c r="A107" s="326"/>
      <c r="B107" s="326"/>
      <c r="C107" s="334"/>
      <c r="D107" s="334"/>
      <c r="E107" s="334"/>
      <c r="F107" s="334"/>
      <c r="G107" s="334"/>
      <c r="H107" s="334"/>
      <c r="I107" s="334"/>
      <c r="J107" s="334"/>
      <c r="K107" s="334"/>
      <c r="L107" s="334"/>
      <c r="M107" s="334"/>
      <c r="N107" s="334"/>
      <c r="O107" s="334"/>
      <c r="P107" s="334"/>
      <c r="Q107" s="334"/>
      <c r="R107" s="334"/>
      <c r="S107" s="334"/>
      <c r="T107" s="334"/>
      <c r="U107" s="334"/>
      <c r="V107" s="326"/>
      <c r="W107" s="326"/>
      <c r="Z107" s="924"/>
    </row>
    <row r="108" spans="1:26" ht="25.5" customHeight="1" thickBot="1" x14ac:dyDescent="0.2">
      <c r="A108" s="817">
        <v>1</v>
      </c>
      <c r="B108" s="1890" t="s">
        <v>1671</v>
      </c>
      <c r="C108" s="1909"/>
      <c r="D108" s="1430"/>
      <c r="E108" s="1480"/>
      <c r="F108" s="1480"/>
      <c r="G108" s="1480"/>
      <c r="H108" s="1480"/>
      <c r="I108" s="1480"/>
      <c r="J108" s="1480"/>
      <c r="K108" s="1480"/>
      <c r="L108" s="1480"/>
      <c r="M108" s="1480"/>
      <c r="N108" s="1480"/>
      <c r="O108" s="1480"/>
      <c r="P108" s="1480"/>
      <c r="Q108" s="1480"/>
      <c r="R108" s="1480"/>
      <c r="S108" s="1480"/>
      <c r="T108" s="1480"/>
      <c r="U108" s="1480"/>
      <c r="V108" s="1480"/>
      <c r="W108" s="1431"/>
      <c r="Z108" s="924"/>
    </row>
    <row r="109" spans="1:26" ht="25.5" customHeight="1" thickBot="1" x14ac:dyDescent="0.2">
      <c r="A109" s="817">
        <v>2</v>
      </c>
      <c r="B109" s="1478" t="s">
        <v>583</v>
      </c>
      <c r="C109" s="1479"/>
      <c r="D109" s="1430"/>
      <c r="E109" s="1480"/>
      <c r="F109" s="1480"/>
      <c r="G109" s="1480"/>
      <c r="H109" s="1480"/>
      <c r="I109" s="1480"/>
      <c r="J109" s="1480"/>
      <c r="K109" s="1480"/>
      <c r="L109" s="1480"/>
      <c r="M109" s="1480"/>
      <c r="N109" s="1480"/>
      <c r="O109" s="1480"/>
      <c r="P109" s="1480"/>
      <c r="Q109" s="1480"/>
      <c r="R109" s="1480"/>
      <c r="S109" s="1480"/>
      <c r="T109" s="1480"/>
      <c r="U109" s="1480"/>
      <c r="V109" s="1480"/>
      <c r="W109" s="1431"/>
      <c r="Z109" s="924"/>
    </row>
    <row r="110" spans="1:26" ht="25.5" customHeight="1" thickBot="1" x14ac:dyDescent="0.2">
      <c r="A110" s="1483">
        <v>3</v>
      </c>
      <c r="B110" s="1881" t="s">
        <v>1041</v>
      </c>
      <c r="C110" s="820" t="s">
        <v>706</v>
      </c>
      <c r="D110" s="1430"/>
      <c r="E110" s="1480"/>
      <c r="F110" s="1480"/>
      <c r="G110" s="1480"/>
      <c r="H110" s="1480"/>
      <c r="I110" s="1480"/>
      <c r="J110" s="1480"/>
      <c r="K110" s="1480"/>
      <c r="L110" s="1480"/>
      <c r="M110" s="1480"/>
      <c r="N110" s="1480"/>
      <c r="O110" s="1480"/>
      <c r="P110" s="1480"/>
      <c r="Q110" s="1480"/>
      <c r="R110" s="1480"/>
      <c r="S110" s="1480"/>
      <c r="T110" s="1480"/>
      <c r="U110" s="1480"/>
      <c r="V110" s="1480"/>
      <c r="W110" s="1431"/>
      <c r="Z110" s="924"/>
    </row>
    <row r="111" spans="1:26" ht="33" customHeight="1" thickBot="1" x14ac:dyDescent="0.2">
      <c r="A111" s="1484"/>
      <c r="B111" s="1882"/>
      <c r="C111" s="336" t="s">
        <v>1637</v>
      </c>
      <c r="D111" s="1430"/>
      <c r="E111" s="1480"/>
      <c r="F111" s="1480"/>
      <c r="G111" s="1480"/>
      <c r="H111" s="1480"/>
      <c r="I111" s="1480"/>
      <c r="J111" s="1480"/>
      <c r="K111" s="1480"/>
      <c r="L111" s="1480"/>
      <c r="M111" s="1480"/>
      <c r="N111" s="1480"/>
      <c r="O111" s="1480"/>
      <c r="P111" s="1480"/>
      <c r="Q111" s="1480"/>
      <c r="R111" s="1480"/>
      <c r="S111" s="1480"/>
      <c r="T111" s="1480"/>
      <c r="U111" s="1480"/>
      <c r="V111" s="1480"/>
      <c r="W111" s="1431"/>
      <c r="Z111" s="924"/>
    </row>
    <row r="112" spans="1:26" ht="18" customHeight="1" thickBot="1" x14ac:dyDescent="0.2">
      <c r="A112" s="817">
        <v>4</v>
      </c>
      <c r="B112" s="1478" t="s">
        <v>1031</v>
      </c>
      <c r="C112" s="1479"/>
      <c r="D112" s="1488"/>
      <c r="E112" s="1488"/>
      <c r="F112" s="1488"/>
      <c r="G112" s="1488"/>
      <c r="H112" s="1488"/>
      <c r="I112" s="1488"/>
      <c r="J112" s="1488"/>
      <c r="K112" s="1488"/>
      <c r="L112" s="1488"/>
      <c r="M112" s="1488"/>
      <c r="N112" s="1488"/>
      <c r="O112" s="1488"/>
      <c r="P112" s="1488"/>
      <c r="Q112" s="1488"/>
      <c r="R112" s="1488"/>
      <c r="S112" s="1488"/>
      <c r="T112" s="1488"/>
      <c r="U112" s="1488"/>
      <c r="V112" s="1488"/>
      <c r="W112" s="1003"/>
      <c r="X112" s="219"/>
      <c r="Y112" s="219"/>
      <c r="Z112" s="924"/>
    </row>
    <row r="113" spans="1:26" ht="20.25" customHeight="1" thickBot="1" x14ac:dyDescent="0.2">
      <c r="A113" s="1493">
        <v>5</v>
      </c>
      <c r="B113" s="1496" t="s">
        <v>581</v>
      </c>
      <c r="C113" s="1497"/>
      <c r="D113" s="1889"/>
      <c r="E113" s="1889"/>
      <c r="F113" s="1889"/>
      <c r="G113" s="1889"/>
      <c r="H113" s="1889"/>
      <c r="I113" s="1889"/>
      <c r="J113" s="1889"/>
      <c r="K113" s="1889"/>
      <c r="L113" s="1889"/>
      <c r="M113" s="1889"/>
      <c r="N113" s="1889"/>
      <c r="O113" s="1889"/>
      <c r="P113" s="1889"/>
      <c r="Q113" s="1889"/>
      <c r="R113" s="1889"/>
      <c r="S113" s="1889"/>
      <c r="T113" s="1889"/>
      <c r="U113" s="1889"/>
      <c r="V113" s="1889"/>
      <c r="W113" s="1003"/>
      <c r="X113" s="67"/>
      <c r="Y113" s="67"/>
      <c r="Z113" s="924"/>
    </row>
    <row r="114" spans="1:26" s="314" customFormat="1" ht="25.5" customHeight="1" thickBot="1" x14ac:dyDescent="0.2">
      <c r="A114" s="1494"/>
      <c r="B114" s="1499" t="s">
        <v>579</v>
      </c>
      <c r="C114" s="1500"/>
      <c r="D114" s="1572"/>
      <c r="E114" s="1573"/>
      <c r="F114" s="1573"/>
      <c r="G114" s="1573"/>
      <c r="H114" s="1573"/>
      <c r="I114" s="1573"/>
      <c r="J114" s="1573"/>
      <c r="K114" s="1573"/>
      <c r="L114" s="1573"/>
      <c r="M114" s="1573"/>
      <c r="N114" s="1573"/>
      <c r="O114" s="1573"/>
      <c r="P114" s="1573"/>
      <c r="Q114" s="1573"/>
      <c r="R114" s="1573"/>
      <c r="S114" s="1573"/>
      <c r="T114" s="1573"/>
      <c r="U114" s="1573"/>
      <c r="V114" s="1573"/>
      <c r="W114" s="1574"/>
      <c r="Z114" s="924"/>
    </row>
    <row r="115" spans="1:26" ht="27.75" customHeight="1" thickBot="1" x14ac:dyDescent="0.2">
      <c r="A115" s="1495"/>
      <c r="B115" s="1501" t="s">
        <v>1808</v>
      </c>
      <c r="C115" s="1911"/>
      <c r="D115" s="1572"/>
      <c r="E115" s="1573"/>
      <c r="F115" s="1573"/>
      <c r="G115" s="1573"/>
      <c r="H115" s="1573"/>
      <c r="I115" s="1573"/>
      <c r="J115" s="1573"/>
      <c r="K115" s="1573"/>
      <c r="L115" s="1573"/>
      <c r="M115" s="1574"/>
      <c r="N115" s="1504" t="s">
        <v>578</v>
      </c>
      <c r="O115" s="1505"/>
      <c r="P115" s="1506"/>
      <c r="Q115" s="1515"/>
      <c r="R115" s="1515"/>
      <c r="S115" s="1515"/>
      <c r="T115" s="1515"/>
      <c r="U115" s="1515"/>
      <c r="V115" s="1515"/>
      <c r="W115" s="994"/>
      <c r="X115" s="219"/>
      <c r="Y115" s="219"/>
      <c r="Z115" s="924"/>
    </row>
    <row r="116" spans="1:26" ht="50.1" customHeight="1" thickBot="1" x14ac:dyDescent="0.2">
      <c r="A116" s="1493">
        <v>6</v>
      </c>
      <c r="B116" s="1496" t="s">
        <v>580</v>
      </c>
      <c r="C116" s="1497"/>
      <c r="D116" s="1898"/>
      <c r="E116" s="1898"/>
      <c r="F116" s="1898"/>
      <c r="G116" s="1898"/>
      <c r="H116" s="1898"/>
      <c r="I116" s="1898"/>
      <c r="J116" s="1898"/>
      <c r="K116" s="1898"/>
      <c r="L116" s="1898"/>
      <c r="M116" s="1898"/>
      <c r="N116" s="1898"/>
      <c r="O116" s="1898"/>
      <c r="P116" s="1898"/>
      <c r="Q116" s="1898"/>
      <c r="R116" s="1898"/>
      <c r="S116" s="1898"/>
      <c r="T116" s="1898"/>
      <c r="U116" s="1898"/>
      <c r="V116" s="1898"/>
      <c r="W116" s="1003"/>
      <c r="Z116" s="924"/>
    </row>
    <row r="117" spans="1:26" ht="39.75" customHeight="1" thickBot="1" x14ac:dyDescent="0.2">
      <c r="A117" s="1494"/>
      <c r="B117" s="1499" t="s">
        <v>579</v>
      </c>
      <c r="C117" s="1510"/>
      <c r="D117" s="1572"/>
      <c r="E117" s="1573"/>
      <c r="F117" s="1573"/>
      <c r="G117" s="1573"/>
      <c r="H117" s="1573"/>
      <c r="I117" s="1573"/>
      <c r="J117" s="1573"/>
      <c r="K117" s="1573"/>
      <c r="L117" s="1573"/>
      <c r="M117" s="1573"/>
      <c r="N117" s="1573"/>
      <c r="O117" s="1573"/>
      <c r="P117" s="1573"/>
      <c r="Q117" s="1573"/>
      <c r="R117" s="1573"/>
      <c r="S117" s="1573"/>
      <c r="T117" s="1573"/>
      <c r="U117" s="1573"/>
      <c r="V117" s="1573"/>
      <c r="W117" s="1574"/>
      <c r="Z117" s="924"/>
    </row>
    <row r="118" spans="1:26" ht="25.5" customHeight="1" thickBot="1" x14ac:dyDescent="0.2">
      <c r="A118" s="1495"/>
      <c r="B118" s="1501" t="s">
        <v>1822</v>
      </c>
      <c r="C118" s="1911"/>
      <c r="D118" s="1572"/>
      <c r="E118" s="1573"/>
      <c r="F118" s="1573"/>
      <c r="G118" s="1573"/>
      <c r="H118" s="1573"/>
      <c r="I118" s="1573"/>
      <c r="J118" s="1573"/>
      <c r="K118" s="1573"/>
      <c r="L118" s="1573"/>
      <c r="M118" s="1574"/>
      <c r="N118" s="1505" t="s">
        <v>578</v>
      </c>
      <c r="O118" s="1505"/>
      <c r="P118" s="1505"/>
      <c r="Q118" s="1515"/>
      <c r="R118" s="1515"/>
      <c r="S118" s="1515"/>
      <c r="T118" s="1515"/>
      <c r="U118" s="1515"/>
      <c r="V118" s="1515"/>
      <c r="W118" s="994"/>
      <c r="Z118" s="924"/>
    </row>
    <row r="119" spans="1:26" ht="40.5" customHeight="1" x14ac:dyDescent="0.15">
      <c r="A119" s="326"/>
      <c r="B119" s="326"/>
      <c r="C119" s="346"/>
      <c r="D119" s="347"/>
      <c r="E119" s="347"/>
      <c r="F119" s="347"/>
      <c r="G119" s="347"/>
      <c r="H119" s="347"/>
      <c r="I119" s="347"/>
      <c r="J119" s="347"/>
      <c r="K119" s="347"/>
      <c r="L119" s="347"/>
      <c r="M119" s="347"/>
      <c r="N119" s="348"/>
      <c r="O119" s="348"/>
      <c r="P119" s="348"/>
      <c r="Q119" s="348"/>
      <c r="R119" s="348"/>
      <c r="S119" s="348"/>
      <c r="T119" s="348"/>
      <c r="U119" s="348"/>
      <c r="V119" s="326"/>
      <c r="W119" s="326"/>
      <c r="Z119" s="924"/>
    </row>
    <row r="120" spans="1:26" ht="11.25" customHeight="1" x14ac:dyDescent="0.15">
      <c r="X120" s="1193" t="s">
        <v>752</v>
      </c>
      <c r="Y120" s="1193"/>
    </row>
  </sheetData>
  <sheetProtection formatCells="0" formatColumns="0" formatRows="0" insertHyperlinks="0"/>
  <mergeCells count="222">
    <mergeCell ref="A116:A118"/>
    <mergeCell ref="B116:V116"/>
    <mergeCell ref="B117:C117"/>
    <mergeCell ref="D117:W117"/>
    <mergeCell ref="B118:C118"/>
    <mergeCell ref="D118:M118"/>
    <mergeCell ref="N118:P118"/>
    <mergeCell ref="Q118:S118"/>
    <mergeCell ref="T118:V118"/>
    <mergeCell ref="B112:V112"/>
    <mergeCell ref="A113:A115"/>
    <mergeCell ref="B113:V113"/>
    <mergeCell ref="B114:C114"/>
    <mergeCell ref="D114:W114"/>
    <mergeCell ref="B115:C115"/>
    <mergeCell ref="D115:M115"/>
    <mergeCell ref="N115:P115"/>
    <mergeCell ref="Q115:S115"/>
    <mergeCell ref="T115:V115"/>
    <mergeCell ref="B108:C108"/>
    <mergeCell ref="D108:W108"/>
    <mergeCell ref="B109:C109"/>
    <mergeCell ref="D109:W109"/>
    <mergeCell ref="A110:A111"/>
    <mergeCell ref="B110:B111"/>
    <mergeCell ref="D110:W110"/>
    <mergeCell ref="D111:W111"/>
    <mergeCell ref="A101:A103"/>
    <mergeCell ref="B101:V101"/>
    <mergeCell ref="B102:C102"/>
    <mergeCell ref="D102:W102"/>
    <mergeCell ref="B103:C103"/>
    <mergeCell ref="D103:M103"/>
    <mergeCell ref="N103:P103"/>
    <mergeCell ref="Q103:S103"/>
    <mergeCell ref="T103:V103"/>
    <mergeCell ref="B97:V97"/>
    <mergeCell ref="A98:A100"/>
    <mergeCell ref="B98:V98"/>
    <mergeCell ref="B99:C99"/>
    <mergeCell ref="D99:W99"/>
    <mergeCell ref="B100:C100"/>
    <mergeCell ref="D100:M100"/>
    <mergeCell ref="N100:P100"/>
    <mergeCell ref="Q100:S100"/>
    <mergeCell ref="T100:V100"/>
    <mergeCell ref="B93:C93"/>
    <mergeCell ref="D93:W93"/>
    <mergeCell ref="B94:C94"/>
    <mergeCell ref="D94:W94"/>
    <mergeCell ref="A95:A96"/>
    <mergeCell ref="B95:B96"/>
    <mergeCell ref="D95:W95"/>
    <mergeCell ref="D96:W96"/>
    <mergeCell ref="A87:A89"/>
    <mergeCell ref="B87:V87"/>
    <mergeCell ref="B88:C88"/>
    <mergeCell ref="D88:W88"/>
    <mergeCell ref="B89:C89"/>
    <mergeCell ref="D89:M89"/>
    <mergeCell ref="N89:P89"/>
    <mergeCell ref="Q89:S89"/>
    <mergeCell ref="T89:V89"/>
    <mergeCell ref="B83:V83"/>
    <mergeCell ref="A84:A86"/>
    <mergeCell ref="B84:V84"/>
    <mergeCell ref="B85:C85"/>
    <mergeCell ref="D85:W85"/>
    <mergeCell ref="B86:C86"/>
    <mergeCell ref="D86:M86"/>
    <mergeCell ref="N86:P86"/>
    <mergeCell ref="Q86:S86"/>
    <mergeCell ref="T86:V86"/>
    <mergeCell ref="B79:C79"/>
    <mergeCell ref="D79:W79"/>
    <mergeCell ref="B80:C80"/>
    <mergeCell ref="D80:W80"/>
    <mergeCell ref="A81:A82"/>
    <mergeCell ref="B81:B82"/>
    <mergeCell ref="D81:W81"/>
    <mergeCell ref="D82:W82"/>
    <mergeCell ref="A72:A74"/>
    <mergeCell ref="B72:V72"/>
    <mergeCell ref="B73:C73"/>
    <mergeCell ref="D73:W73"/>
    <mergeCell ref="B74:C74"/>
    <mergeCell ref="D74:M74"/>
    <mergeCell ref="N74:P74"/>
    <mergeCell ref="Q74:S74"/>
    <mergeCell ref="T74:V74"/>
    <mergeCell ref="B68:V68"/>
    <mergeCell ref="A69:A71"/>
    <mergeCell ref="B69:V69"/>
    <mergeCell ref="B70:C70"/>
    <mergeCell ref="D70:W70"/>
    <mergeCell ref="B71:C71"/>
    <mergeCell ref="D71:M71"/>
    <mergeCell ref="N71:P71"/>
    <mergeCell ref="Q71:S71"/>
    <mergeCell ref="T71:V71"/>
    <mergeCell ref="B63:V63"/>
    <mergeCell ref="B64:C64"/>
    <mergeCell ref="D64:W64"/>
    <mergeCell ref="B65:C65"/>
    <mergeCell ref="D65:W65"/>
    <mergeCell ref="A66:A67"/>
    <mergeCell ref="B66:B67"/>
    <mergeCell ref="D66:W66"/>
    <mergeCell ref="D67:W67"/>
    <mergeCell ref="A58:A60"/>
    <mergeCell ref="B58:V58"/>
    <mergeCell ref="B59:C59"/>
    <mergeCell ref="D59:W59"/>
    <mergeCell ref="B60:C60"/>
    <mergeCell ref="D60:M60"/>
    <mergeCell ref="N60:P60"/>
    <mergeCell ref="Q60:S60"/>
    <mergeCell ref="T60:V60"/>
    <mergeCell ref="B54:V54"/>
    <mergeCell ref="A55:A57"/>
    <mergeCell ref="B55:V55"/>
    <mergeCell ref="B56:C56"/>
    <mergeCell ref="D56:W56"/>
    <mergeCell ref="B57:C57"/>
    <mergeCell ref="D57:M57"/>
    <mergeCell ref="N57:P57"/>
    <mergeCell ref="Q57:S57"/>
    <mergeCell ref="T57:V57"/>
    <mergeCell ref="B49:V49"/>
    <mergeCell ref="B50:C50"/>
    <mergeCell ref="D50:W50"/>
    <mergeCell ref="B51:C51"/>
    <mergeCell ref="D51:W51"/>
    <mergeCell ref="A52:A53"/>
    <mergeCell ref="B52:B53"/>
    <mergeCell ref="D52:W52"/>
    <mergeCell ref="D53:W53"/>
    <mergeCell ref="A44:A46"/>
    <mergeCell ref="B44:V44"/>
    <mergeCell ref="B45:C45"/>
    <mergeCell ref="D45:W45"/>
    <mergeCell ref="B46:C46"/>
    <mergeCell ref="D46:M46"/>
    <mergeCell ref="N46:P46"/>
    <mergeCell ref="Q46:S46"/>
    <mergeCell ref="T46:V46"/>
    <mergeCell ref="B40:V40"/>
    <mergeCell ref="A41:A43"/>
    <mergeCell ref="B41:V41"/>
    <mergeCell ref="B42:C42"/>
    <mergeCell ref="D42:W42"/>
    <mergeCell ref="B43:C43"/>
    <mergeCell ref="D43:M43"/>
    <mergeCell ref="N43:P43"/>
    <mergeCell ref="Q43:S43"/>
    <mergeCell ref="T43:V43"/>
    <mergeCell ref="B35:C35"/>
    <mergeCell ref="D35:W35"/>
    <mergeCell ref="B36:C36"/>
    <mergeCell ref="B37:C37"/>
    <mergeCell ref="D37:W37"/>
    <mergeCell ref="A38:A39"/>
    <mergeCell ref="B38:B39"/>
    <mergeCell ref="D38:W38"/>
    <mergeCell ref="D39:W39"/>
    <mergeCell ref="B31:C31"/>
    <mergeCell ref="K31:W32"/>
    <mergeCell ref="B32:C32"/>
    <mergeCell ref="B33:C33"/>
    <mergeCell ref="D33:W33"/>
    <mergeCell ref="B34:C34"/>
    <mergeCell ref="D34:W34"/>
    <mergeCell ref="A26:A28"/>
    <mergeCell ref="B26:V26"/>
    <mergeCell ref="B27:C27"/>
    <mergeCell ref="D27:W27"/>
    <mergeCell ref="B28:C28"/>
    <mergeCell ref="D28:M28"/>
    <mergeCell ref="N28:P28"/>
    <mergeCell ref="Q28:S28"/>
    <mergeCell ref="T28:V28"/>
    <mergeCell ref="B22:V22"/>
    <mergeCell ref="A23:A25"/>
    <mergeCell ref="B23:V23"/>
    <mergeCell ref="B24:C24"/>
    <mergeCell ref="D24:W24"/>
    <mergeCell ref="B25:C25"/>
    <mergeCell ref="D25:M25"/>
    <mergeCell ref="N25:P25"/>
    <mergeCell ref="Q25:S25"/>
    <mergeCell ref="T25:V25"/>
    <mergeCell ref="B19:C19"/>
    <mergeCell ref="D19:W19"/>
    <mergeCell ref="A20:A21"/>
    <mergeCell ref="B20:B21"/>
    <mergeCell ref="D20:W20"/>
    <mergeCell ref="D21:W21"/>
    <mergeCell ref="E12:M12"/>
    <mergeCell ref="B14:W14"/>
    <mergeCell ref="B16:C16"/>
    <mergeCell ref="D16:W16"/>
    <mergeCell ref="B17:M17"/>
    <mergeCell ref="N17:W17"/>
    <mergeCell ref="E9:M9"/>
    <mergeCell ref="N9:V9"/>
    <mergeCell ref="B10:B12"/>
    <mergeCell ref="C10:C12"/>
    <mergeCell ref="D10:D12"/>
    <mergeCell ref="E10:M10"/>
    <mergeCell ref="N10:V12"/>
    <mergeCell ref="E11:M11"/>
    <mergeCell ref="B18:C18"/>
    <mergeCell ref="D18:W18"/>
    <mergeCell ref="A1:W1"/>
    <mergeCell ref="A2:V2"/>
    <mergeCell ref="X2:X5"/>
    <mergeCell ref="F4:W4"/>
    <mergeCell ref="B6:W6"/>
    <mergeCell ref="E7:M7"/>
    <mergeCell ref="N7:V7"/>
    <mergeCell ref="E8:M8"/>
    <mergeCell ref="N8:V8"/>
  </mergeCells>
  <phoneticPr fontId="5"/>
  <conditionalFormatting sqref="Y3">
    <cfRule type="cellIs" dxfId="1" priority="1" stopIfTrue="1" operator="equal">
      <formula>"未入力あり"</formula>
    </cfRule>
  </conditionalFormatting>
  <dataValidations count="9">
    <dataValidation type="list" allowBlank="1" showInputMessage="1" showErrorMessage="1" sqref="W72 W83:W84 W26 W63 W68:W69 W40:W41 D31:D32 W44 W15 W49 W54:W55 W58 W116 W22:W23 W87 W97:W98 W112:W113 W101">
      <formula1>"はい,いいえ"</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D36">
      <formula1>"対応している,対応していない"</formula1>
    </dataValidation>
    <dataValidation type="list" allowBlank="1" showInputMessage="1" showErrorMessage="1" prompt="表紙①に反映されます" sqref="W2">
      <formula1>"あり,なし"</formula1>
    </dataValidation>
    <dataValidation type="custom" imeMode="disabled" allowBlank="1" showInputMessage="1" showErrorMessage="1" error="半角で入力してください" prompt="アドレスは、手入力せずにホームページからコピーしてください" sqref="D21:W21 D39:W39 D111:W111 D67:W67 D53:W53 D82:W82 D96:W96">
      <formula1>LEN(D21)=LENB(D21)</formula1>
    </dataValidation>
    <dataValidation type="custom" imeMode="disabled" allowBlank="1" showInputMessage="1" showErrorMessage="1" error="半角で入力してください" prompt="電話番号はハイフン「-」を含め、半角で入力_x000a_XXX-XXXX-XXXX" sqref="D25:M25 D28:M28 D43:M43 D46:M46 D115:M115 D57:M57 D71:M71 D74:M74 D60:M60 D86:M86 D89:M89 D118:M118 D103:M103 D100:M100">
      <formula1>LEN(D25)=LENB(D25)</formula1>
    </dataValidation>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108:W108 D79:W79 D93:W93"/>
    <dataValidation allowBlank="1" showInputMessage="1" showErrorMessage="1" prompt="表紙シートの病院名を反映" sqref="F4:W4"/>
    <dataValidation imeMode="disabled" allowBlank="1" showInputMessage="1" showErrorMessage="1" prompt="内線番号を半角で入力" sqref="Q25:W25 Q28:W28 Q43:W43 Q46:W46 Q89:W89 Q57:W57 Q71:W71 Q74:W74 Q60:W60 Q86:W86 Q118:W118 Q103:W103 Q115:W115 Q100:W100"/>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53" r:id="rId1"/>
    <hyperlink ref="D82" r:id="rId2"/>
    <hyperlink ref="D96" r:id="rId3"/>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4"/>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sqref="A1:B1"/>
    </sheetView>
  </sheetViews>
  <sheetFormatPr defaultColWidth="8.875" defaultRowHeight="13.5" x14ac:dyDescent="0.15"/>
  <cols>
    <col min="1" max="1" width="3.625" style="208" customWidth="1"/>
    <col min="2" max="2" width="12.625" style="208" customWidth="1"/>
    <col min="3" max="4" width="8.625" style="208" customWidth="1"/>
    <col min="5" max="5" width="6.625" style="208" customWidth="1"/>
    <col min="6" max="6" width="17.625" style="208" customWidth="1"/>
    <col min="7" max="7" width="34.625" style="208" customWidth="1"/>
    <col min="8" max="8" width="15" style="208" customWidth="1"/>
    <col min="9" max="9" width="2.25" style="208" customWidth="1"/>
    <col min="10" max="10" width="80.625" style="208" customWidth="1"/>
    <col min="11" max="16384" width="8.875" style="208"/>
  </cols>
  <sheetData>
    <row r="1" spans="1:10" ht="19.5" customHeight="1" thickBot="1" x14ac:dyDescent="0.2">
      <c r="A1" s="1421" t="s">
        <v>1043</v>
      </c>
      <c r="B1" s="1913"/>
      <c r="C1" s="1913"/>
      <c r="D1" s="1913"/>
      <c r="E1" s="1913"/>
      <c r="F1" s="1913"/>
      <c r="G1" s="1913"/>
      <c r="I1" s="1051" t="s">
        <v>1793</v>
      </c>
    </row>
    <row r="2" spans="1:10" ht="35.1" customHeight="1" thickTop="1" thickBot="1" x14ac:dyDescent="0.2">
      <c r="A2" s="1422" t="s">
        <v>1814</v>
      </c>
      <c r="B2" s="1422"/>
      <c r="C2" s="1422"/>
      <c r="D2" s="1422"/>
      <c r="E2" s="1422"/>
      <c r="F2" s="1661"/>
      <c r="G2" s="1099" t="s">
        <v>121</v>
      </c>
      <c r="H2" s="1685" t="str">
        <f>IF(AND(B12&lt;&gt;"",C12&lt;&gt;"",D12&lt;&gt;"",E12&lt;&gt;"",F12&lt;&gt;"",G12&lt;&gt;"",G2&lt;&gt;""),"",IF(G2="あり","下の表の少なくとも１項目は入力してください",IF(G2="","←「あり」か「なし」を選択してください","")))</f>
        <v/>
      </c>
      <c r="I2" s="1051" t="s">
        <v>1806</v>
      </c>
    </row>
    <row r="3" spans="1:10" ht="5.0999999999999996" customHeight="1" thickTop="1" x14ac:dyDescent="0.15">
      <c r="A3" s="225"/>
      <c r="B3" s="225"/>
      <c r="C3" s="225"/>
      <c r="D3" s="225"/>
      <c r="E3" s="225"/>
      <c r="F3" s="225"/>
      <c r="G3" s="225"/>
      <c r="H3" s="1685"/>
      <c r="I3" s="133"/>
    </row>
    <row r="4" spans="1:10" ht="20.100000000000001" customHeight="1" x14ac:dyDescent="0.15">
      <c r="A4" s="225"/>
      <c r="B4" s="225"/>
      <c r="C4" s="225" t="s">
        <v>1044</v>
      </c>
      <c r="D4" s="225"/>
      <c r="E4" s="225"/>
      <c r="F4" s="328" t="s">
        <v>237</v>
      </c>
      <c r="G4" s="1194" t="str">
        <f>LEFT(表紙!D3,30)</f>
        <v>独立行政法人国立病院機構　近畿中央呼吸器センター</v>
      </c>
      <c r="H4" s="1685"/>
      <c r="I4" s="1051" t="s">
        <v>1807</v>
      </c>
    </row>
    <row r="5" spans="1:10" ht="20.100000000000001" customHeight="1" x14ac:dyDescent="0.15">
      <c r="F5" s="465" t="s">
        <v>1195</v>
      </c>
      <c r="G5" s="1000" t="s">
        <v>1923</v>
      </c>
      <c r="J5" s="918" t="s">
        <v>1628</v>
      </c>
    </row>
    <row r="6" spans="1:10" ht="20.100000000000001" customHeight="1" x14ac:dyDescent="0.15">
      <c r="A6" s="1914" t="s">
        <v>1045</v>
      </c>
      <c r="B6" s="1914"/>
      <c r="C6" s="1914"/>
      <c r="D6" s="1914"/>
      <c r="E6" s="1914"/>
      <c r="F6" s="1914"/>
      <c r="G6" s="1914"/>
      <c r="J6" s="924"/>
    </row>
    <row r="7" spans="1:10" ht="99.95" customHeight="1" x14ac:dyDescent="0.15">
      <c r="A7" s="1915" t="s">
        <v>1847</v>
      </c>
      <c r="B7" s="1915"/>
      <c r="C7" s="1915"/>
      <c r="D7" s="1915"/>
      <c r="E7" s="1915"/>
      <c r="F7" s="1915"/>
      <c r="G7" s="1915"/>
      <c r="J7" s="924"/>
    </row>
    <row r="8" spans="1:10" ht="27.95" customHeight="1" x14ac:dyDescent="0.15">
      <c r="A8" s="1916"/>
      <c r="B8" s="1917" t="s">
        <v>1046</v>
      </c>
      <c r="C8" s="1918" t="s">
        <v>1047</v>
      </c>
      <c r="D8" s="1918" t="s">
        <v>1048</v>
      </c>
      <c r="E8" s="1912" t="s">
        <v>188</v>
      </c>
      <c r="F8" s="1912" t="s">
        <v>1049</v>
      </c>
      <c r="G8" s="1056" t="s">
        <v>1050</v>
      </c>
      <c r="J8" s="924"/>
    </row>
    <row r="9" spans="1:10" ht="18" customHeight="1" x14ac:dyDescent="0.15">
      <c r="A9" s="1916"/>
      <c r="B9" s="1917"/>
      <c r="C9" s="1918"/>
      <c r="D9" s="1918"/>
      <c r="E9" s="1912"/>
      <c r="F9" s="1912"/>
      <c r="G9" s="1195" t="s">
        <v>1051</v>
      </c>
      <c r="J9" s="924"/>
    </row>
    <row r="10" spans="1:10" ht="18" customHeight="1" x14ac:dyDescent="0.15">
      <c r="A10" s="1196" t="s">
        <v>359</v>
      </c>
      <c r="B10" s="1197" t="s">
        <v>1052</v>
      </c>
      <c r="C10" s="1198">
        <v>4</v>
      </c>
      <c r="D10" s="1198">
        <v>2</v>
      </c>
      <c r="E10" s="1199" t="s">
        <v>245</v>
      </c>
      <c r="F10" s="1199" t="s">
        <v>1053</v>
      </c>
      <c r="G10" s="1200" t="s">
        <v>1848</v>
      </c>
      <c r="J10" s="924"/>
    </row>
    <row r="11" spans="1:10" ht="18" customHeight="1" thickBot="1" x14ac:dyDescent="0.2">
      <c r="A11" s="1196" t="s">
        <v>359</v>
      </c>
      <c r="B11" s="1201" t="s">
        <v>257</v>
      </c>
      <c r="C11" s="1202">
        <v>1</v>
      </c>
      <c r="D11" s="1202">
        <v>1</v>
      </c>
      <c r="E11" s="1203" t="s">
        <v>1054</v>
      </c>
      <c r="F11" s="1203" t="s">
        <v>72</v>
      </c>
      <c r="G11" s="1204" t="s">
        <v>1849</v>
      </c>
      <c r="J11" s="924"/>
    </row>
    <row r="12" spans="1:10" ht="36" customHeight="1" thickBot="1" x14ac:dyDescent="0.2">
      <c r="A12" s="1205">
        <v>1</v>
      </c>
      <c r="B12" s="398" t="s">
        <v>2080</v>
      </c>
      <c r="C12" s="1206">
        <v>6</v>
      </c>
      <c r="D12" s="1206">
        <v>3</v>
      </c>
      <c r="E12" s="398" t="s">
        <v>747</v>
      </c>
      <c r="F12" s="398" t="s">
        <v>2081</v>
      </c>
      <c r="G12" s="1207" t="s">
        <v>2082</v>
      </c>
      <c r="H12" s="1208" t="str">
        <f>IF(AND(G2="あり",B12&lt;&gt;"",C12&lt;&gt;"",D12&lt;&gt;"",E12&lt;&gt;"",F12&lt;&gt;"",G12&lt;&gt;""),"OK",IF(G2&lt;&gt;"あり","",IF(OR(B12="",C12="",D12="",E12="",F12="",G12=""),"未記入あり","")))</f>
        <v>OK</v>
      </c>
      <c r="J12" s="924"/>
    </row>
    <row r="13" spans="1:10" ht="36" customHeight="1" thickBot="1" x14ac:dyDescent="0.2">
      <c r="A13" s="1205">
        <v>2</v>
      </c>
      <c r="B13" s="398" t="s">
        <v>2080</v>
      </c>
      <c r="C13" s="1206">
        <v>7</v>
      </c>
      <c r="D13" s="1206">
        <v>5</v>
      </c>
      <c r="E13" s="398" t="s">
        <v>2083</v>
      </c>
      <c r="F13" s="398" t="s">
        <v>2084</v>
      </c>
      <c r="G13" s="1207" t="s">
        <v>2082</v>
      </c>
      <c r="J13" s="924"/>
    </row>
    <row r="14" spans="1:10" ht="36" customHeight="1" thickBot="1" x14ac:dyDescent="0.2">
      <c r="A14" s="1205">
        <v>3</v>
      </c>
      <c r="B14" s="398"/>
      <c r="C14" s="1206"/>
      <c r="D14" s="1206"/>
      <c r="E14" s="398"/>
      <c r="F14" s="398"/>
      <c r="G14" s="1207"/>
      <c r="J14" s="924"/>
    </row>
    <row r="15" spans="1:10" ht="36" customHeight="1" thickBot="1" x14ac:dyDescent="0.2">
      <c r="A15" s="1205">
        <v>4</v>
      </c>
      <c r="B15" s="398"/>
      <c r="C15" s="1206"/>
      <c r="D15" s="1206"/>
      <c r="E15" s="398"/>
      <c r="F15" s="398"/>
      <c r="G15" s="1207"/>
      <c r="J15" s="924"/>
    </row>
    <row r="16" spans="1:10" ht="36" customHeight="1" thickBot="1" x14ac:dyDescent="0.2">
      <c r="A16" s="1205">
        <v>5</v>
      </c>
      <c r="B16" s="398"/>
      <c r="C16" s="1206"/>
      <c r="D16" s="1206"/>
      <c r="E16" s="398"/>
      <c r="F16" s="398"/>
      <c r="G16" s="1207"/>
      <c r="J16" s="924"/>
    </row>
    <row r="17" spans="1:10" ht="36" customHeight="1" thickBot="1" x14ac:dyDescent="0.2">
      <c r="A17" s="1205">
        <v>6</v>
      </c>
      <c r="B17" s="398"/>
      <c r="C17" s="1206"/>
      <c r="D17" s="1206"/>
      <c r="E17" s="398"/>
      <c r="F17" s="398"/>
      <c r="G17" s="1207"/>
      <c r="J17" s="924"/>
    </row>
    <row r="18" spans="1:10" ht="36" customHeight="1" thickBot="1" x14ac:dyDescent="0.2">
      <c r="A18" s="1205">
        <v>7</v>
      </c>
      <c r="B18" s="398"/>
      <c r="C18" s="1206"/>
      <c r="D18" s="1206"/>
      <c r="E18" s="398"/>
      <c r="F18" s="398"/>
      <c r="G18" s="1207"/>
      <c r="J18" s="924"/>
    </row>
    <row r="19" spans="1:10" ht="36" customHeight="1" thickBot="1" x14ac:dyDescent="0.2">
      <c r="A19" s="1205">
        <v>8</v>
      </c>
      <c r="B19" s="398"/>
      <c r="C19" s="1206"/>
      <c r="D19" s="1206"/>
      <c r="E19" s="398"/>
      <c r="F19" s="398"/>
      <c r="G19" s="1207"/>
      <c r="J19" s="924"/>
    </row>
    <row r="20" spans="1:10" ht="36" customHeight="1" thickBot="1" x14ac:dyDescent="0.2">
      <c r="A20" s="1205">
        <v>9</v>
      </c>
      <c r="B20" s="398"/>
      <c r="C20" s="1206"/>
      <c r="D20" s="1206"/>
      <c r="E20" s="398"/>
      <c r="F20" s="398"/>
      <c r="G20" s="1207"/>
      <c r="J20" s="924"/>
    </row>
    <row r="21" spans="1:10" ht="36" customHeight="1" thickBot="1" x14ac:dyDescent="0.2">
      <c r="A21" s="1205">
        <v>10</v>
      </c>
      <c r="B21" s="398"/>
      <c r="C21" s="1206"/>
      <c r="D21" s="1206"/>
      <c r="E21" s="398"/>
      <c r="F21" s="398"/>
      <c r="G21" s="1207"/>
      <c r="J21" s="924"/>
    </row>
    <row r="22" spans="1:10" ht="36" customHeight="1" thickBot="1" x14ac:dyDescent="0.2">
      <c r="A22" s="1205">
        <v>11</v>
      </c>
      <c r="B22" s="398"/>
      <c r="C22" s="1206"/>
      <c r="D22" s="1206"/>
      <c r="E22" s="398"/>
      <c r="F22" s="398"/>
      <c r="G22" s="1207"/>
      <c r="J22" s="924"/>
    </row>
    <row r="23" spans="1:10" ht="36" customHeight="1" thickBot="1" x14ac:dyDescent="0.2">
      <c r="A23" s="1205">
        <v>12</v>
      </c>
      <c r="B23" s="398"/>
      <c r="C23" s="1206"/>
      <c r="D23" s="1206"/>
      <c r="E23" s="398"/>
      <c r="F23" s="398"/>
      <c r="G23" s="1207"/>
      <c r="J23" s="924"/>
    </row>
    <row r="24" spans="1:10" ht="36" customHeight="1" thickBot="1" x14ac:dyDescent="0.2">
      <c r="A24" s="1205">
        <v>13</v>
      </c>
      <c r="B24" s="398"/>
      <c r="C24" s="1206"/>
      <c r="D24" s="1206"/>
      <c r="E24" s="398"/>
      <c r="F24" s="398"/>
      <c r="G24" s="1207"/>
      <c r="J24" s="924"/>
    </row>
    <row r="25" spans="1:10" ht="36" customHeight="1" thickBot="1" x14ac:dyDescent="0.2">
      <c r="A25" s="1205">
        <v>14</v>
      </c>
      <c r="B25" s="398"/>
      <c r="C25" s="1206"/>
      <c r="D25" s="1206"/>
      <c r="E25" s="398"/>
      <c r="F25" s="398"/>
      <c r="G25" s="1207"/>
      <c r="J25" s="924"/>
    </row>
    <row r="26" spans="1:10" ht="36" customHeight="1" thickBot="1" x14ac:dyDescent="0.2">
      <c r="A26" s="1205">
        <v>15</v>
      </c>
      <c r="B26" s="398"/>
      <c r="C26" s="1206"/>
      <c r="D26" s="1206"/>
      <c r="E26" s="398"/>
      <c r="F26" s="398"/>
      <c r="G26" s="1207"/>
      <c r="J26" s="951"/>
    </row>
    <row r="27" spans="1:10" x14ac:dyDescent="0.15">
      <c r="H27" s="214" t="s">
        <v>752</v>
      </c>
      <c r="I27" s="214"/>
    </row>
  </sheetData>
  <sheetProtection formatCells="0" formatColumns="0" formatRows="0" insertHyperlinks="0"/>
  <mergeCells count="11">
    <mergeCell ref="F8:F9"/>
    <mergeCell ref="A1:G1"/>
    <mergeCell ref="A2:F2"/>
    <mergeCell ref="H2:H4"/>
    <mergeCell ref="A6:G6"/>
    <mergeCell ref="A7:G7"/>
    <mergeCell ref="A8:A9"/>
    <mergeCell ref="B8:B9"/>
    <mergeCell ref="C8:C9"/>
    <mergeCell ref="D8:D9"/>
    <mergeCell ref="E8:E9"/>
  </mergeCells>
  <phoneticPr fontId="5"/>
  <conditionalFormatting sqref="I3">
    <cfRule type="cellIs" dxfId="0" priority="1" stopIfTrue="1" operator="equal">
      <formula>"未入力あり"</formula>
    </cfRule>
  </conditionalFormatting>
  <dataValidations count="7">
    <dataValidation type="list" allowBlank="1" showInputMessage="1" showErrorMessage="1" sqref="B12:B26">
      <formula1>"診療情報管理士,なし"</formula1>
    </dataValidation>
    <dataValidation type="list" allowBlank="1" showInputMessage="1" showErrorMessage="1" sqref="E12:E26">
      <formula1>"常勤,非常勤"</formula1>
    </dataValidation>
    <dataValidation type="list" allowBlank="1" showInputMessage="1" showErrorMessage="1" sqref="F12:F26">
      <formula1>"専従(8割以上),専任(5割以上8割未満),兼任(5割未満)"</formula1>
    </dataValidation>
    <dataValidation type="decimal" imeMode="disabled" operator="greaterThanOrEqual" allowBlank="1" showInputMessage="1" showErrorMessage="1" prompt="年単位で入力" sqref="C12:D26">
      <formula1>0</formula1>
    </dataValidation>
    <dataValidation allowBlank="1" showInputMessage="1" showErrorMessage="1" prompt="表紙シートの病院名を反映" sqref="G4"/>
    <dataValidation type="list" allowBlank="1" showInputMessage="1" showErrorMessage="1" prompt="表紙①に反映されます" sqref="G2">
      <formula1>"あり,なし"</formula1>
    </dataValidation>
    <dataValidation type="list" allowBlank="1" showInputMessage="1" showErrorMessage="1" sqref="G12:G26">
      <formula1>"初級認定者（みなし含む）,初級認定試験・受験予定,初級認定試験・受験なし,中級認定者"</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showGridLines="0" view="pageBreakPreview" zoomScaleNormal="100" zoomScaleSheetLayoutView="100" zoomScalePageLayoutView="80" workbookViewId="0">
      <selection sqref="A1:B1"/>
    </sheetView>
  </sheetViews>
  <sheetFormatPr defaultColWidth="9" defaultRowHeight="12" x14ac:dyDescent="0.15"/>
  <cols>
    <col min="1" max="1" width="4.125" style="218" customWidth="1"/>
    <col min="2" max="2" width="15.625" style="218" customWidth="1"/>
    <col min="3" max="3" width="7.625" style="218" customWidth="1"/>
    <col min="4" max="4" width="25.625" style="218" customWidth="1"/>
    <col min="5" max="13" width="2.625" style="218" customWidth="1"/>
    <col min="14" max="14" width="1.625" style="218" customWidth="1"/>
    <col min="15" max="22" width="2.625" style="218" customWidth="1"/>
    <col min="23" max="23" width="4.625" style="218" customWidth="1"/>
    <col min="24" max="24" width="15" style="218" customWidth="1"/>
    <col min="25" max="25" width="2.25" style="218" customWidth="1"/>
    <col min="26" max="26" width="80.625" style="218" customWidth="1"/>
    <col min="27" max="16384" width="9" style="218"/>
  </cols>
  <sheetData>
    <row r="1" spans="1:48" ht="20.25" customHeight="1" thickBot="1" x14ac:dyDescent="0.2">
      <c r="A1" s="1432" t="s">
        <v>1055</v>
      </c>
      <c r="B1" s="1432"/>
      <c r="C1" s="1432"/>
      <c r="D1" s="1432"/>
      <c r="E1" s="1432"/>
      <c r="F1" s="1432"/>
      <c r="G1" s="1432"/>
      <c r="H1" s="1432"/>
      <c r="I1" s="1432"/>
      <c r="J1" s="1432"/>
      <c r="K1" s="1432"/>
      <c r="L1" s="1432"/>
      <c r="M1" s="1432"/>
      <c r="N1" s="1432"/>
      <c r="O1" s="1432"/>
      <c r="P1" s="1432"/>
      <c r="Q1" s="1432"/>
      <c r="R1" s="1432"/>
      <c r="S1" s="1432"/>
      <c r="T1" s="1432"/>
      <c r="U1" s="1432"/>
      <c r="V1" s="1432"/>
      <c r="W1" s="1432"/>
      <c r="X1" s="325"/>
      <c r="Y1" s="1051" t="s">
        <v>1793</v>
      </c>
      <c r="Z1" s="325"/>
    </row>
    <row r="2" spans="1:48" ht="24.95" customHeight="1" thickTop="1" thickBot="1" x14ac:dyDescent="0.2">
      <c r="A2" s="1473" t="s">
        <v>1850</v>
      </c>
      <c r="B2" s="1473"/>
      <c r="C2" s="1473"/>
      <c r="D2" s="1473"/>
      <c r="E2" s="1473"/>
      <c r="F2" s="1473"/>
      <c r="G2" s="1473"/>
      <c r="H2" s="1473"/>
      <c r="I2" s="1473"/>
      <c r="J2" s="1473"/>
      <c r="K2" s="1473"/>
      <c r="L2" s="1473"/>
      <c r="M2" s="1473"/>
      <c r="N2" s="1473"/>
      <c r="O2" s="1473"/>
      <c r="P2" s="1473"/>
      <c r="Q2" s="1473"/>
      <c r="R2" s="1473"/>
      <c r="S2" s="1473"/>
      <c r="T2" s="1473"/>
      <c r="U2" s="1473"/>
      <c r="V2" s="1474"/>
      <c r="W2" s="1209" t="s">
        <v>121</v>
      </c>
      <c r="X2" s="1685" t="str">
        <f>IF(AND(M7&lt;&gt;"",M14&lt;&gt;"",M22&lt;&gt;"",M29&lt;&gt;"",W2&lt;&gt;""),"",IF(W2="あり","下の問い合わせ窓口について入力してください",IF(W2="","←「あり」か「なし」を選択してください","")))</f>
        <v/>
      </c>
      <c r="Y2" s="1051" t="s">
        <v>1795</v>
      </c>
    </row>
    <row r="3" spans="1:48" ht="5.0999999999999996" customHeight="1" thickTop="1" x14ac:dyDescent="0.15">
      <c r="A3" s="326"/>
      <c r="B3" s="326"/>
      <c r="C3" s="326"/>
      <c r="D3" s="326"/>
      <c r="E3" s="326"/>
      <c r="F3" s="326"/>
      <c r="G3" s="326"/>
      <c r="H3" s="326"/>
      <c r="I3" s="326"/>
      <c r="J3" s="326"/>
      <c r="K3" s="326"/>
      <c r="L3" s="326"/>
      <c r="M3" s="326"/>
      <c r="N3" s="326"/>
      <c r="O3" s="326"/>
      <c r="P3" s="326"/>
      <c r="Q3" s="326"/>
      <c r="R3" s="326"/>
      <c r="S3" s="326"/>
      <c r="T3" s="326"/>
      <c r="U3" s="326"/>
      <c r="V3" s="326"/>
      <c r="W3" s="326"/>
      <c r="X3" s="1685"/>
    </row>
    <row r="4" spans="1:48" ht="20.100000000000001" customHeight="1" x14ac:dyDescent="0.15">
      <c r="A4" s="326"/>
      <c r="B4" s="326"/>
      <c r="C4" s="326"/>
      <c r="D4" s="356" t="s">
        <v>237</v>
      </c>
      <c r="E4" s="1936" t="str">
        <f>LEFT(表紙!D3,30)</f>
        <v>独立行政法人国立病院機構　近畿中央呼吸器センター</v>
      </c>
      <c r="F4" s="1937"/>
      <c r="G4" s="1937"/>
      <c r="H4" s="1937"/>
      <c r="I4" s="1937"/>
      <c r="J4" s="1937"/>
      <c r="K4" s="1937"/>
      <c r="L4" s="1937"/>
      <c r="M4" s="1937"/>
      <c r="N4" s="1937"/>
      <c r="O4" s="1937"/>
      <c r="P4" s="1937"/>
      <c r="Q4" s="1937"/>
      <c r="R4" s="1937"/>
      <c r="S4" s="1937"/>
      <c r="T4" s="1937"/>
      <c r="U4" s="1937"/>
      <c r="V4" s="1937"/>
      <c r="W4" s="1938"/>
      <c r="X4" s="1685"/>
      <c r="Y4" s="1009"/>
      <c r="Z4" s="551" t="s">
        <v>1628</v>
      </c>
    </row>
    <row r="5" spans="1:48" s="227" customFormat="1" ht="20.100000000000001" customHeight="1" x14ac:dyDescent="0.15">
      <c r="A5" s="357" t="s">
        <v>1667</v>
      </c>
      <c r="B5" s="358" t="s">
        <v>1925</v>
      </c>
      <c r="C5" s="358"/>
      <c r="D5" s="358"/>
      <c r="E5" s="359"/>
      <c r="F5" s="359"/>
      <c r="G5" s="359"/>
      <c r="H5" s="359"/>
      <c r="I5" s="359"/>
      <c r="J5" s="359"/>
      <c r="K5" s="359"/>
      <c r="L5" s="359"/>
      <c r="M5" s="359"/>
      <c r="N5" s="359"/>
      <c r="O5" s="359"/>
      <c r="P5" s="359"/>
      <c r="Q5" s="359"/>
      <c r="R5" s="359"/>
      <c r="S5" s="359"/>
      <c r="T5" s="359"/>
      <c r="U5" s="359"/>
      <c r="V5" s="359"/>
      <c r="W5" s="359"/>
      <c r="X5" s="226"/>
      <c r="Y5" s="226"/>
      <c r="Z5" s="1189"/>
      <c r="AA5" s="226"/>
      <c r="AB5" s="226"/>
      <c r="AC5" s="226"/>
      <c r="AD5" s="226"/>
      <c r="AE5" s="226"/>
      <c r="AF5" s="226"/>
      <c r="AG5" s="226"/>
      <c r="AH5" s="226"/>
      <c r="AI5" s="226"/>
      <c r="AJ5" s="226"/>
      <c r="AK5" s="226"/>
      <c r="AL5" s="226"/>
      <c r="AM5" s="226"/>
      <c r="AN5" s="226"/>
      <c r="AO5" s="226"/>
      <c r="AP5" s="226"/>
      <c r="AQ5" s="226"/>
      <c r="AR5" s="226"/>
      <c r="AS5" s="226"/>
      <c r="AT5" s="226"/>
      <c r="AU5" s="226"/>
      <c r="AV5" s="226"/>
    </row>
    <row r="6" spans="1:48" ht="22.15" customHeight="1" thickBot="1" x14ac:dyDescent="0.2">
      <c r="A6" s="360" t="s">
        <v>1683</v>
      </c>
      <c r="B6" s="1939" t="s">
        <v>1056</v>
      </c>
      <c r="C6" s="1939"/>
      <c r="D6" s="1939"/>
      <c r="E6" s="1939"/>
      <c r="F6" s="1939"/>
      <c r="G6" s="1939"/>
      <c r="H6" s="1939"/>
      <c r="I6" s="1939"/>
      <c r="J6" s="1939"/>
      <c r="K6" s="1939"/>
      <c r="L6" s="1939"/>
      <c r="M6" s="1939"/>
      <c r="N6" s="1939"/>
      <c r="O6" s="1939"/>
      <c r="P6" s="1939"/>
      <c r="Q6" s="1939"/>
      <c r="R6" s="1939"/>
      <c r="S6" s="1939"/>
      <c r="T6" s="1939"/>
      <c r="U6" s="1939"/>
      <c r="V6" s="1939"/>
      <c r="W6" s="1939"/>
      <c r="Z6" s="1189"/>
    </row>
    <row r="7" spans="1:48" ht="21" customHeight="1" thickBot="1" x14ac:dyDescent="0.2">
      <c r="A7" s="1565">
        <v>1</v>
      </c>
      <c r="B7" s="1919" t="s">
        <v>1057</v>
      </c>
      <c r="C7" s="1920"/>
      <c r="D7" s="1920"/>
      <c r="E7" s="1920"/>
      <c r="F7" s="1920"/>
      <c r="G7" s="1920"/>
      <c r="H7" s="1920"/>
      <c r="I7" s="1920"/>
      <c r="J7" s="1920"/>
      <c r="K7" s="1920"/>
      <c r="L7" s="1921"/>
      <c r="M7" s="1543" t="s">
        <v>545</v>
      </c>
      <c r="N7" s="1922"/>
      <c r="O7" s="1922"/>
      <c r="P7" s="1922"/>
      <c r="Q7" s="1922"/>
      <c r="R7" s="1922"/>
      <c r="S7" s="1922"/>
      <c r="T7" s="1922"/>
      <c r="U7" s="1922"/>
      <c r="V7" s="1922"/>
      <c r="W7" s="1923"/>
      <c r="X7" s="1009"/>
      <c r="Y7" s="1009"/>
      <c r="Z7" s="1189"/>
    </row>
    <row r="8" spans="1:48" ht="15" customHeight="1" thickBot="1" x14ac:dyDescent="0.2">
      <c r="A8" s="1494"/>
      <c r="B8" s="961" t="s">
        <v>1058</v>
      </c>
      <c r="C8" s="960"/>
      <c r="D8" s="960"/>
      <c r="E8" s="960"/>
      <c r="F8" s="960"/>
      <c r="G8" s="960"/>
      <c r="H8" s="848"/>
      <c r="I8" s="848"/>
      <c r="J8" s="960"/>
      <c r="K8" s="960"/>
      <c r="L8" s="848"/>
      <c r="M8" s="1009"/>
      <c r="N8" s="361"/>
      <c r="O8" s="361"/>
      <c r="P8" s="361"/>
      <c r="Q8" s="1009"/>
      <c r="R8" s="1009"/>
      <c r="S8" s="361"/>
      <c r="T8" s="361"/>
      <c r="U8" s="361"/>
      <c r="V8" s="361"/>
      <c r="W8" s="362"/>
      <c r="X8" s="1009"/>
      <c r="Y8" s="1009"/>
      <c r="Z8" s="1189"/>
    </row>
    <row r="9" spans="1:48" ht="21" customHeight="1" thickBot="1" x14ac:dyDescent="0.2">
      <c r="A9" s="1494"/>
      <c r="B9" s="996" t="s">
        <v>1681</v>
      </c>
      <c r="C9" s="959"/>
      <c r="D9" s="363"/>
      <c r="E9" s="1924" t="s">
        <v>1059</v>
      </c>
      <c r="F9" s="1924"/>
      <c r="G9" s="1925"/>
      <c r="H9" s="1926"/>
      <c r="I9" s="1927"/>
      <c r="J9" s="1928" t="s">
        <v>158</v>
      </c>
      <c r="K9" s="1929"/>
      <c r="L9" s="1926"/>
      <c r="M9" s="1927"/>
      <c r="N9" s="1928" t="s">
        <v>4</v>
      </c>
      <c r="O9" s="1930"/>
      <c r="P9" s="1929"/>
      <c r="Q9" s="1926"/>
      <c r="R9" s="1927"/>
      <c r="S9" s="1928" t="s">
        <v>1060</v>
      </c>
      <c r="T9" s="1930"/>
      <c r="U9" s="1930"/>
      <c r="V9" s="1929"/>
      <c r="W9" s="364"/>
      <c r="X9" s="1009"/>
      <c r="Y9" s="1009"/>
      <c r="Z9" s="1189"/>
    </row>
    <row r="10" spans="1:48" ht="21" customHeight="1" thickBot="1" x14ac:dyDescent="0.2">
      <c r="A10" s="1494"/>
      <c r="B10" s="1571" t="s">
        <v>579</v>
      </c>
      <c r="C10" s="1571"/>
      <c r="D10" s="1572"/>
      <c r="E10" s="1573"/>
      <c r="F10" s="1573"/>
      <c r="G10" s="1573"/>
      <c r="H10" s="1573"/>
      <c r="I10" s="1573"/>
      <c r="J10" s="1573"/>
      <c r="K10" s="1573"/>
      <c r="L10" s="1573"/>
      <c r="M10" s="1573"/>
      <c r="N10" s="1573"/>
      <c r="O10" s="1573"/>
      <c r="P10" s="1573"/>
      <c r="Q10" s="1573"/>
      <c r="R10" s="1573"/>
      <c r="S10" s="1573"/>
      <c r="T10" s="1573"/>
      <c r="U10" s="1573"/>
      <c r="V10" s="1573"/>
      <c r="W10" s="1574"/>
      <c r="X10" s="1009"/>
      <c r="Y10" s="1009"/>
      <c r="Z10" s="1189"/>
    </row>
    <row r="11" spans="1:48" ht="54" customHeight="1" thickBot="1" x14ac:dyDescent="0.2">
      <c r="A11" s="1494"/>
      <c r="B11" s="1931" t="s">
        <v>1061</v>
      </c>
      <c r="C11" s="365" t="s">
        <v>706</v>
      </c>
      <c r="D11" s="1430"/>
      <c r="E11" s="1480"/>
      <c r="F11" s="1480"/>
      <c r="G11" s="1480"/>
      <c r="H11" s="1480"/>
      <c r="I11" s="1480"/>
      <c r="J11" s="1480"/>
      <c r="K11" s="1480"/>
      <c r="L11" s="1480"/>
      <c r="M11" s="1480"/>
      <c r="N11" s="1480"/>
      <c r="O11" s="1480"/>
      <c r="P11" s="1480"/>
      <c r="Q11" s="1480"/>
      <c r="R11" s="1480"/>
      <c r="S11" s="1480"/>
      <c r="T11" s="1480"/>
      <c r="U11" s="1480"/>
      <c r="V11" s="1480"/>
      <c r="W11" s="1431"/>
      <c r="X11" s="1009"/>
      <c r="Y11" s="1009"/>
      <c r="Z11" s="1189"/>
    </row>
    <row r="12" spans="1:48" ht="21" customHeight="1" thickBot="1" x14ac:dyDescent="0.2">
      <c r="A12" s="1494"/>
      <c r="B12" s="1932"/>
      <c r="C12" s="993" t="s">
        <v>1637</v>
      </c>
      <c r="D12" s="1430"/>
      <c r="E12" s="1480"/>
      <c r="F12" s="1480"/>
      <c r="G12" s="1480"/>
      <c r="H12" s="1480"/>
      <c r="I12" s="1480"/>
      <c r="J12" s="1480"/>
      <c r="K12" s="1480"/>
      <c r="L12" s="1480"/>
      <c r="M12" s="1480"/>
      <c r="N12" s="1480"/>
      <c r="O12" s="1480"/>
      <c r="P12" s="1480"/>
      <c r="Q12" s="1480"/>
      <c r="R12" s="1480"/>
      <c r="S12" s="1480"/>
      <c r="T12" s="1480"/>
      <c r="U12" s="1480"/>
      <c r="V12" s="1480"/>
      <c r="W12" s="1431"/>
      <c r="X12" s="1009"/>
      <c r="Y12" s="1009"/>
      <c r="Z12" s="1189"/>
    </row>
    <row r="13" spans="1:48" ht="21" customHeight="1" thickBot="1" x14ac:dyDescent="0.2">
      <c r="A13" s="1495"/>
      <c r="B13" s="1933" t="s">
        <v>1808</v>
      </c>
      <c r="C13" s="1934"/>
      <c r="D13" s="1572"/>
      <c r="E13" s="1573"/>
      <c r="F13" s="1573"/>
      <c r="G13" s="1573"/>
      <c r="H13" s="1573"/>
      <c r="I13" s="1573"/>
      <c r="J13" s="1574"/>
      <c r="K13" s="1935" t="s">
        <v>578</v>
      </c>
      <c r="L13" s="1935"/>
      <c r="M13" s="1935"/>
      <c r="N13" s="1515"/>
      <c r="O13" s="1515"/>
      <c r="P13" s="1515"/>
      <c r="Q13" s="1515"/>
      <c r="R13" s="1515"/>
      <c r="S13" s="1515"/>
      <c r="T13" s="1515"/>
      <c r="U13" s="1515"/>
      <c r="V13" s="1515"/>
      <c r="W13" s="1515"/>
      <c r="X13" s="1009"/>
      <c r="Y13" s="1009"/>
      <c r="Z13" s="1189"/>
    </row>
    <row r="14" spans="1:48" ht="21.75" customHeight="1" thickBot="1" x14ac:dyDescent="0.2">
      <c r="A14" s="1565">
        <v>2</v>
      </c>
      <c r="B14" s="1940" t="s">
        <v>1062</v>
      </c>
      <c r="C14" s="1941"/>
      <c r="D14" s="1941"/>
      <c r="E14" s="1941"/>
      <c r="F14" s="1941"/>
      <c r="G14" s="1941"/>
      <c r="H14" s="1941"/>
      <c r="I14" s="1941"/>
      <c r="J14" s="1941"/>
      <c r="K14" s="1941"/>
      <c r="L14" s="1942"/>
      <c r="M14" s="1543" t="s">
        <v>546</v>
      </c>
      <c r="N14" s="1922"/>
      <c r="O14" s="1922"/>
      <c r="P14" s="1922"/>
      <c r="Q14" s="1922"/>
      <c r="R14" s="1922"/>
      <c r="S14" s="1922"/>
      <c r="T14" s="1922"/>
      <c r="U14" s="1922"/>
      <c r="V14" s="1922"/>
      <c r="W14" s="1923"/>
      <c r="X14" s="1009"/>
      <c r="Y14" s="1009"/>
      <c r="Z14" s="1189"/>
    </row>
    <row r="15" spans="1:48" ht="15" customHeight="1" thickBot="1" x14ac:dyDescent="0.2">
      <c r="A15" s="1494"/>
      <c r="B15" s="961" t="s">
        <v>1058</v>
      </c>
      <c r="C15" s="960"/>
      <c r="D15" s="960"/>
      <c r="E15" s="960"/>
      <c r="F15" s="960"/>
      <c r="G15" s="960"/>
      <c r="H15" s="960"/>
      <c r="I15" s="960"/>
      <c r="J15" s="960"/>
      <c r="K15" s="960"/>
      <c r="L15" s="960"/>
      <c r="M15" s="960"/>
      <c r="N15" s="960"/>
      <c r="O15" s="960"/>
      <c r="P15" s="960"/>
      <c r="Q15" s="960"/>
      <c r="R15" s="960"/>
      <c r="S15" s="960"/>
      <c r="T15" s="960"/>
      <c r="U15" s="960"/>
      <c r="V15" s="960"/>
      <c r="W15" s="962"/>
      <c r="X15" s="1009"/>
      <c r="Y15" s="1009"/>
      <c r="Z15" s="1189"/>
    </row>
    <row r="16" spans="1:48" s="366" customFormat="1" ht="21" customHeight="1" thickBot="1" x14ac:dyDescent="0.2">
      <c r="A16" s="1494"/>
      <c r="B16" s="996" t="s">
        <v>1681</v>
      </c>
      <c r="C16" s="959"/>
      <c r="D16" s="363"/>
      <c r="E16" s="1924" t="s">
        <v>1059</v>
      </c>
      <c r="F16" s="1924"/>
      <c r="G16" s="1925"/>
      <c r="H16" s="1926"/>
      <c r="I16" s="1927"/>
      <c r="J16" s="1928" t="s">
        <v>158</v>
      </c>
      <c r="K16" s="1929"/>
      <c r="L16" s="1926"/>
      <c r="M16" s="1927"/>
      <c r="N16" s="1928" t="s">
        <v>4</v>
      </c>
      <c r="O16" s="1930"/>
      <c r="P16" s="1929"/>
      <c r="Q16" s="1926"/>
      <c r="R16" s="1927"/>
      <c r="S16" s="1928" t="s">
        <v>1060</v>
      </c>
      <c r="T16" s="1930"/>
      <c r="U16" s="1930"/>
      <c r="V16" s="1929"/>
      <c r="W16" s="364"/>
      <c r="Y16" s="1210"/>
      <c r="Z16" s="1211"/>
      <c r="AC16" s="367"/>
    </row>
    <row r="17" spans="1:26" ht="21" customHeight="1" thickBot="1" x14ac:dyDescent="0.2">
      <c r="A17" s="1494"/>
      <c r="B17" s="1571" t="s">
        <v>579</v>
      </c>
      <c r="C17" s="1571"/>
      <c r="D17" s="1572"/>
      <c r="E17" s="1573"/>
      <c r="F17" s="1573"/>
      <c r="G17" s="1573"/>
      <c r="H17" s="1573"/>
      <c r="I17" s="1573"/>
      <c r="J17" s="1573"/>
      <c r="K17" s="1573"/>
      <c r="L17" s="1573"/>
      <c r="M17" s="1573"/>
      <c r="N17" s="1573"/>
      <c r="O17" s="1573"/>
      <c r="P17" s="1573"/>
      <c r="Q17" s="1573"/>
      <c r="R17" s="1573"/>
      <c r="S17" s="1573"/>
      <c r="T17" s="1573"/>
      <c r="U17" s="1573"/>
      <c r="V17" s="1573"/>
      <c r="W17" s="1574"/>
      <c r="Z17" s="1189"/>
    </row>
    <row r="18" spans="1:26" ht="53.25" customHeight="1" thickBot="1" x14ac:dyDescent="0.2">
      <c r="A18" s="1494"/>
      <c r="B18" s="1931" t="s">
        <v>1061</v>
      </c>
      <c r="C18" s="365" t="s">
        <v>706</v>
      </c>
      <c r="D18" s="1430"/>
      <c r="E18" s="1480"/>
      <c r="F18" s="1480"/>
      <c r="G18" s="1480"/>
      <c r="H18" s="1480"/>
      <c r="I18" s="1480"/>
      <c r="J18" s="1480"/>
      <c r="K18" s="1480"/>
      <c r="L18" s="1480"/>
      <c r="M18" s="1480"/>
      <c r="N18" s="1480"/>
      <c r="O18" s="1480"/>
      <c r="P18" s="1480"/>
      <c r="Q18" s="1480"/>
      <c r="R18" s="1480"/>
      <c r="S18" s="1480"/>
      <c r="T18" s="1480"/>
      <c r="U18" s="1480"/>
      <c r="V18" s="1480"/>
      <c r="W18" s="1431"/>
      <c r="Z18" s="1189"/>
    </row>
    <row r="19" spans="1:26" ht="21" customHeight="1" thickBot="1" x14ac:dyDescent="0.2">
      <c r="A19" s="1494"/>
      <c r="B19" s="1932"/>
      <c r="C19" s="993" t="s">
        <v>1637</v>
      </c>
      <c r="D19" s="1430"/>
      <c r="E19" s="1480"/>
      <c r="F19" s="1480"/>
      <c r="G19" s="1480"/>
      <c r="H19" s="1480"/>
      <c r="I19" s="1480"/>
      <c r="J19" s="1480"/>
      <c r="K19" s="1480"/>
      <c r="L19" s="1480"/>
      <c r="M19" s="1480"/>
      <c r="N19" s="1480"/>
      <c r="O19" s="1480"/>
      <c r="P19" s="1480"/>
      <c r="Q19" s="1480"/>
      <c r="R19" s="1480"/>
      <c r="S19" s="1480"/>
      <c r="T19" s="1480"/>
      <c r="U19" s="1480"/>
      <c r="V19" s="1480"/>
      <c r="W19" s="1431"/>
      <c r="Z19" s="1189"/>
    </row>
    <row r="20" spans="1:26" ht="30" customHeight="1" thickBot="1" x14ac:dyDescent="0.2">
      <c r="A20" s="1495"/>
      <c r="B20" s="1933" t="s">
        <v>1808</v>
      </c>
      <c r="C20" s="1934"/>
      <c r="D20" s="1572"/>
      <c r="E20" s="1573"/>
      <c r="F20" s="1573"/>
      <c r="G20" s="1573"/>
      <c r="H20" s="1573"/>
      <c r="I20" s="1573"/>
      <c r="J20" s="1574"/>
      <c r="K20" s="1935" t="s">
        <v>578</v>
      </c>
      <c r="L20" s="1935"/>
      <c r="M20" s="1935"/>
      <c r="N20" s="1515"/>
      <c r="O20" s="1515"/>
      <c r="P20" s="1515"/>
      <c r="Q20" s="1515"/>
      <c r="R20" s="1515"/>
      <c r="S20" s="1515"/>
      <c r="T20" s="1515"/>
      <c r="U20" s="1515"/>
      <c r="V20" s="1515"/>
      <c r="W20" s="1515"/>
      <c r="Y20" s="320"/>
      <c r="Z20" s="1189"/>
    </row>
    <row r="21" spans="1:26" ht="24" customHeight="1" thickBot="1" x14ac:dyDescent="0.2">
      <c r="A21" s="360" t="s">
        <v>1682</v>
      </c>
      <c r="B21" s="1017" t="s">
        <v>1063</v>
      </c>
      <c r="C21" s="1017"/>
      <c r="D21" s="1017"/>
      <c r="E21" s="1017"/>
      <c r="F21" s="1017"/>
      <c r="G21" s="1017"/>
      <c r="H21" s="1017"/>
      <c r="I21" s="1017"/>
      <c r="J21" s="1017"/>
      <c r="K21" s="1017"/>
      <c r="L21" s="1017"/>
      <c r="M21" s="1017"/>
      <c r="N21" s="1017"/>
      <c r="O21" s="1017"/>
      <c r="P21" s="1017"/>
      <c r="Q21" s="1017"/>
      <c r="R21" s="1017"/>
      <c r="S21" s="1017"/>
      <c r="T21" s="1017"/>
      <c r="U21" s="1017"/>
      <c r="V21" s="1017"/>
      <c r="W21" s="1017"/>
      <c r="Z21" s="1189"/>
    </row>
    <row r="22" spans="1:26" ht="20.25" customHeight="1" thickBot="1" x14ac:dyDescent="0.2">
      <c r="A22" s="1565">
        <v>1</v>
      </c>
      <c r="B22" s="1535" t="s">
        <v>1064</v>
      </c>
      <c r="C22" s="1536"/>
      <c r="D22" s="1536"/>
      <c r="E22" s="1536"/>
      <c r="F22" s="1536"/>
      <c r="G22" s="1536"/>
      <c r="H22" s="1536"/>
      <c r="I22" s="1536"/>
      <c r="J22" s="1536"/>
      <c r="K22" s="1536"/>
      <c r="L22" s="1945"/>
      <c r="M22" s="1543" t="s">
        <v>2017</v>
      </c>
      <c r="N22" s="1922"/>
      <c r="O22" s="1922"/>
      <c r="P22" s="1922"/>
      <c r="Q22" s="1922"/>
      <c r="R22" s="1922"/>
      <c r="S22" s="1922"/>
      <c r="T22" s="1922"/>
      <c r="U22" s="1922"/>
      <c r="V22" s="1922"/>
      <c r="W22" s="1923"/>
      <c r="Z22" s="1189"/>
    </row>
    <row r="23" spans="1:26" ht="24" customHeight="1" thickBot="1" x14ac:dyDescent="0.2">
      <c r="A23" s="1943"/>
      <c r="B23" s="961" t="s">
        <v>1065</v>
      </c>
      <c r="C23" s="960"/>
      <c r="D23" s="960"/>
      <c r="E23" s="960"/>
      <c r="F23" s="960"/>
      <c r="G23" s="960"/>
      <c r="H23" s="960"/>
      <c r="I23" s="960"/>
      <c r="J23" s="960"/>
      <c r="K23" s="960"/>
      <c r="L23" s="960"/>
      <c r="M23" s="361"/>
      <c r="N23" s="361"/>
      <c r="O23" s="361"/>
      <c r="P23" s="361"/>
      <c r="Q23" s="361"/>
      <c r="R23" s="361"/>
      <c r="S23" s="361"/>
      <c r="T23" s="361"/>
      <c r="U23" s="361"/>
      <c r="V23" s="361"/>
      <c r="W23" s="368"/>
      <c r="Z23" s="1189"/>
    </row>
    <row r="24" spans="1:26" ht="24" customHeight="1" thickBot="1" x14ac:dyDescent="0.2">
      <c r="A24" s="1943"/>
      <c r="B24" s="996" t="s">
        <v>1681</v>
      </c>
      <c r="C24" s="959"/>
      <c r="D24" s="363"/>
      <c r="E24" s="1924" t="s">
        <v>1059</v>
      </c>
      <c r="F24" s="1924"/>
      <c r="G24" s="1925"/>
      <c r="H24" s="1926" t="s">
        <v>1977</v>
      </c>
      <c r="I24" s="1927"/>
      <c r="J24" s="1928" t="s">
        <v>158</v>
      </c>
      <c r="K24" s="1929"/>
      <c r="L24" s="1926" t="s">
        <v>1977</v>
      </c>
      <c r="M24" s="1927"/>
      <c r="N24" s="1928" t="s">
        <v>4</v>
      </c>
      <c r="O24" s="1930"/>
      <c r="P24" s="1929"/>
      <c r="Q24" s="1926" t="s">
        <v>1977</v>
      </c>
      <c r="R24" s="1927"/>
      <c r="S24" s="1928" t="s">
        <v>1060</v>
      </c>
      <c r="T24" s="1930"/>
      <c r="U24" s="1930"/>
      <c r="V24" s="1929"/>
      <c r="W24" s="364" t="s">
        <v>1977</v>
      </c>
      <c r="Z24" s="1189"/>
    </row>
    <row r="25" spans="1:26" ht="24" customHeight="1" thickBot="1" x14ac:dyDescent="0.2">
      <c r="A25" s="1943"/>
      <c r="B25" s="1571" t="s">
        <v>579</v>
      </c>
      <c r="C25" s="1571"/>
      <c r="D25" s="1572" t="s">
        <v>2018</v>
      </c>
      <c r="E25" s="1573"/>
      <c r="F25" s="1573"/>
      <c r="G25" s="1573"/>
      <c r="H25" s="1573"/>
      <c r="I25" s="1573"/>
      <c r="J25" s="1573"/>
      <c r="K25" s="1573"/>
      <c r="L25" s="1573"/>
      <c r="M25" s="1573"/>
      <c r="N25" s="1573"/>
      <c r="O25" s="1573"/>
      <c r="P25" s="1573"/>
      <c r="Q25" s="1573"/>
      <c r="R25" s="1573"/>
      <c r="S25" s="1573"/>
      <c r="T25" s="1573"/>
      <c r="U25" s="1573"/>
      <c r="V25" s="1573"/>
      <c r="W25" s="1574"/>
      <c r="Z25" s="1189"/>
    </row>
    <row r="26" spans="1:26" ht="54" customHeight="1" thickBot="1" x14ac:dyDescent="0.2">
      <c r="A26" s="1943"/>
      <c r="B26" s="1931" t="s">
        <v>1061</v>
      </c>
      <c r="C26" s="365" t="s">
        <v>706</v>
      </c>
      <c r="D26" s="1430" t="s">
        <v>2018</v>
      </c>
      <c r="E26" s="1480"/>
      <c r="F26" s="1480"/>
      <c r="G26" s="1480"/>
      <c r="H26" s="1480"/>
      <c r="I26" s="1480"/>
      <c r="J26" s="1480"/>
      <c r="K26" s="1480"/>
      <c r="L26" s="1480"/>
      <c r="M26" s="1480"/>
      <c r="N26" s="1480"/>
      <c r="O26" s="1480"/>
      <c r="P26" s="1480"/>
      <c r="Q26" s="1480"/>
      <c r="R26" s="1480"/>
      <c r="S26" s="1480"/>
      <c r="T26" s="1480"/>
      <c r="U26" s="1480"/>
      <c r="V26" s="1480"/>
      <c r="W26" s="1431"/>
      <c r="Z26" s="1189"/>
    </row>
    <row r="27" spans="1:26" ht="24" customHeight="1" thickBot="1" x14ac:dyDescent="0.2">
      <c r="A27" s="1943"/>
      <c r="B27" s="1932"/>
      <c r="C27" s="993" t="s">
        <v>1637</v>
      </c>
      <c r="D27" s="1492" t="s">
        <v>2019</v>
      </c>
      <c r="E27" s="1480"/>
      <c r="F27" s="1480"/>
      <c r="G27" s="1480"/>
      <c r="H27" s="1480"/>
      <c r="I27" s="1480"/>
      <c r="J27" s="1480"/>
      <c r="K27" s="1480"/>
      <c r="L27" s="1480"/>
      <c r="M27" s="1480"/>
      <c r="N27" s="1480"/>
      <c r="O27" s="1480"/>
      <c r="P27" s="1480"/>
      <c r="Q27" s="1480"/>
      <c r="R27" s="1480"/>
      <c r="S27" s="1480"/>
      <c r="T27" s="1480"/>
      <c r="U27" s="1480"/>
      <c r="V27" s="1480"/>
      <c r="W27" s="1431"/>
      <c r="Z27" s="1189"/>
    </row>
    <row r="28" spans="1:26" ht="24" customHeight="1" thickBot="1" x14ac:dyDescent="0.2">
      <c r="A28" s="1944"/>
      <c r="B28" s="1933" t="s">
        <v>1808</v>
      </c>
      <c r="C28" s="1934"/>
      <c r="D28" s="1572" t="s">
        <v>1969</v>
      </c>
      <c r="E28" s="1573"/>
      <c r="F28" s="1573"/>
      <c r="G28" s="1573"/>
      <c r="H28" s="1573"/>
      <c r="I28" s="1573"/>
      <c r="J28" s="1574"/>
      <c r="K28" s="1935" t="s">
        <v>578</v>
      </c>
      <c r="L28" s="1935"/>
      <c r="M28" s="1935"/>
      <c r="N28" s="1515"/>
      <c r="O28" s="1515"/>
      <c r="P28" s="1515"/>
      <c r="Q28" s="1515"/>
      <c r="R28" s="1515"/>
      <c r="S28" s="1515"/>
      <c r="T28" s="1515"/>
      <c r="U28" s="1515"/>
      <c r="V28" s="1515"/>
      <c r="W28" s="1515"/>
      <c r="Z28" s="1189"/>
    </row>
    <row r="29" spans="1:26" ht="21" customHeight="1" thickBot="1" x14ac:dyDescent="0.2">
      <c r="A29" s="1565">
        <v>2</v>
      </c>
      <c r="B29" s="1940" t="s">
        <v>1066</v>
      </c>
      <c r="C29" s="1941"/>
      <c r="D29" s="1941"/>
      <c r="E29" s="1941"/>
      <c r="F29" s="1941"/>
      <c r="G29" s="1941"/>
      <c r="H29" s="1941"/>
      <c r="I29" s="1941"/>
      <c r="J29" s="1941"/>
      <c r="K29" s="1941"/>
      <c r="L29" s="1946"/>
      <c r="M29" s="1543" t="s">
        <v>2017</v>
      </c>
      <c r="N29" s="1922"/>
      <c r="O29" s="1922"/>
      <c r="P29" s="1922"/>
      <c r="Q29" s="1922"/>
      <c r="R29" s="1922"/>
      <c r="S29" s="1922"/>
      <c r="T29" s="1922"/>
      <c r="U29" s="1922"/>
      <c r="V29" s="1922"/>
      <c r="W29" s="1923"/>
      <c r="Z29" s="1189"/>
    </row>
    <row r="30" spans="1:26" ht="24" customHeight="1" thickBot="1" x14ac:dyDescent="0.2">
      <c r="A30" s="1494"/>
      <c r="B30" s="961" t="s">
        <v>1065</v>
      </c>
      <c r="C30" s="960"/>
      <c r="D30" s="960"/>
      <c r="E30" s="960"/>
      <c r="F30" s="960"/>
      <c r="G30" s="960"/>
      <c r="H30" s="960"/>
      <c r="I30" s="960"/>
      <c r="J30" s="960"/>
      <c r="K30" s="960"/>
      <c r="L30" s="960"/>
      <c r="M30" s="361"/>
      <c r="N30" s="361"/>
      <c r="O30" s="361"/>
      <c r="P30" s="361"/>
      <c r="Q30" s="361"/>
      <c r="R30" s="361"/>
      <c r="S30" s="361"/>
      <c r="T30" s="361"/>
      <c r="U30" s="361"/>
      <c r="V30" s="361"/>
      <c r="W30" s="368"/>
      <c r="Z30" s="1189"/>
    </row>
    <row r="31" spans="1:26" ht="24" customHeight="1" thickBot="1" x14ac:dyDescent="0.2">
      <c r="A31" s="1494"/>
      <c r="B31" s="996" t="s">
        <v>1681</v>
      </c>
      <c r="C31" s="959"/>
      <c r="D31" s="363"/>
      <c r="E31" s="1924" t="s">
        <v>1059</v>
      </c>
      <c r="F31" s="1924"/>
      <c r="G31" s="1925"/>
      <c r="H31" s="1926" t="s">
        <v>1977</v>
      </c>
      <c r="I31" s="1927"/>
      <c r="J31" s="1928" t="s">
        <v>158</v>
      </c>
      <c r="K31" s="1929"/>
      <c r="L31" s="1926" t="s">
        <v>1977</v>
      </c>
      <c r="M31" s="1927"/>
      <c r="N31" s="1928" t="s">
        <v>4</v>
      </c>
      <c r="O31" s="1930"/>
      <c r="P31" s="1929"/>
      <c r="Q31" s="1926" t="s">
        <v>1977</v>
      </c>
      <c r="R31" s="1927"/>
      <c r="S31" s="1928" t="s">
        <v>1060</v>
      </c>
      <c r="T31" s="1930"/>
      <c r="U31" s="1930"/>
      <c r="V31" s="1929"/>
      <c r="W31" s="364" t="s">
        <v>1977</v>
      </c>
      <c r="Z31" s="1189"/>
    </row>
    <row r="32" spans="1:26" ht="24" customHeight="1" thickBot="1" x14ac:dyDescent="0.2">
      <c r="A32" s="1494"/>
      <c r="B32" s="1571" t="s">
        <v>579</v>
      </c>
      <c r="C32" s="1571"/>
      <c r="D32" s="1572" t="s">
        <v>2018</v>
      </c>
      <c r="E32" s="1573"/>
      <c r="F32" s="1573"/>
      <c r="G32" s="1573"/>
      <c r="H32" s="1573"/>
      <c r="I32" s="1573"/>
      <c r="J32" s="1573"/>
      <c r="K32" s="1573"/>
      <c r="L32" s="1573"/>
      <c r="M32" s="1573"/>
      <c r="N32" s="1573"/>
      <c r="O32" s="1573"/>
      <c r="P32" s="1573"/>
      <c r="Q32" s="1573"/>
      <c r="R32" s="1573"/>
      <c r="S32" s="1573"/>
      <c r="T32" s="1573"/>
      <c r="U32" s="1573"/>
      <c r="V32" s="1573"/>
      <c r="W32" s="1574"/>
      <c r="Z32" s="1189"/>
    </row>
    <row r="33" spans="1:26" ht="53.25" customHeight="1" thickBot="1" x14ac:dyDescent="0.2">
      <c r="A33" s="1494"/>
      <c r="B33" s="1931" t="s">
        <v>1061</v>
      </c>
      <c r="C33" s="365" t="s">
        <v>706</v>
      </c>
      <c r="D33" s="1430" t="s">
        <v>2018</v>
      </c>
      <c r="E33" s="1480"/>
      <c r="F33" s="1480"/>
      <c r="G33" s="1480"/>
      <c r="H33" s="1480"/>
      <c r="I33" s="1480"/>
      <c r="J33" s="1480"/>
      <c r="K33" s="1480"/>
      <c r="L33" s="1480"/>
      <c r="M33" s="1480"/>
      <c r="N33" s="1480"/>
      <c r="O33" s="1480"/>
      <c r="P33" s="1480"/>
      <c r="Q33" s="1480"/>
      <c r="R33" s="1480"/>
      <c r="S33" s="1480"/>
      <c r="T33" s="1480"/>
      <c r="U33" s="1480"/>
      <c r="V33" s="1480"/>
      <c r="W33" s="1431"/>
      <c r="Z33" s="1189"/>
    </row>
    <row r="34" spans="1:26" ht="24" customHeight="1" thickBot="1" x14ac:dyDescent="0.2">
      <c r="A34" s="1494"/>
      <c r="B34" s="1932"/>
      <c r="C34" s="993" t="s">
        <v>1637</v>
      </c>
      <c r="D34" s="1492" t="s">
        <v>2019</v>
      </c>
      <c r="E34" s="1480"/>
      <c r="F34" s="1480"/>
      <c r="G34" s="1480"/>
      <c r="H34" s="1480"/>
      <c r="I34" s="1480"/>
      <c r="J34" s="1480"/>
      <c r="K34" s="1480"/>
      <c r="L34" s="1480"/>
      <c r="M34" s="1480"/>
      <c r="N34" s="1480"/>
      <c r="O34" s="1480"/>
      <c r="P34" s="1480"/>
      <c r="Q34" s="1480"/>
      <c r="R34" s="1480"/>
      <c r="S34" s="1480"/>
      <c r="T34" s="1480"/>
      <c r="U34" s="1480"/>
      <c r="V34" s="1480"/>
      <c r="W34" s="1431"/>
      <c r="Z34" s="1189"/>
    </row>
    <row r="35" spans="1:26" ht="24" customHeight="1" thickBot="1" x14ac:dyDescent="0.2">
      <c r="A35" s="1494"/>
      <c r="B35" s="1933" t="s">
        <v>1808</v>
      </c>
      <c r="C35" s="1934"/>
      <c r="D35" s="1572" t="s">
        <v>1969</v>
      </c>
      <c r="E35" s="1573"/>
      <c r="F35" s="1573"/>
      <c r="G35" s="1573"/>
      <c r="H35" s="1573"/>
      <c r="I35" s="1573"/>
      <c r="J35" s="1574"/>
      <c r="K35" s="1935" t="s">
        <v>578</v>
      </c>
      <c r="L35" s="1935"/>
      <c r="M35" s="1935"/>
      <c r="N35" s="1515"/>
      <c r="O35" s="1515"/>
      <c r="P35" s="1515"/>
      <c r="Q35" s="1515"/>
      <c r="R35" s="1515"/>
      <c r="S35" s="1515"/>
      <c r="T35" s="1515"/>
      <c r="U35" s="1515"/>
      <c r="V35" s="1515"/>
      <c r="W35" s="1515"/>
      <c r="Z35" s="1189"/>
    </row>
    <row r="36" spans="1:26" ht="24" customHeight="1" x14ac:dyDescent="0.15">
      <c r="C36" s="219"/>
      <c r="D36" s="219"/>
      <c r="E36" s="219"/>
      <c r="F36" s="219"/>
      <c r="G36" s="219"/>
      <c r="H36" s="219"/>
      <c r="I36" s="219"/>
      <c r="J36" s="219"/>
      <c r="K36" s="219"/>
      <c r="L36" s="219"/>
      <c r="M36" s="219"/>
      <c r="N36" s="219"/>
      <c r="O36" s="219"/>
      <c r="P36" s="219"/>
      <c r="Q36" s="219"/>
      <c r="R36" s="219"/>
      <c r="S36" s="219"/>
      <c r="T36" s="219"/>
      <c r="U36" s="219"/>
      <c r="V36" s="219"/>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1193"/>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1193" t="s">
        <v>752</v>
      </c>
    </row>
  </sheetData>
  <sheetProtection formatCells="0" formatColumns="0" formatRows="0" insertHyperlinks="0"/>
  <mergeCells count="89">
    <mergeCell ref="B35:C35"/>
    <mergeCell ref="D35:J35"/>
    <mergeCell ref="K35:M35"/>
    <mergeCell ref="N35:Q35"/>
    <mergeCell ref="R35:T35"/>
    <mergeCell ref="A29:A35"/>
    <mergeCell ref="B29:L29"/>
    <mergeCell ref="M29:W29"/>
    <mergeCell ref="E31:G31"/>
    <mergeCell ref="H31:I31"/>
    <mergeCell ref="J31:K31"/>
    <mergeCell ref="L31:M31"/>
    <mergeCell ref="N31:P31"/>
    <mergeCell ref="Q31:R31"/>
    <mergeCell ref="S31:V31"/>
    <mergeCell ref="U35:W35"/>
    <mergeCell ref="B32:C32"/>
    <mergeCell ref="D32:W32"/>
    <mergeCell ref="B33:B34"/>
    <mergeCell ref="D33:W33"/>
    <mergeCell ref="D34:W34"/>
    <mergeCell ref="U28:W28"/>
    <mergeCell ref="S24:V24"/>
    <mergeCell ref="B25:C25"/>
    <mergeCell ref="D25:W25"/>
    <mergeCell ref="B26:B27"/>
    <mergeCell ref="D26:W26"/>
    <mergeCell ref="D27:W27"/>
    <mergeCell ref="B28:C28"/>
    <mergeCell ref="D28:J28"/>
    <mergeCell ref="K28:M28"/>
    <mergeCell ref="N28:Q28"/>
    <mergeCell ref="R28:T28"/>
    <mergeCell ref="U20:W20"/>
    <mergeCell ref="A22:A28"/>
    <mergeCell ref="B22:L22"/>
    <mergeCell ref="M22:W22"/>
    <mergeCell ref="E24:G24"/>
    <mergeCell ref="H24:I24"/>
    <mergeCell ref="J24:K24"/>
    <mergeCell ref="L24:M24"/>
    <mergeCell ref="N24:P24"/>
    <mergeCell ref="Q24:R24"/>
    <mergeCell ref="B20:C20"/>
    <mergeCell ref="D20:J20"/>
    <mergeCell ref="K20:M20"/>
    <mergeCell ref="N20:Q20"/>
    <mergeCell ref="R20:T20"/>
    <mergeCell ref="A14:A20"/>
    <mergeCell ref="B17:C17"/>
    <mergeCell ref="D17:W17"/>
    <mergeCell ref="B18:B19"/>
    <mergeCell ref="D18:W18"/>
    <mergeCell ref="D19:W19"/>
    <mergeCell ref="B14:L14"/>
    <mergeCell ref="M14:W14"/>
    <mergeCell ref="E16:G16"/>
    <mergeCell ref="H16:I16"/>
    <mergeCell ref="J16:K16"/>
    <mergeCell ref="L16:M16"/>
    <mergeCell ref="N16:P16"/>
    <mergeCell ref="Q16:R16"/>
    <mergeCell ref="S16:V16"/>
    <mergeCell ref="N13:Q13"/>
    <mergeCell ref="R13:T13"/>
    <mergeCell ref="U13:W13"/>
    <mergeCell ref="B10:C10"/>
    <mergeCell ref="D10:W10"/>
    <mergeCell ref="A1:W1"/>
    <mergeCell ref="A2:V2"/>
    <mergeCell ref="X2:X4"/>
    <mergeCell ref="E4:W4"/>
    <mergeCell ref="B6:W6"/>
    <mergeCell ref="A7:A13"/>
    <mergeCell ref="B7:L7"/>
    <mergeCell ref="M7:W7"/>
    <mergeCell ref="E9:G9"/>
    <mergeCell ref="H9:I9"/>
    <mergeCell ref="J9:K9"/>
    <mergeCell ref="L9:M9"/>
    <mergeCell ref="N9:P9"/>
    <mergeCell ref="Q9:R9"/>
    <mergeCell ref="S9:V9"/>
    <mergeCell ref="B11:B12"/>
    <mergeCell ref="D11:W11"/>
    <mergeCell ref="D12:W12"/>
    <mergeCell ref="B13:C13"/>
    <mergeCell ref="D13:J13"/>
    <mergeCell ref="K13:M13"/>
  </mergeCells>
  <phoneticPr fontId="5"/>
  <dataValidations count="7">
    <dataValidation type="list" allowBlank="1" showInputMessage="1" showErrorMessage="1" sqref="M14:W14 M22:W22 M7:W7 M29:W29">
      <formula1>"治験専用の窓口がある,相談支援センターが窓口となっている,担当している診療科が窓口となっている,窓口はない"</formula1>
    </dataValidation>
    <dataValidation type="list" allowBlank="1" showInputMessage="1" showErrorMessage="1" prompt="表紙①に反映されます" sqref="W2">
      <formula1>"あり,なし"</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allowBlank="1" showInputMessage="1" showErrorMessage="1" prompt="表紙シートの病院名を反映" sqref="E4:W4"/>
    <dataValidation imeMode="disabled" allowBlank="1" showInputMessage="1" showErrorMessage="1" prompt="内線番号を半角で入力" sqref="N13:W13 N20:W20 N28:W28 N35:W35"/>
    <dataValidation type="list" allowBlank="1" showInputMessage="1" showErrorMessage="1" sqref="H9:I9 L9:M9 Q9:R9 W9 H16:I16 L16:M16 Q16:R16 W16 H24:I24 L24:M24 Q24:R24 W24 H31:I31 L31:M31 Q31:R31 W31">
      <formula1>"○"</formula1>
    </dataValidation>
  </dataValidations>
  <hyperlinks>
    <hyperlink ref="Y1" location="表紙①!D35" tooltip="表紙①に戻ります" display="表紙①に戻る"/>
    <hyperlink ref="Y2" location="'様式4（機能別）'!K413" tooltip="様式４（機能別）に戻ります" display="様式4（機能別）に戻る"/>
    <hyperlink ref="D27" r:id="rId1"/>
    <hyperlink ref="D34" r:id="rId2"/>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3"/>
  <headerFooter>
    <oddHeader>&amp;Rver.2.0</oddHeader>
    <oddFooter>&amp;C&amp;P/&amp;N&amp;R&amp;A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sqref="A1:B1"/>
    </sheetView>
  </sheetViews>
  <sheetFormatPr defaultColWidth="5.375" defaultRowHeight="13.5" x14ac:dyDescent="0.15"/>
  <cols>
    <col min="1" max="1" width="3.25" style="208" customWidth="1"/>
    <col min="2" max="2" width="8.625" style="208" customWidth="1"/>
    <col min="3" max="3" width="10.625" style="208" customWidth="1"/>
    <col min="4" max="4" width="15.625" style="208" customWidth="1"/>
    <col min="5" max="5" width="5.625" style="208" customWidth="1"/>
    <col min="6" max="11" width="8.625" style="208" customWidth="1"/>
    <col min="12" max="12" width="15" style="208" customWidth="1"/>
    <col min="13" max="13" width="2.625" style="1072" customWidth="1"/>
    <col min="14" max="14" width="80.625" style="208" customWidth="1"/>
    <col min="15" max="16384" width="5.375" style="208"/>
  </cols>
  <sheetData>
    <row r="1" spans="1:14" ht="20.100000000000001" customHeight="1" thickBot="1" x14ac:dyDescent="0.2">
      <c r="A1" s="1421" t="s">
        <v>1092</v>
      </c>
      <c r="B1" s="1421"/>
      <c r="C1" s="1421"/>
      <c r="D1" s="1421"/>
      <c r="E1" s="1421"/>
      <c r="F1" s="1421"/>
      <c r="G1" s="1421"/>
      <c r="H1" s="1421"/>
      <c r="I1" s="1421"/>
      <c r="J1" s="1421"/>
      <c r="K1" s="1421"/>
      <c r="M1" s="1051" t="s">
        <v>1793</v>
      </c>
    </row>
    <row r="2" spans="1:14" ht="24.95" customHeight="1" thickTop="1" thickBot="1" x14ac:dyDescent="0.2">
      <c r="A2" s="1473" t="s">
        <v>1805</v>
      </c>
      <c r="B2" s="1473"/>
      <c r="C2" s="1473"/>
      <c r="D2" s="1473"/>
      <c r="E2" s="1473"/>
      <c r="F2" s="1473"/>
      <c r="G2" s="1473"/>
      <c r="H2" s="1473"/>
      <c r="I2" s="1473"/>
      <c r="J2" s="1474"/>
      <c r="K2" s="1052" t="s">
        <v>121</v>
      </c>
      <c r="L2" s="1685" t="str">
        <f>IF(AND(B18&lt;&gt;"",D18&lt;&gt;"",G18&lt;&gt;"",D30&lt;&gt;"",B24&lt;&gt;"",K2&lt;&gt;"",J8&lt;&gt;"",J9&lt;&gt;"",J10&lt;&gt;"",J12&lt;&gt;""),"",IF(K2="あり","←下の表の記載及び別添資料の提出有無について選択してください",IF(K2="","←「あり」か「なし」を選択してください","")))</f>
        <v/>
      </c>
      <c r="M2" s="1051" t="s">
        <v>1806</v>
      </c>
    </row>
    <row r="3" spans="1:14" ht="5.0999999999999996" customHeight="1" thickTop="1" x14ac:dyDescent="0.15">
      <c r="L3" s="1685"/>
      <c r="M3" s="26"/>
    </row>
    <row r="4" spans="1:14" ht="20.100000000000001" customHeight="1" x14ac:dyDescent="0.15">
      <c r="A4" s="209"/>
      <c r="B4" s="209"/>
      <c r="C4" s="209"/>
      <c r="D4" s="209"/>
      <c r="E4" s="209"/>
      <c r="F4" s="210" t="s">
        <v>237</v>
      </c>
      <c r="G4" s="1424" t="str">
        <f>LEFT(表紙!D3,30)</f>
        <v>独立行政法人国立病院機構　近畿中央呼吸器センター</v>
      </c>
      <c r="H4" s="1788"/>
      <c r="I4" s="1788"/>
      <c r="J4" s="1788"/>
      <c r="K4" s="1425"/>
      <c r="L4" s="1685"/>
      <c r="M4" s="1051" t="s">
        <v>1809</v>
      </c>
    </row>
    <row r="5" spans="1:14" ht="20.100000000000001" customHeight="1" x14ac:dyDescent="0.15">
      <c r="A5" s="209"/>
      <c r="B5" s="209"/>
      <c r="C5" s="209"/>
      <c r="D5" s="209"/>
      <c r="E5" s="209"/>
      <c r="F5" s="465" t="s">
        <v>1195</v>
      </c>
      <c r="G5" s="814" t="s">
        <v>1922</v>
      </c>
      <c r="H5" s="351"/>
      <c r="I5" s="143"/>
      <c r="J5" s="211"/>
      <c r="K5" s="211"/>
      <c r="L5" s="1685"/>
      <c r="M5" s="1051" t="s">
        <v>1807</v>
      </c>
      <c r="N5" s="1212"/>
    </row>
    <row r="6" spans="1:14" s="383" customFormat="1" ht="50.1" customHeight="1" x14ac:dyDescent="0.15">
      <c r="A6" s="1949" t="s">
        <v>1692</v>
      </c>
      <c r="B6" s="1949"/>
      <c r="C6" s="1949"/>
      <c r="D6" s="1949"/>
      <c r="E6" s="1949"/>
      <c r="F6" s="1949"/>
      <c r="G6" s="1949"/>
      <c r="H6" s="1949"/>
      <c r="I6" s="1949"/>
      <c r="J6" s="1949"/>
      <c r="K6" s="1949"/>
      <c r="M6" s="1213"/>
      <c r="N6" s="1083" t="s">
        <v>1628</v>
      </c>
    </row>
    <row r="7" spans="1:14" s="383" customFormat="1" ht="18.75" customHeight="1" thickBot="1" x14ac:dyDescent="0.2">
      <c r="A7" s="1947" t="s">
        <v>1691</v>
      </c>
      <c r="B7" s="1947"/>
      <c r="C7" s="1947"/>
      <c r="D7" s="1947"/>
      <c r="E7" s="1947"/>
      <c r="F7" s="1947"/>
      <c r="G7" s="1947"/>
      <c r="H7" s="1947"/>
      <c r="I7" s="1947"/>
      <c r="J7" s="1948"/>
      <c r="K7" s="1948"/>
      <c r="M7" s="1213"/>
      <c r="N7" s="1214"/>
    </row>
    <row r="8" spans="1:14" s="383" customFormat="1" ht="21" customHeight="1" thickBot="1" x14ac:dyDescent="0.2">
      <c r="A8" s="1950" t="s">
        <v>1690</v>
      </c>
      <c r="B8" s="1951"/>
      <c r="C8" s="1951"/>
      <c r="D8" s="1951"/>
      <c r="E8" s="1951"/>
      <c r="F8" s="1951"/>
      <c r="G8" s="1951"/>
      <c r="H8" s="1951"/>
      <c r="I8" s="1952"/>
      <c r="J8" s="1953" t="s">
        <v>124</v>
      </c>
      <c r="K8" s="1954"/>
      <c r="M8" s="1213"/>
      <c r="N8" s="1214"/>
    </row>
    <row r="9" spans="1:14" s="383" customFormat="1" ht="27" customHeight="1" thickBot="1" x14ac:dyDescent="0.2">
      <c r="A9" s="1955" t="s">
        <v>1689</v>
      </c>
      <c r="B9" s="1956"/>
      <c r="C9" s="1956"/>
      <c r="D9" s="1956"/>
      <c r="E9" s="1956"/>
      <c r="F9" s="1956"/>
      <c r="G9" s="1956"/>
      <c r="H9" s="1956"/>
      <c r="I9" s="1957"/>
      <c r="J9" s="1953" t="s">
        <v>124</v>
      </c>
      <c r="K9" s="1954"/>
      <c r="M9" s="1213"/>
      <c r="N9" s="1214"/>
    </row>
    <row r="10" spans="1:14" s="383" customFormat="1" ht="21.75" customHeight="1" thickBot="1" x14ac:dyDescent="0.2">
      <c r="A10" s="1958" t="s">
        <v>1688</v>
      </c>
      <c r="B10" s="1959"/>
      <c r="C10" s="1959"/>
      <c r="D10" s="1959"/>
      <c r="E10" s="1959"/>
      <c r="F10" s="1959"/>
      <c r="G10" s="1959"/>
      <c r="H10" s="1959"/>
      <c r="I10" s="1960"/>
      <c r="J10" s="1953" t="s">
        <v>2033</v>
      </c>
      <c r="K10" s="1954"/>
      <c r="M10" s="1213"/>
      <c r="N10" s="1214"/>
    </row>
    <row r="11" spans="1:14" s="383" customFormat="1" ht="39.75" customHeight="1" thickBot="1" x14ac:dyDescent="0.2">
      <c r="A11" s="965"/>
      <c r="B11" s="1961" t="s">
        <v>1687</v>
      </c>
      <c r="C11" s="1962"/>
      <c r="D11" s="1962"/>
      <c r="E11" s="1962"/>
      <c r="F11" s="1962"/>
      <c r="G11" s="1962"/>
      <c r="H11" s="1962"/>
      <c r="I11" s="1963"/>
      <c r="J11" s="1655" t="s">
        <v>736</v>
      </c>
      <c r="K11" s="1657"/>
      <c r="M11" s="1213"/>
      <c r="N11" s="1214"/>
    </row>
    <row r="12" spans="1:14" s="383" customFormat="1" ht="27" customHeight="1" thickBot="1" x14ac:dyDescent="0.2">
      <c r="A12" s="1955" t="s">
        <v>1686</v>
      </c>
      <c r="B12" s="1956"/>
      <c r="C12" s="1956"/>
      <c r="D12" s="1956"/>
      <c r="E12" s="1956"/>
      <c r="F12" s="1956"/>
      <c r="G12" s="1956"/>
      <c r="H12" s="1956"/>
      <c r="I12" s="1957"/>
      <c r="J12" s="1964" t="s">
        <v>124</v>
      </c>
      <c r="K12" s="1965"/>
      <c r="M12" s="1213"/>
      <c r="N12" s="1214"/>
    </row>
    <row r="13" spans="1:14" s="383" customFormat="1" ht="40.5" customHeight="1" thickBot="1" x14ac:dyDescent="0.2">
      <c r="A13" s="1950" t="s">
        <v>1685</v>
      </c>
      <c r="B13" s="1951"/>
      <c r="C13" s="1951"/>
      <c r="D13" s="1951"/>
      <c r="E13" s="1951"/>
      <c r="F13" s="1951"/>
      <c r="G13" s="1951"/>
      <c r="H13" s="1951"/>
      <c r="I13" s="1952"/>
      <c r="J13" s="1655" t="s">
        <v>736</v>
      </c>
      <c r="K13" s="1657"/>
      <c r="M13" s="1213"/>
      <c r="N13" s="1214"/>
    </row>
    <row r="14" spans="1:14" s="383" customFormat="1" ht="54.75" customHeight="1" x14ac:dyDescent="0.15">
      <c r="A14" s="1966" t="s">
        <v>1093</v>
      </c>
      <c r="B14" s="1966"/>
      <c r="C14" s="1966"/>
      <c r="D14" s="1966"/>
      <c r="E14" s="1966"/>
      <c r="F14" s="1966"/>
      <c r="G14" s="1966"/>
      <c r="H14" s="1966"/>
      <c r="I14" s="1966"/>
      <c r="J14" s="1966"/>
      <c r="K14" s="1966"/>
      <c r="M14" s="1213"/>
      <c r="N14" s="1214"/>
    </row>
    <row r="15" spans="1:14" s="218" customFormat="1" x14ac:dyDescent="0.15">
      <c r="A15" s="384" t="s">
        <v>1094</v>
      </c>
      <c r="B15" s="385"/>
      <c r="C15" s="385"/>
      <c r="D15" s="385"/>
      <c r="E15" s="385"/>
      <c r="F15" s="385"/>
      <c r="G15" s="385"/>
      <c r="H15" s="385"/>
      <c r="I15" s="385"/>
      <c r="J15" s="385"/>
      <c r="K15" s="385"/>
      <c r="M15" s="1072"/>
      <c r="N15" s="924"/>
    </row>
    <row r="16" spans="1:14" s="218" customFormat="1" ht="12" customHeight="1" x14ac:dyDescent="0.15">
      <c r="A16" s="1967" t="s">
        <v>1095</v>
      </c>
      <c r="B16" s="1967"/>
      <c r="C16" s="1967"/>
      <c r="D16" s="1968" t="s">
        <v>1096</v>
      </c>
      <c r="E16" s="1968"/>
      <c r="F16" s="1968"/>
      <c r="G16" s="1968" t="s">
        <v>1097</v>
      </c>
      <c r="H16" s="1968"/>
      <c r="I16" s="1968"/>
      <c r="J16" s="1968"/>
      <c r="K16" s="1968"/>
      <c r="M16" s="1072"/>
      <c r="N16" s="924"/>
    </row>
    <row r="17" spans="1:14" s="218" customFormat="1" ht="30" customHeight="1" thickBot="1" x14ac:dyDescent="0.2">
      <c r="A17" s="964" t="s">
        <v>1098</v>
      </c>
      <c r="B17" s="1969" t="s">
        <v>1099</v>
      </c>
      <c r="C17" s="1969"/>
      <c r="D17" s="1969" t="s">
        <v>1100</v>
      </c>
      <c r="E17" s="1969"/>
      <c r="F17" s="1969"/>
      <c r="G17" s="1969" t="s">
        <v>1101</v>
      </c>
      <c r="H17" s="1969"/>
      <c r="I17" s="1969"/>
      <c r="J17" s="1969"/>
      <c r="K17" s="1969"/>
      <c r="M17" s="1072"/>
      <c r="N17" s="924"/>
    </row>
    <row r="18" spans="1:14" s="218" customFormat="1" ht="30" customHeight="1" thickBot="1" x14ac:dyDescent="0.2">
      <c r="A18" s="963">
        <v>1</v>
      </c>
      <c r="B18" s="1607" t="s">
        <v>2034</v>
      </c>
      <c r="C18" s="1607"/>
      <c r="D18" s="1607" t="s">
        <v>2035</v>
      </c>
      <c r="E18" s="1607"/>
      <c r="F18" s="1607"/>
      <c r="G18" s="1607" t="s">
        <v>2036</v>
      </c>
      <c r="H18" s="1607"/>
      <c r="I18" s="1607"/>
      <c r="J18" s="1607"/>
      <c r="K18" s="1607"/>
      <c r="M18" s="1072"/>
      <c r="N18" s="924"/>
    </row>
    <row r="19" spans="1:14" s="218" customFormat="1" ht="30" customHeight="1" thickBot="1" x14ac:dyDescent="0.2">
      <c r="A19" s="963">
        <v>2</v>
      </c>
      <c r="B19" s="1607"/>
      <c r="C19" s="1607"/>
      <c r="D19" s="1607"/>
      <c r="E19" s="1607"/>
      <c r="F19" s="1607"/>
      <c r="G19" s="1607"/>
      <c r="H19" s="1607"/>
      <c r="I19" s="1607"/>
      <c r="J19" s="1607"/>
      <c r="K19" s="1607"/>
      <c r="M19" s="1072"/>
      <c r="N19" s="924"/>
    </row>
    <row r="20" spans="1:14" s="218" customFormat="1" ht="30" customHeight="1" thickBot="1" x14ac:dyDescent="0.2">
      <c r="A20" s="963">
        <v>3</v>
      </c>
      <c r="B20" s="1607"/>
      <c r="C20" s="1607"/>
      <c r="D20" s="1607"/>
      <c r="E20" s="1607"/>
      <c r="F20" s="1607"/>
      <c r="G20" s="1607"/>
      <c r="H20" s="1607"/>
      <c r="I20" s="1607"/>
      <c r="J20" s="1607"/>
      <c r="K20" s="1607"/>
      <c r="M20" s="1072"/>
      <c r="N20" s="924"/>
    </row>
    <row r="21" spans="1:14" s="218" customFormat="1" ht="30" customHeight="1" thickBot="1" x14ac:dyDescent="0.2">
      <c r="A21" s="963">
        <v>4</v>
      </c>
      <c r="B21" s="1607"/>
      <c r="C21" s="1607"/>
      <c r="D21" s="1607"/>
      <c r="E21" s="1607"/>
      <c r="F21" s="1607"/>
      <c r="G21" s="1607"/>
      <c r="H21" s="1607"/>
      <c r="I21" s="1607"/>
      <c r="J21" s="1607"/>
      <c r="K21" s="1607"/>
      <c r="M21" s="1072"/>
      <c r="N21" s="924"/>
    </row>
    <row r="22" spans="1:14" s="218" customFormat="1" ht="30" customHeight="1" thickBot="1" x14ac:dyDescent="0.2">
      <c r="A22" s="963">
        <v>5</v>
      </c>
      <c r="B22" s="1607"/>
      <c r="C22" s="1607"/>
      <c r="D22" s="1607"/>
      <c r="E22" s="1607"/>
      <c r="F22" s="1607"/>
      <c r="G22" s="1607"/>
      <c r="H22" s="1607"/>
      <c r="I22" s="1607"/>
      <c r="J22" s="1607"/>
      <c r="K22" s="1607"/>
      <c r="M22" s="1072"/>
      <c r="N22" s="924"/>
    </row>
    <row r="23" spans="1:14" s="325" customFormat="1" ht="20.100000000000001" customHeight="1" thickBot="1" x14ac:dyDescent="0.2">
      <c r="A23" s="386" t="s">
        <v>1102</v>
      </c>
      <c r="B23" s="387"/>
      <c r="C23" s="387"/>
      <c r="D23" s="387"/>
      <c r="E23" s="387"/>
      <c r="F23" s="387"/>
      <c r="G23" s="387"/>
      <c r="H23" s="387"/>
      <c r="I23" s="387"/>
      <c r="J23" s="387"/>
      <c r="K23" s="387"/>
      <c r="M23" s="1215"/>
      <c r="N23" s="1189"/>
    </row>
    <row r="24" spans="1:14" s="218" customFormat="1" ht="20.100000000000001" customHeight="1" thickBot="1" x14ac:dyDescent="0.2">
      <c r="A24" s="963">
        <v>1</v>
      </c>
      <c r="B24" s="1607" t="s">
        <v>2037</v>
      </c>
      <c r="C24" s="1607"/>
      <c r="D24" s="1607"/>
      <c r="E24" s="1607"/>
      <c r="F24" s="1607"/>
      <c r="G24" s="1607"/>
      <c r="H24" s="1607"/>
      <c r="I24" s="1607"/>
      <c r="J24" s="1607"/>
      <c r="K24" s="1607"/>
      <c r="M24" s="1072"/>
      <c r="N24" s="924"/>
    </row>
    <row r="25" spans="1:14" s="218" customFormat="1" ht="20.100000000000001" customHeight="1" thickBot="1" x14ac:dyDescent="0.2">
      <c r="A25" s="963">
        <v>2</v>
      </c>
      <c r="B25" s="1979"/>
      <c r="C25" s="1979"/>
      <c r="D25" s="1979"/>
      <c r="E25" s="1979"/>
      <c r="F25" s="1979"/>
      <c r="G25" s="1979"/>
      <c r="H25" s="1979"/>
      <c r="I25" s="1979"/>
      <c r="J25" s="1979"/>
      <c r="K25" s="1979"/>
      <c r="M25" s="1072"/>
      <c r="N25" s="924"/>
    </row>
    <row r="26" spans="1:14" s="218" customFormat="1" ht="20.100000000000001" customHeight="1" thickBot="1" x14ac:dyDescent="0.2">
      <c r="A26" s="963">
        <v>3</v>
      </c>
      <c r="B26" s="1607"/>
      <c r="C26" s="1607"/>
      <c r="D26" s="1607"/>
      <c r="E26" s="1607"/>
      <c r="F26" s="1607"/>
      <c r="G26" s="1607"/>
      <c r="H26" s="1607"/>
      <c r="I26" s="1607"/>
      <c r="J26" s="1607"/>
      <c r="K26" s="1607"/>
      <c r="M26" s="1072"/>
      <c r="N26" s="924"/>
    </row>
    <row r="27" spans="1:14" s="218" customFormat="1" ht="20.100000000000001" customHeight="1" thickBot="1" x14ac:dyDescent="0.2">
      <c r="A27" s="963">
        <v>4</v>
      </c>
      <c r="B27" s="1607"/>
      <c r="C27" s="1607"/>
      <c r="D27" s="1607"/>
      <c r="E27" s="1607"/>
      <c r="F27" s="1607"/>
      <c r="G27" s="1607"/>
      <c r="H27" s="1607"/>
      <c r="I27" s="1607"/>
      <c r="J27" s="1607"/>
      <c r="K27" s="1607"/>
      <c r="M27" s="1072"/>
      <c r="N27" s="924"/>
    </row>
    <row r="28" spans="1:14" s="218" customFormat="1" ht="20.100000000000001" customHeight="1" thickBot="1" x14ac:dyDescent="0.2">
      <c r="A28" s="963">
        <v>5</v>
      </c>
      <c r="B28" s="1607"/>
      <c r="C28" s="1607"/>
      <c r="D28" s="1607"/>
      <c r="E28" s="1607"/>
      <c r="F28" s="1607"/>
      <c r="G28" s="1607"/>
      <c r="H28" s="1607"/>
      <c r="I28" s="1607"/>
      <c r="J28" s="1607"/>
      <c r="K28" s="1607"/>
      <c r="M28" s="1072"/>
      <c r="N28" s="924"/>
    </row>
    <row r="29" spans="1:14" s="325" customFormat="1" ht="20.100000000000001" customHeight="1" thickBot="1" x14ac:dyDescent="0.2">
      <c r="A29" s="386" t="s">
        <v>1891</v>
      </c>
      <c r="B29" s="387"/>
      <c r="C29" s="387"/>
      <c r="D29" s="387"/>
      <c r="E29" s="387"/>
      <c r="F29" s="387"/>
      <c r="G29" s="387"/>
      <c r="H29" s="387"/>
      <c r="I29" s="387"/>
      <c r="J29" s="387"/>
      <c r="K29" s="387"/>
      <c r="M29" s="1072"/>
      <c r="N29" s="1189"/>
    </row>
    <row r="30" spans="1:14" s="218" customFormat="1" ht="15" customHeight="1" thickBot="1" x14ac:dyDescent="0.2">
      <c r="A30" s="388" t="s">
        <v>674</v>
      </c>
      <c r="B30" s="386"/>
      <c r="C30" s="389"/>
      <c r="D30" s="1242" t="s">
        <v>257</v>
      </c>
      <c r="E30" s="218" t="s">
        <v>1198</v>
      </c>
      <c r="M30" s="1072"/>
      <c r="N30" s="924"/>
    </row>
    <row r="31" spans="1:14" s="218" customFormat="1" ht="15" customHeight="1" thickBot="1" x14ac:dyDescent="0.2">
      <c r="A31" s="388" t="s">
        <v>675</v>
      </c>
      <c r="D31" s="1003"/>
      <c r="E31" s="315" t="s">
        <v>1042</v>
      </c>
      <c r="M31" s="1072"/>
      <c r="N31" s="924"/>
    </row>
    <row r="32" spans="1:14" s="218" customFormat="1" ht="15" customHeight="1" thickBot="1" x14ac:dyDescent="0.2">
      <c r="A32" s="390" t="s">
        <v>676</v>
      </c>
      <c r="B32" s="325"/>
      <c r="C32" s="325"/>
      <c r="D32" s="325"/>
      <c r="E32" s="325"/>
      <c r="F32" s="1970"/>
      <c r="G32" s="1970"/>
      <c r="H32" s="1970"/>
      <c r="I32" s="325"/>
      <c r="J32" s="325"/>
      <c r="M32" s="1072"/>
      <c r="N32" s="924"/>
    </row>
    <row r="33" spans="1:14" s="218" customFormat="1" x14ac:dyDescent="0.15">
      <c r="A33" s="355"/>
      <c r="B33" s="355"/>
      <c r="C33" s="355"/>
      <c r="D33" s="355"/>
      <c r="E33" s="355"/>
      <c r="F33" s="355"/>
      <c r="G33" s="355"/>
      <c r="H33" s="355"/>
      <c r="I33" s="355"/>
      <c r="J33" s="355"/>
      <c r="K33" s="355"/>
      <c r="M33" s="1072"/>
      <c r="N33" s="924"/>
    </row>
    <row r="34" spans="1:14" s="218" customFormat="1" x14ac:dyDescent="0.15">
      <c r="A34" s="1630" t="s">
        <v>1684</v>
      </c>
      <c r="B34" s="1971"/>
      <c r="C34" s="1971"/>
      <c r="D34" s="1971"/>
      <c r="E34" s="1971"/>
      <c r="F34" s="1971"/>
      <c r="G34" s="1971"/>
      <c r="H34" s="1971"/>
      <c r="I34" s="1971"/>
      <c r="J34" s="1971"/>
      <c r="K34" s="1972"/>
      <c r="M34" s="1072"/>
      <c r="N34" s="924"/>
    </row>
    <row r="35" spans="1:14" s="218" customFormat="1" x14ac:dyDescent="0.15">
      <c r="A35" s="1973"/>
      <c r="B35" s="1974"/>
      <c r="C35" s="1974"/>
      <c r="D35" s="1974"/>
      <c r="E35" s="1974"/>
      <c r="F35" s="1974"/>
      <c r="G35" s="1974"/>
      <c r="H35" s="1974"/>
      <c r="I35" s="1974"/>
      <c r="J35" s="1974"/>
      <c r="K35" s="1975"/>
      <c r="M35" s="1072"/>
      <c r="N35" s="924"/>
    </row>
    <row r="36" spans="1:14" s="218" customFormat="1" x14ac:dyDescent="0.15">
      <c r="A36" s="1973"/>
      <c r="B36" s="1974"/>
      <c r="C36" s="1974"/>
      <c r="D36" s="1974"/>
      <c r="E36" s="1974"/>
      <c r="F36" s="1974"/>
      <c r="G36" s="1974"/>
      <c r="H36" s="1974"/>
      <c r="I36" s="1974"/>
      <c r="J36" s="1974"/>
      <c r="K36" s="1975"/>
      <c r="M36" s="1072"/>
      <c r="N36" s="924"/>
    </row>
    <row r="37" spans="1:14" s="218" customFormat="1" x14ac:dyDescent="0.15">
      <c r="A37" s="1973"/>
      <c r="B37" s="1974"/>
      <c r="C37" s="1974"/>
      <c r="D37" s="1974"/>
      <c r="E37" s="1974"/>
      <c r="F37" s="1974"/>
      <c r="G37" s="1974"/>
      <c r="H37" s="1974"/>
      <c r="I37" s="1974"/>
      <c r="J37" s="1974"/>
      <c r="K37" s="1975"/>
      <c r="M37" s="1072"/>
      <c r="N37" s="924"/>
    </row>
    <row r="38" spans="1:14" s="218" customFormat="1" x14ac:dyDescent="0.15">
      <c r="A38" s="1973"/>
      <c r="B38" s="1974"/>
      <c r="C38" s="1974"/>
      <c r="D38" s="1974"/>
      <c r="E38" s="1974"/>
      <c r="F38" s="1974"/>
      <c r="G38" s="1974"/>
      <c r="H38" s="1974"/>
      <c r="I38" s="1974"/>
      <c r="J38" s="1974"/>
      <c r="K38" s="1975"/>
      <c r="M38" s="1072"/>
      <c r="N38" s="924"/>
    </row>
    <row r="39" spans="1:14" s="218" customFormat="1" x14ac:dyDescent="0.15">
      <c r="A39" s="1973"/>
      <c r="B39" s="1974"/>
      <c r="C39" s="1974"/>
      <c r="D39" s="1974"/>
      <c r="E39" s="1974"/>
      <c r="F39" s="1974"/>
      <c r="G39" s="1974"/>
      <c r="H39" s="1974"/>
      <c r="I39" s="1974"/>
      <c r="J39" s="1974"/>
      <c r="K39" s="1975"/>
      <c r="M39" s="1072"/>
      <c r="N39" s="924"/>
    </row>
    <row r="40" spans="1:14" s="218" customFormat="1" x14ac:dyDescent="0.15">
      <c r="A40" s="1973"/>
      <c r="B40" s="1974"/>
      <c r="C40" s="1974"/>
      <c r="D40" s="1974"/>
      <c r="E40" s="1974"/>
      <c r="F40" s="1974"/>
      <c r="G40" s="1974"/>
      <c r="H40" s="1974"/>
      <c r="I40" s="1974"/>
      <c r="J40" s="1974"/>
      <c r="K40" s="1975"/>
      <c r="M40" s="1072"/>
      <c r="N40" s="924"/>
    </row>
    <row r="41" spans="1:14" s="218" customFormat="1" x14ac:dyDescent="0.15">
      <c r="A41" s="1973"/>
      <c r="B41" s="1974"/>
      <c r="C41" s="1974"/>
      <c r="D41" s="1974"/>
      <c r="E41" s="1974"/>
      <c r="F41" s="1974"/>
      <c r="G41" s="1974"/>
      <c r="H41" s="1974"/>
      <c r="I41" s="1974"/>
      <c r="J41" s="1974"/>
      <c r="K41" s="1975"/>
      <c r="M41" s="1072"/>
      <c r="N41" s="924"/>
    </row>
    <row r="42" spans="1:14" s="218" customFormat="1" x14ac:dyDescent="0.15">
      <c r="A42" s="1973"/>
      <c r="B42" s="1974"/>
      <c r="C42" s="1974"/>
      <c r="D42" s="1974"/>
      <c r="E42" s="1974"/>
      <c r="F42" s="1974"/>
      <c r="G42" s="1974"/>
      <c r="H42" s="1974"/>
      <c r="I42" s="1974"/>
      <c r="J42" s="1974"/>
      <c r="K42" s="1975"/>
      <c r="M42" s="1072"/>
      <c r="N42" s="924"/>
    </row>
    <row r="43" spans="1:14" s="218" customFormat="1" x14ac:dyDescent="0.15">
      <c r="A43" s="1973"/>
      <c r="B43" s="1974"/>
      <c r="C43" s="1974"/>
      <c r="D43" s="1974"/>
      <c r="E43" s="1974"/>
      <c r="F43" s="1974"/>
      <c r="G43" s="1974"/>
      <c r="H43" s="1974"/>
      <c r="I43" s="1974"/>
      <c r="J43" s="1974"/>
      <c r="K43" s="1975"/>
      <c r="M43" s="1072"/>
      <c r="N43" s="924"/>
    </row>
    <row r="44" spans="1:14" s="218" customFormat="1" x14ac:dyDescent="0.15">
      <c r="A44" s="1976"/>
      <c r="B44" s="1977"/>
      <c r="C44" s="1977"/>
      <c r="D44" s="1977"/>
      <c r="E44" s="1977"/>
      <c r="F44" s="1977"/>
      <c r="G44" s="1977"/>
      <c r="H44" s="1977"/>
      <c r="I44" s="1977"/>
      <c r="J44" s="1977"/>
      <c r="K44" s="1978"/>
      <c r="M44" s="1072"/>
      <c r="N44" s="924"/>
    </row>
  </sheetData>
  <sheetProtection formatCells="0" formatColumns="0" formatRows="0" insertHyperlinks="0"/>
  <mergeCells count="47">
    <mergeCell ref="B27:K27"/>
    <mergeCell ref="B28:K28"/>
    <mergeCell ref="F32:H32"/>
    <mergeCell ref="A34:K44"/>
    <mergeCell ref="B22:C22"/>
    <mergeCell ref="D22:F22"/>
    <mergeCell ref="G22:K22"/>
    <mergeCell ref="B24:K24"/>
    <mergeCell ref="B25:K25"/>
    <mergeCell ref="B26:K26"/>
    <mergeCell ref="B20:C20"/>
    <mergeCell ref="D20:F20"/>
    <mergeCell ref="G20:K20"/>
    <mergeCell ref="B21:C21"/>
    <mergeCell ref="D21:F21"/>
    <mergeCell ref="G21:K21"/>
    <mergeCell ref="B18:C18"/>
    <mergeCell ref="D18:F18"/>
    <mergeCell ref="G18:K18"/>
    <mergeCell ref="B19:C19"/>
    <mergeCell ref="D19:F19"/>
    <mergeCell ref="G19:K19"/>
    <mergeCell ref="A14:K14"/>
    <mergeCell ref="A16:C16"/>
    <mergeCell ref="D16:F16"/>
    <mergeCell ref="G16:K16"/>
    <mergeCell ref="B17:C17"/>
    <mergeCell ref="D17:F17"/>
    <mergeCell ref="G17:K17"/>
    <mergeCell ref="B11:I11"/>
    <mergeCell ref="J11:K11"/>
    <mergeCell ref="A12:I12"/>
    <mergeCell ref="J12:K12"/>
    <mergeCell ref="A13:I13"/>
    <mergeCell ref="J13:K13"/>
    <mergeCell ref="A8:I8"/>
    <mergeCell ref="J8:K8"/>
    <mergeCell ref="A9:I9"/>
    <mergeCell ref="J9:K9"/>
    <mergeCell ref="A10:I10"/>
    <mergeCell ref="J10:K10"/>
    <mergeCell ref="A7:K7"/>
    <mergeCell ref="A1:K1"/>
    <mergeCell ref="A2:J2"/>
    <mergeCell ref="L2:L5"/>
    <mergeCell ref="G4:K4"/>
    <mergeCell ref="A6:K6"/>
  </mergeCells>
  <phoneticPr fontId="5"/>
  <dataValidations count="8">
    <dataValidation type="list" allowBlank="1" showInputMessage="1" showErrorMessage="1" sqref="J10:K10">
      <formula1>"病院機能評価,JCI認証,ISO9001,その他,第三者評価を行っていない"</formula1>
    </dataValidation>
    <dataValidation type="list" allowBlank="1" showInputMessage="1" showErrorMessage="1" sqref="J8:K9 J12:K12">
      <formula1>"はい,いいえ"</formula1>
    </dataValidation>
    <dataValidation allowBlank="1" showErrorMessage="1" sqref="M4 M2"/>
    <dataValidation allowBlank="1" showErrorMessage="1" prompt="表紙シートの病院名を反映" sqref="M5"/>
    <dataValidation type="list" allowBlank="1" showInputMessage="1" showErrorMessage="1" sqref="D31">
      <formula1>"ワード,一太郎,リッチテキスト,エクセル,パワーポイント,PDF,その他"</formula1>
    </dataValidation>
    <dataValidation type="list" allowBlank="1" showInputMessage="1" showErrorMessage="1" sqref="D30">
      <formula1>"あり,なし"</formula1>
    </dataValidation>
    <dataValidation type="list" allowBlank="1" showInputMessage="1" showErrorMessage="1" prompt="表紙①に反映されます" sqref="K2">
      <formula1>"あり,なし"</formula1>
    </dataValidation>
    <dataValidation allowBlank="1" showInputMessage="1" showErrorMessage="1" prompt="表紙シートの病院名を反映" sqref="G4:K4"/>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90" zoomScaleNormal="100" zoomScaleSheetLayoutView="90" workbookViewId="0">
      <selection sqref="A1:I1"/>
    </sheetView>
  </sheetViews>
  <sheetFormatPr defaultColWidth="8.875" defaultRowHeight="13.5" x14ac:dyDescent="0.15"/>
  <cols>
    <col min="1" max="1" width="3.625" style="473" customWidth="1"/>
    <col min="2" max="2" width="6.75" style="473" customWidth="1"/>
    <col min="3" max="4" width="15.625" style="473" customWidth="1"/>
    <col min="5" max="5" width="17.75" style="473" customWidth="1"/>
    <col min="6" max="6" width="11.875" style="473" customWidth="1"/>
    <col min="7" max="7" width="15.875" style="473" customWidth="1"/>
    <col min="8" max="8" width="23.625" style="473" customWidth="1"/>
    <col min="9" max="9" width="27.25" style="473" customWidth="1"/>
    <col min="10" max="10" width="15" style="472" customWidth="1"/>
    <col min="11" max="11" width="2.625" style="472" customWidth="1"/>
    <col min="12" max="12" width="80.625" style="473" customWidth="1"/>
    <col min="13" max="16384" width="8.875" style="473"/>
  </cols>
  <sheetData>
    <row r="1" spans="1:12" ht="18" customHeight="1" thickBot="1" x14ac:dyDescent="0.2">
      <c r="A1" s="1981" t="s">
        <v>1154</v>
      </c>
      <c r="B1" s="1981"/>
      <c r="C1" s="1981"/>
      <c r="D1" s="1981"/>
      <c r="E1" s="1981"/>
      <c r="F1" s="1981"/>
      <c r="G1" s="1981"/>
      <c r="H1" s="1981"/>
      <c r="I1" s="1981"/>
      <c r="K1" s="1051" t="s">
        <v>1793</v>
      </c>
    </row>
    <row r="2" spans="1:12" ht="24.95" customHeight="1" thickTop="1" thickBot="1" x14ac:dyDescent="0.2">
      <c r="A2" s="1982" t="s">
        <v>1851</v>
      </c>
      <c r="B2" s="1982"/>
      <c r="C2" s="1982"/>
      <c r="D2" s="1982"/>
      <c r="E2" s="1982"/>
      <c r="F2" s="1982"/>
      <c r="G2" s="1982"/>
      <c r="H2" s="1982"/>
      <c r="I2" s="1216" t="s">
        <v>121</v>
      </c>
      <c r="J2" s="1983" t="str">
        <f>IF(AND(I2&lt;&gt;"",C14&lt;&gt;"",D14&lt;&gt;"",E14&lt;&gt;"",F14&lt;&gt;"",I14&lt;&gt;""),"",IF(I2="あり","下の表うち、少なくとも部門長の欄は入力してください",IF(I2="","←「あり」か「なし」を選択してください","")))</f>
        <v>下の表うち、少なくとも部門長の欄は入力してください</v>
      </c>
      <c r="K2" s="1051" t="s">
        <v>1806</v>
      </c>
    </row>
    <row r="3" spans="1:12" ht="15" thickTop="1" x14ac:dyDescent="0.15">
      <c r="A3" s="1217"/>
      <c r="B3" s="1217"/>
      <c r="C3" s="1217"/>
      <c r="D3" s="1217"/>
      <c r="E3" s="1217"/>
      <c r="F3" s="1217"/>
      <c r="G3" s="1217"/>
      <c r="H3" s="1217"/>
      <c r="I3" s="1218" t="s">
        <v>1852</v>
      </c>
      <c r="J3" s="1983"/>
      <c r="K3" s="1051" t="s">
        <v>1807</v>
      </c>
    </row>
    <row r="4" spans="1:12" ht="5.0999999999999996" customHeight="1" x14ac:dyDescent="0.15">
      <c r="A4" s="474"/>
      <c r="B4" s="474"/>
      <c r="C4" s="474"/>
      <c r="D4" s="474"/>
      <c r="E4" s="474"/>
      <c r="F4" s="474"/>
      <c r="G4" s="474"/>
      <c r="H4" s="474"/>
      <c r="I4" s="475"/>
      <c r="J4" s="1983"/>
      <c r="L4" s="1219"/>
    </row>
    <row r="5" spans="1:12" s="479" customFormat="1" ht="20.100000000000001" customHeight="1" x14ac:dyDescent="0.15">
      <c r="A5" s="476"/>
      <c r="B5" s="476"/>
      <c r="C5" s="476"/>
      <c r="D5" s="476"/>
      <c r="E5" s="476"/>
      <c r="F5" s="477" t="s">
        <v>1155</v>
      </c>
      <c r="G5" s="1984" t="str">
        <f>LEFT(表紙!D3,30)</f>
        <v>独立行政法人国立病院機構　近畿中央呼吸器センター</v>
      </c>
      <c r="H5" s="1985"/>
      <c r="I5" s="1986"/>
      <c r="J5" s="1983"/>
      <c r="K5" s="478"/>
      <c r="L5" s="551" t="s">
        <v>1818</v>
      </c>
    </row>
    <row r="6" spans="1:12" s="479" customFormat="1" ht="20.100000000000001" customHeight="1" x14ac:dyDescent="0.15">
      <c r="A6" s="476"/>
      <c r="B6" s="476"/>
      <c r="C6" s="476"/>
      <c r="D6" s="476"/>
      <c r="E6" s="476"/>
      <c r="F6" s="477" t="s">
        <v>1195</v>
      </c>
      <c r="G6" s="1220" t="s">
        <v>1924</v>
      </c>
      <c r="H6" s="1220"/>
      <c r="I6" s="1220"/>
      <c r="J6" s="478"/>
      <c r="K6" s="478"/>
      <c r="L6" s="1060"/>
    </row>
    <row r="7" spans="1:12" s="479" customFormat="1" ht="20.100000000000001" customHeight="1" x14ac:dyDescent="0.15">
      <c r="A7" s="474" t="s">
        <v>1156</v>
      </c>
      <c r="B7" s="474"/>
      <c r="C7" s="476"/>
      <c r="D7" s="476"/>
      <c r="E7" s="476"/>
      <c r="F7" s="477"/>
      <c r="G7" s="480"/>
      <c r="H7" s="481"/>
      <c r="I7" s="481"/>
      <c r="J7" s="478"/>
      <c r="K7" s="478"/>
      <c r="L7" s="1060"/>
    </row>
    <row r="8" spans="1:12" ht="16.5" customHeight="1" x14ac:dyDescent="0.15">
      <c r="A8" s="1019"/>
      <c r="B8" s="1019"/>
      <c r="C8" s="1987" t="s">
        <v>1157</v>
      </c>
      <c r="D8" s="1987"/>
      <c r="E8" s="1987"/>
      <c r="F8" s="1987"/>
      <c r="G8" s="1987"/>
      <c r="H8" s="1987"/>
      <c r="I8" s="1987"/>
      <c r="L8" s="1060"/>
    </row>
    <row r="9" spans="1:12" ht="50.25" customHeight="1" x14ac:dyDescent="0.15">
      <c r="A9" s="1018"/>
      <c r="B9" s="1018"/>
      <c r="C9" s="1980" t="s">
        <v>1158</v>
      </c>
      <c r="D9" s="1980"/>
      <c r="E9" s="1980"/>
      <c r="F9" s="1980"/>
      <c r="G9" s="1980"/>
      <c r="H9" s="1980"/>
      <c r="I9" s="1980"/>
      <c r="L9" s="1060"/>
    </row>
    <row r="10" spans="1:12" ht="25.5" customHeight="1" x14ac:dyDescent="0.15">
      <c r="A10" s="1018"/>
      <c r="B10" s="1018"/>
      <c r="C10" s="1980" t="s">
        <v>1159</v>
      </c>
      <c r="D10" s="1980"/>
      <c r="E10" s="1980"/>
      <c r="F10" s="1980"/>
      <c r="G10" s="1980"/>
      <c r="H10" s="1980"/>
      <c r="I10" s="1980"/>
      <c r="L10" s="1060"/>
    </row>
    <row r="11" spans="1:12" ht="30" customHeight="1" x14ac:dyDescent="0.15">
      <c r="A11" s="1018"/>
      <c r="B11" s="1018"/>
      <c r="C11" s="1988" t="s">
        <v>1853</v>
      </c>
      <c r="D11" s="1988"/>
      <c r="E11" s="1988"/>
      <c r="F11" s="1988"/>
      <c r="G11" s="1988"/>
      <c r="H11" s="1988"/>
      <c r="I11" s="1988"/>
      <c r="L11" s="1060"/>
    </row>
    <row r="12" spans="1:12" ht="18" customHeight="1" x14ac:dyDescent="0.15">
      <c r="A12" s="1989"/>
      <c r="B12" s="1990"/>
      <c r="C12" s="1993" t="s">
        <v>347</v>
      </c>
      <c r="D12" s="1995" t="s">
        <v>188</v>
      </c>
      <c r="E12" s="1997" t="s">
        <v>977</v>
      </c>
      <c r="F12" s="1999" t="s">
        <v>1854</v>
      </c>
      <c r="G12" s="2000"/>
      <c r="H12" s="2000"/>
      <c r="I12" s="2001"/>
      <c r="L12" s="1060"/>
    </row>
    <row r="13" spans="1:12" ht="18" customHeight="1" thickBot="1" x14ac:dyDescent="0.2">
      <c r="A13" s="1991"/>
      <c r="B13" s="1992"/>
      <c r="C13" s="1994"/>
      <c r="D13" s="1996"/>
      <c r="E13" s="1998"/>
      <c r="F13" s="2002" t="s">
        <v>1160</v>
      </c>
      <c r="G13" s="2003"/>
      <c r="H13" s="1221" t="s">
        <v>1855</v>
      </c>
      <c r="I13" s="1222" t="s">
        <v>1161</v>
      </c>
      <c r="L13" s="1060"/>
    </row>
    <row r="14" spans="1:12" ht="27" customHeight="1" thickBot="1" x14ac:dyDescent="0.2">
      <c r="A14" s="870">
        <v>1</v>
      </c>
      <c r="B14" s="482" t="s">
        <v>1162</v>
      </c>
      <c r="C14" s="316"/>
      <c r="D14" s="317"/>
      <c r="E14" s="398"/>
      <c r="F14" s="2004" t="s">
        <v>2085</v>
      </c>
      <c r="G14" s="2005"/>
      <c r="H14" s="1223"/>
      <c r="I14" s="483"/>
      <c r="J14" s="1224" t="str">
        <f>IF(AND(I2="あり",C14&lt;&gt;"",D14&lt;&gt;"",E14&lt;&gt;"",F14&lt;&gt;"",I14&lt;&gt;""),"OK",IF(I2&lt;&gt;"あり","",IF(OR(C14="",D14="",E14="",F14="",I14=""),"未記入あり","")))</f>
        <v>未記入あり</v>
      </c>
      <c r="L14" s="1060"/>
    </row>
    <row r="15" spans="1:12" ht="27" customHeight="1" thickBot="1" x14ac:dyDescent="0.2">
      <c r="A15" s="870">
        <v>2</v>
      </c>
      <c r="B15" s="2006"/>
      <c r="C15" s="316"/>
      <c r="D15" s="317"/>
      <c r="E15" s="398"/>
      <c r="F15" s="2004"/>
      <c r="G15" s="2005"/>
      <c r="H15" s="1223"/>
      <c r="I15" s="483"/>
      <c r="L15" s="1060"/>
    </row>
    <row r="16" spans="1:12" ht="27" customHeight="1" thickBot="1" x14ac:dyDescent="0.2">
      <c r="A16" s="870">
        <v>3</v>
      </c>
      <c r="B16" s="2007"/>
      <c r="C16" s="316"/>
      <c r="D16" s="317"/>
      <c r="E16" s="398"/>
      <c r="F16" s="2004"/>
      <c r="G16" s="2005"/>
      <c r="H16" s="1223"/>
      <c r="I16" s="483"/>
      <c r="L16" s="1060"/>
    </row>
    <row r="17" spans="1:12" ht="27" customHeight="1" thickBot="1" x14ac:dyDescent="0.2">
      <c r="A17" s="870">
        <v>4</v>
      </c>
      <c r="B17" s="2007"/>
      <c r="C17" s="316"/>
      <c r="D17" s="317"/>
      <c r="E17" s="398"/>
      <c r="F17" s="2004"/>
      <c r="G17" s="2005"/>
      <c r="H17" s="1223"/>
      <c r="I17" s="483"/>
      <c r="L17" s="1060"/>
    </row>
    <row r="18" spans="1:12" ht="27" customHeight="1" thickBot="1" x14ac:dyDescent="0.2">
      <c r="A18" s="870">
        <v>5</v>
      </c>
      <c r="B18" s="2007"/>
      <c r="C18" s="316"/>
      <c r="D18" s="317"/>
      <c r="E18" s="398"/>
      <c r="F18" s="2004"/>
      <c r="G18" s="2005"/>
      <c r="H18" s="1223"/>
      <c r="I18" s="483"/>
      <c r="L18" s="1060"/>
    </row>
    <row r="19" spans="1:12" ht="27" customHeight="1" thickBot="1" x14ac:dyDescent="0.2">
      <c r="A19" s="870">
        <v>6</v>
      </c>
      <c r="B19" s="2007"/>
      <c r="C19" s="316"/>
      <c r="D19" s="317"/>
      <c r="E19" s="398"/>
      <c r="F19" s="2004"/>
      <c r="G19" s="2005"/>
      <c r="H19" s="1223"/>
      <c r="I19" s="483"/>
      <c r="L19" s="1060"/>
    </row>
    <row r="20" spans="1:12" ht="27" customHeight="1" thickBot="1" x14ac:dyDescent="0.2">
      <c r="A20" s="870">
        <v>7</v>
      </c>
      <c r="B20" s="2007"/>
      <c r="C20" s="316"/>
      <c r="D20" s="317"/>
      <c r="E20" s="398"/>
      <c r="F20" s="2004"/>
      <c r="G20" s="2005"/>
      <c r="H20" s="1223"/>
      <c r="I20" s="483"/>
      <c r="L20" s="1060"/>
    </row>
    <row r="21" spans="1:12" ht="27" customHeight="1" thickBot="1" x14ac:dyDescent="0.2">
      <c r="A21" s="870">
        <v>8</v>
      </c>
      <c r="B21" s="2007"/>
      <c r="C21" s="316"/>
      <c r="D21" s="317"/>
      <c r="E21" s="398"/>
      <c r="F21" s="2004"/>
      <c r="G21" s="2005"/>
      <c r="H21" s="1223"/>
      <c r="I21" s="483"/>
      <c r="L21" s="1060"/>
    </row>
    <row r="22" spans="1:12" ht="27" customHeight="1" thickBot="1" x14ac:dyDescent="0.2">
      <c r="A22" s="870">
        <v>9</v>
      </c>
      <c r="B22" s="2007"/>
      <c r="C22" s="316"/>
      <c r="D22" s="317"/>
      <c r="E22" s="398"/>
      <c r="F22" s="2004"/>
      <c r="G22" s="2005"/>
      <c r="H22" s="1223"/>
      <c r="I22" s="483"/>
      <c r="L22" s="1060"/>
    </row>
    <row r="23" spans="1:12" ht="27" customHeight="1" thickBot="1" x14ac:dyDescent="0.2">
      <c r="A23" s="870">
        <v>10</v>
      </c>
      <c r="B23" s="2008"/>
      <c r="C23" s="316"/>
      <c r="D23" s="317"/>
      <c r="E23" s="398"/>
      <c r="F23" s="2004"/>
      <c r="G23" s="2005"/>
      <c r="H23" s="1223"/>
      <c r="I23" s="483"/>
      <c r="L23" s="1060"/>
    </row>
    <row r="24" spans="1:12" ht="20.100000000000001" customHeight="1" x14ac:dyDescent="0.15">
      <c r="A24" s="472"/>
      <c r="B24" s="472"/>
      <c r="C24" s="472"/>
      <c r="D24" s="472"/>
      <c r="E24" s="472"/>
      <c r="F24" s="472"/>
      <c r="G24" s="472"/>
      <c r="H24" s="472"/>
      <c r="I24" s="472"/>
      <c r="J24" s="484" t="s">
        <v>752</v>
      </c>
      <c r="K24" s="484"/>
      <c r="L24" s="1060"/>
    </row>
    <row r="25" spans="1:12" x14ac:dyDescent="0.15">
      <c r="A25" s="2009" t="s">
        <v>983</v>
      </c>
      <c r="B25" s="2009"/>
      <c r="C25" s="2009"/>
      <c r="D25" s="2009"/>
      <c r="E25" s="2009"/>
      <c r="F25" s="2009"/>
      <c r="G25" s="2009"/>
      <c r="H25" s="2009"/>
      <c r="I25" s="2009"/>
      <c r="J25" s="2009"/>
      <c r="K25" s="1020"/>
      <c r="L25" s="1060"/>
    </row>
    <row r="26" spans="1:12" ht="24" customHeight="1" thickBot="1" x14ac:dyDescent="0.2">
      <c r="A26" s="948"/>
      <c r="B26" s="2010" t="s">
        <v>347</v>
      </c>
      <c r="C26" s="2011"/>
      <c r="D26" s="2011"/>
      <c r="E26" s="208"/>
      <c r="F26" s="219"/>
      <c r="G26" s="208"/>
      <c r="H26" s="208"/>
      <c r="I26" s="208"/>
      <c r="L26" s="1060"/>
    </row>
    <row r="27" spans="1:12" ht="24" customHeight="1" thickBot="1" x14ac:dyDescent="0.2">
      <c r="A27" s="1225" t="s">
        <v>359</v>
      </c>
      <c r="B27" s="2012" t="s">
        <v>1163</v>
      </c>
      <c r="C27" s="2012"/>
      <c r="D27" s="2012"/>
      <c r="E27" s="208"/>
      <c r="F27" s="219"/>
      <c r="G27" s="208"/>
      <c r="H27" s="208"/>
      <c r="I27" s="208"/>
      <c r="L27" s="1060"/>
    </row>
    <row r="28" spans="1:12" ht="24" customHeight="1" thickBot="1" x14ac:dyDescent="0.2">
      <c r="A28" s="485">
        <v>1</v>
      </c>
      <c r="B28" s="1840" t="s">
        <v>2086</v>
      </c>
      <c r="C28" s="1841"/>
      <c r="D28" s="1842"/>
      <c r="E28" s="208"/>
      <c r="F28" s="219"/>
      <c r="G28" s="208"/>
      <c r="H28" s="208"/>
      <c r="I28" s="208"/>
      <c r="L28" s="1060"/>
    </row>
    <row r="29" spans="1:12" ht="24" customHeight="1" thickBot="1" x14ac:dyDescent="0.2">
      <c r="A29" s="950">
        <v>2</v>
      </c>
      <c r="B29" s="1840"/>
      <c r="C29" s="1841"/>
      <c r="D29" s="1842"/>
      <c r="E29" s="208"/>
      <c r="F29" s="219"/>
      <c r="G29" s="208"/>
      <c r="H29" s="208"/>
      <c r="I29" s="208"/>
      <c r="L29" s="1060"/>
    </row>
    <row r="30" spans="1:12" ht="24" customHeight="1" thickBot="1" x14ac:dyDescent="0.2">
      <c r="A30" s="950">
        <v>3</v>
      </c>
      <c r="B30" s="1840"/>
      <c r="C30" s="1841"/>
      <c r="D30" s="1842"/>
      <c r="E30" s="208"/>
      <c r="F30" s="219"/>
      <c r="G30" s="208"/>
      <c r="H30" s="208"/>
      <c r="I30" s="208"/>
      <c r="L30" s="1060"/>
    </row>
    <row r="31" spans="1:12" ht="24" customHeight="1" thickBot="1" x14ac:dyDescent="0.2">
      <c r="A31" s="950">
        <v>4</v>
      </c>
      <c r="B31" s="1837"/>
      <c r="C31" s="1837"/>
      <c r="D31" s="1837"/>
      <c r="E31" s="208"/>
      <c r="F31" s="219"/>
      <c r="G31" s="208"/>
      <c r="H31" s="208"/>
      <c r="I31" s="208"/>
      <c r="L31" s="1060"/>
    </row>
    <row r="32" spans="1:12" ht="24" customHeight="1" thickBot="1" x14ac:dyDescent="0.2">
      <c r="A32" s="950">
        <v>5</v>
      </c>
      <c r="B32" s="1837"/>
      <c r="C32" s="1837"/>
      <c r="D32" s="1837"/>
      <c r="E32" s="208"/>
      <c r="F32" s="219"/>
      <c r="G32" s="208"/>
      <c r="H32" s="208"/>
      <c r="I32" s="208"/>
      <c r="L32" s="1060"/>
    </row>
    <row r="33" spans="1:12" x14ac:dyDescent="0.15">
      <c r="A33" s="472"/>
      <c r="B33" s="472"/>
      <c r="C33" s="472"/>
      <c r="D33" s="472"/>
      <c r="E33" s="256"/>
      <c r="F33" s="486"/>
      <c r="G33" s="256"/>
      <c r="H33" s="256"/>
      <c r="I33" s="256"/>
      <c r="L33" s="1060"/>
    </row>
    <row r="34" spans="1:12" ht="42.75" customHeight="1" x14ac:dyDescent="0.15">
      <c r="A34" s="2015" t="s">
        <v>1856</v>
      </c>
      <c r="B34" s="1266"/>
      <c r="C34" s="1266"/>
      <c r="D34" s="1266"/>
      <c r="E34" s="1266"/>
      <c r="F34" s="1266"/>
      <c r="G34" s="1266"/>
      <c r="H34" s="1266"/>
      <c r="I34" s="472"/>
      <c r="L34" s="1060"/>
    </row>
    <row r="35" spans="1:12" x14ac:dyDescent="0.15">
      <c r="A35" s="472"/>
      <c r="B35" s="472"/>
      <c r="C35" s="472"/>
      <c r="D35" s="472"/>
      <c r="E35" s="472"/>
      <c r="F35" s="472"/>
      <c r="G35" s="472"/>
      <c r="H35" s="472"/>
      <c r="I35" s="472"/>
      <c r="L35" s="1060"/>
    </row>
    <row r="36" spans="1:12" x14ac:dyDescent="0.15">
      <c r="A36" s="2016"/>
      <c r="B36" s="2016" t="s">
        <v>1164</v>
      </c>
      <c r="C36" s="2016"/>
      <c r="D36" s="2016"/>
      <c r="E36" s="2016"/>
      <c r="F36" s="2016" t="s">
        <v>1165</v>
      </c>
      <c r="G36" s="2016"/>
      <c r="H36" s="2016"/>
      <c r="I36" s="2017" t="s">
        <v>1857</v>
      </c>
      <c r="J36" s="1226"/>
      <c r="K36" s="473"/>
    </row>
    <row r="37" spans="1:12" x14ac:dyDescent="0.15">
      <c r="A37" s="2016"/>
      <c r="B37" s="2016"/>
      <c r="C37" s="2016"/>
      <c r="D37" s="2016"/>
      <c r="E37" s="2016"/>
      <c r="F37" s="2016"/>
      <c r="G37" s="2016"/>
      <c r="H37" s="2016"/>
      <c r="I37" s="1792"/>
      <c r="J37" s="1226"/>
      <c r="K37" s="473"/>
    </row>
    <row r="38" spans="1:12" ht="33" customHeight="1" x14ac:dyDescent="0.15">
      <c r="A38" s="1227" t="s">
        <v>441</v>
      </c>
      <c r="B38" s="2013" t="s">
        <v>1858</v>
      </c>
      <c r="C38" s="2014"/>
      <c r="D38" s="2014"/>
      <c r="E38" s="2014"/>
      <c r="F38" s="2014" t="s">
        <v>1859</v>
      </c>
      <c r="G38" s="2014"/>
      <c r="H38" s="2014"/>
      <c r="I38" s="949" t="s">
        <v>1860</v>
      </c>
      <c r="J38" s="1226"/>
      <c r="K38" s="473"/>
    </row>
    <row r="39" spans="1:12" ht="33" customHeight="1" x14ac:dyDescent="0.15">
      <c r="A39" s="1227" t="s">
        <v>441</v>
      </c>
      <c r="B39" s="2018" t="s">
        <v>1861</v>
      </c>
      <c r="C39" s="2019"/>
      <c r="D39" s="2019"/>
      <c r="E39" s="2020"/>
      <c r="F39" s="2014" t="s">
        <v>1862</v>
      </c>
      <c r="G39" s="2014"/>
      <c r="H39" s="2014"/>
      <c r="I39" s="949" t="s">
        <v>1863</v>
      </c>
      <c r="J39" s="1226"/>
      <c r="K39" s="473"/>
    </row>
    <row r="40" spans="1:12" ht="33" customHeight="1" x14ac:dyDescent="0.15">
      <c r="A40" s="1227" t="s">
        <v>441</v>
      </c>
      <c r="B40" s="2013" t="s">
        <v>1864</v>
      </c>
      <c r="C40" s="2014"/>
      <c r="D40" s="2014"/>
      <c r="E40" s="2014"/>
      <c r="F40" s="2014" t="s">
        <v>1865</v>
      </c>
      <c r="G40" s="2014"/>
      <c r="H40" s="2014"/>
      <c r="I40" s="949" t="s">
        <v>1863</v>
      </c>
      <c r="J40" s="1226"/>
      <c r="K40" s="473"/>
    </row>
    <row r="41" spans="1:12" ht="33" customHeight="1" x14ac:dyDescent="0.15">
      <c r="A41" s="1227" t="s">
        <v>441</v>
      </c>
      <c r="B41" s="2018" t="s">
        <v>1866</v>
      </c>
      <c r="C41" s="2019"/>
      <c r="D41" s="2019"/>
      <c r="E41" s="2020"/>
      <c r="F41" s="2014" t="s">
        <v>1862</v>
      </c>
      <c r="G41" s="2014"/>
      <c r="H41" s="2014"/>
      <c r="I41" s="949"/>
      <c r="J41" s="1226"/>
      <c r="K41" s="473"/>
    </row>
    <row r="42" spans="1:12" ht="33" customHeight="1" x14ac:dyDescent="0.15">
      <c r="A42" s="1227" t="s">
        <v>441</v>
      </c>
      <c r="B42" s="2013" t="s">
        <v>1867</v>
      </c>
      <c r="C42" s="2014"/>
      <c r="D42" s="2014"/>
      <c r="E42" s="2014"/>
      <c r="F42" s="2014" t="s">
        <v>1862</v>
      </c>
      <c r="G42" s="2014"/>
      <c r="H42" s="2014"/>
      <c r="I42" s="949"/>
      <c r="J42" s="1226"/>
      <c r="K42" s="473"/>
    </row>
    <row r="43" spans="1:12" ht="33" customHeight="1" x14ac:dyDescent="0.15">
      <c r="A43" s="1227" t="s">
        <v>441</v>
      </c>
      <c r="B43" s="2018" t="s">
        <v>1868</v>
      </c>
      <c r="C43" s="2019"/>
      <c r="D43" s="2019"/>
      <c r="E43" s="2020"/>
      <c r="F43" s="2014" t="s">
        <v>1862</v>
      </c>
      <c r="G43" s="2014"/>
      <c r="H43" s="2014"/>
      <c r="I43" s="949"/>
      <c r="J43" s="1226"/>
      <c r="K43" s="473"/>
    </row>
    <row r="44" spans="1:12" ht="33" customHeight="1" x14ac:dyDescent="0.15">
      <c r="A44" s="1227" t="s">
        <v>441</v>
      </c>
      <c r="B44" s="2013" t="s">
        <v>1869</v>
      </c>
      <c r="C44" s="2014"/>
      <c r="D44" s="2014"/>
      <c r="E44" s="2014"/>
      <c r="F44" s="2014" t="s">
        <v>1862</v>
      </c>
      <c r="G44" s="2014"/>
      <c r="H44" s="2014"/>
      <c r="I44" s="949"/>
      <c r="J44" s="1226"/>
      <c r="K44" s="473"/>
    </row>
    <row r="45" spans="1:12" ht="33" customHeight="1" x14ac:dyDescent="0.15">
      <c r="A45" s="1228">
        <v>1</v>
      </c>
      <c r="B45" s="2021" t="s">
        <v>2087</v>
      </c>
      <c r="C45" s="2022"/>
      <c r="D45" s="2022"/>
      <c r="E45" s="2022"/>
      <c r="F45" s="2023">
        <v>44103</v>
      </c>
      <c r="G45" s="2022"/>
      <c r="H45" s="2022"/>
      <c r="I45" s="1229"/>
      <c r="J45" s="1226"/>
      <c r="K45" s="473"/>
    </row>
    <row r="46" spans="1:12" ht="33" customHeight="1" x14ac:dyDescent="0.15">
      <c r="A46" s="1228">
        <v>2</v>
      </c>
      <c r="B46" s="2022" t="s">
        <v>2088</v>
      </c>
      <c r="C46" s="2022"/>
      <c r="D46" s="2022"/>
      <c r="E46" s="2022"/>
      <c r="F46" s="2022" t="s">
        <v>2089</v>
      </c>
      <c r="G46" s="2022"/>
      <c r="H46" s="2022"/>
      <c r="I46" s="1229"/>
      <c r="J46" s="1226"/>
      <c r="K46" s="473"/>
    </row>
    <row r="47" spans="1:12" ht="33" customHeight="1" x14ac:dyDescent="0.15">
      <c r="A47" s="1228">
        <v>3</v>
      </c>
      <c r="B47" s="2022"/>
      <c r="C47" s="2022"/>
      <c r="D47" s="2022"/>
      <c r="E47" s="2022"/>
      <c r="F47" s="2022"/>
      <c r="G47" s="2022"/>
      <c r="H47" s="2022"/>
      <c r="I47" s="1229"/>
      <c r="J47" s="1226"/>
      <c r="K47" s="473"/>
    </row>
    <row r="48" spans="1:12" ht="33" customHeight="1" x14ac:dyDescent="0.15">
      <c r="A48" s="1228">
        <v>4</v>
      </c>
      <c r="B48" s="2022"/>
      <c r="C48" s="2022"/>
      <c r="D48" s="2022"/>
      <c r="E48" s="2022"/>
      <c r="F48" s="2022"/>
      <c r="G48" s="2022"/>
      <c r="H48" s="2022"/>
      <c r="I48" s="1229"/>
      <c r="J48" s="1226"/>
      <c r="K48" s="473"/>
    </row>
    <row r="49" spans="1:11" ht="33" customHeight="1" x14ac:dyDescent="0.15">
      <c r="A49" s="1228">
        <v>5</v>
      </c>
      <c r="B49" s="2022"/>
      <c r="C49" s="2022"/>
      <c r="D49" s="2022"/>
      <c r="E49" s="2022"/>
      <c r="F49" s="2022"/>
      <c r="G49" s="2022"/>
      <c r="H49" s="2022"/>
      <c r="I49" s="1229"/>
      <c r="J49" s="1230"/>
      <c r="K49" s="473"/>
    </row>
  </sheetData>
  <mergeCells count="62">
    <mergeCell ref="B47:E47"/>
    <mergeCell ref="F47:H47"/>
    <mergeCell ref="B48:E48"/>
    <mergeCell ref="F48:H48"/>
    <mergeCell ref="B49:E49"/>
    <mergeCell ref="F49:H49"/>
    <mergeCell ref="B44:E44"/>
    <mergeCell ref="F44:H44"/>
    <mergeCell ref="B45:E45"/>
    <mergeCell ref="F45:H45"/>
    <mergeCell ref="B46:E46"/>
    <mergeCell ref="F46:H46"/>
    <mergeCell ref="B41:E41"/>
    <mergeCell ref="F41:H41"/>
    <mergeCell ref="B42:E42"/>
    <mergeCell ref="F42:H42"/>
    <mergeCell ref="B43:E43"/>
    <mergeCell ref="F43:H43"/>
    <mergeCell ref="I36:I37"/>
    <mergeCell ref="B38:E38"/>
    <mergeCell ref="F38:H38"/>
    <mergeCell ref="B39:E39"/>
    <mergeCell ref="F39:H39"/>
    <mergeCell ref="B40:E40"/>
    <mergeCell ref="F40:H40"/>
    <mergeCell ref="B30:D30"/>
    <mergeCell ref="B31:D31"/>
    <mergeCell ref="B32:D32"/>
    <mergeCell ref="A34:H34"/>
    <mergeCell ref="A36:A37"/>
    <mergeCell ref="B36:E37"/>
    <mergeCell ref="F36:H37"/>
    <mergeCell ref="B29:D29"/>
    <mergeCell ref="F14:G14"/>
    <mergeCell ref="B15:B23"/>
    <mergeCell ref="F15:G15"/>
    <mergeCell ref="F16:G16"/>
    <mergeCell ref="F17:G17"/>
    <mergeCell ref="F18:G18"/>
    <mergeCell ref="F19:G19"/>
    <mergeCell ref="F20:G20"/>
    <mergeCell ref="F21:G21"/>
    <mergeCell ref="F22:G22"/>
    <mergeCell ref="F23:G23"/>
    <mergeCell ref="A25:J25"/>
    <mergeCell ref="B26:D26"/>
    <mergeCell ref="B27:D27"/>
    <mergeCell ref="B28:D28"/>
    <mergeCell ref="C10:I10"/>
    <mergeCell ref="C11:I11"/>
    <mergeCell ref="A12:B13"/>
    <mergeCell ref="C12:C13"/>
    <mergeCell ref="D12:D13"/>
    <mergeCell ref="E12:E13"/>
    <mergeCell ref="F12:I12"/>
    <mergeCell ref="F13:G13"/>
    <mergeCell ref="C9:I9"/>
    <mergeCell ref="A1:I1"/>
    <mergeCell ref="A2:H2"/>
    <mergeCell ref="J2:J5"/>
    <mergeCell ref="G5:I5"/>
    <mergeCell ref="C8:I8"/>
  </mergeCells>
  <phoneticPr fontId="5"/>
  <dataValidations count="5">
    <dataValidation allowBlank="1" showInputMessage="1" showErrorMessage="1" prompt="表紙シートの病院名を反映" sqref="G5:I5"/>
    <dataValidation type="list" allowBlank="1" showInputMessage="1" showErrorMessage="1" sqref="D14:D23">
      <formula1>"常勤,非常勤"</formula1>
    </dataValidation>
    <dataValidation type="list" allowBlank="1" showInputMessage="1" showErrorMessage="1" prompt="表紙①に反映されます" sqref="I2">
      <formula1>"あり,なし"</formula1>
    </dataValidation>
    <dataValidation type="list" allowBlank="1" showInputMessage="1" showErrorMessage="1" sqref="E14:E23">
      <formula1>"専従（8割以上）,専任（5割以上8割未満）,兼任（5割未満）"</formula1>
    </dataValidation>
    <dataValidation type="list" allowBlank="1" showInputMessage="1" showErrorMessage="1" sqref="C14:C23">
      <formula1>"医師,薬剤師,看護師,その他"</formula1>
    </dataValidation>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9"/>
  <sheetViews>
    <sheetView tabSelected="1" view="pageBreakPreview" zoomScale="106" zoomScaleNormal="100" zoomScaleSheetLayoutView="106" zoomScalePageLayoutView="70" workbookViewId="0"/>
  </sheetViews>
  <sheetFormatPr defaultRowHeight="14.25" x14ac:dyDescent="0.15"/>
  <cols>
    <col min="1" max="1" width="6.375" style="5" customWidth="1"/>
    <col min="2" max="2" width="6.625" style="5" customWidth="1"/>
    <col min="3" max="3" width="14" style="24" customWidth="1"/>
    <col min="4" max="4" width="9.625" style="24" customWidth="1"/>
    <col min="5" max="5" width="68.625" style="6" customWidth="1"/>
    <col min="6" max="6" width="6.375" style="5" customWidth="1"/>
    <col min="7" max="16384" width="9" style="5"/>
  </cols>
  <sheetData>
    <row r="1" spans="1:6" s="39" customFormat="1" ht="17.25" x14ac:dyDescent="0.15">
      <c r="A1" s="40" t="s">
        <v>720</v>
      </c>
      <c r="B1" s="40"/>
      <c r="C1" s="40"/>
      <c r="D1" s="40"/>
      <c r="E1" s="41"/>
    </row>
    <row r="2" spans="1:6" ht="5.0999999999999996" customHeight="1" thickBot="1" x14ac:dyDescent="0.2">
      <c r="A2" s="42"/>
      <c r="B2" s="42"/>
      <c r="C2" s="43"/>
      <c r="D2" s="44"/>
      <c r="E2" s="45"/>
      <c r="F2" s="4"/>
    </row>
    <row r="3" spans="1:6" ht="24" customHeight="1" thickBot="1" x14ac:dyDescent="0.2">
      <c r="A3" s="42"/>
      <c r="B3" s="42"/>
      <c r="C3" s="44" t="s">
        <v>342</v>
      </c>
      <c r="D3" s="1276" t="s">
        <v>1961</v>
      </c>
      <c r="E3" s="1277"/>
    </row>
    <row r="4" spans="1:6" ht="5.0999999999999996" customHeight="1" x14ac:dyDescent="0.15">
      <c r="A4" s="46"/>
      <c r="B4" s="46"/>
      <c r="C4" s="44"/>
      <c r="D4" s="44"/>
      <c r="E4" s="47"/>
    </row>
    <row r="5" spans="1:6" ht="5.0999999999999996" customHeight="1" x14ac:dyDescent="0.15">
      <c r="A5" s="48"/>
      <c r="B5" s="48"/>
      <c r="C5" s="49"/>
      <c r="D5" s="49"/>
      <c r="E5" s="50"/>
    </row>
    <row r="6" spans="1:6" s="15" customFormat="1" ht="12" customHeight="1" x14ac:dyDescent="0.15">
      <c r="A6" s="51"/>
      <c r="B6" s="51"/>
      <c r="C6" s="52" t="s">
        <v>1753</v>
      </c>
      <c r="D6" s="53"/>
      <c r="E6" s="54"/>
    </row>
    <row r="7" spans="1:6" s="37" customFormat="1" ht="12" customHeight="1" x14ac:dyDescent="0.15">
      <c r="A7" s="55"/>
      <c r="B7" s="55"/>
      <c r="C7" s="56" t="s">
        <v>178</v>
      </c>
      <c r="D7" s="56" t="s">
        <v>117</v>
      </c>
      <c r="E7" s="57" t="s">
        <v>177</v>
      </c>
    </row>
    <row r="8" spans="1:6" s="37" customFormat="1" ht="12" customHeight="1" x14ac:dyDescent="0.15">
      <c r="A8" s="55"/>
      <c r="B8" s="55"/>
      <c r="C8" s="56" t="s">
        <v>179</v>
      </c>
      <c r="D8" s="56" t="s">
        <v>117</v>
      </c>
      <c r="E8" s="57" t="s">
        <v>236</v>
      </c>
    </row>
    <row r="9" spans="1:6" s="37" customFormat="1" ht="12" customHeight="1" x14ac:dyDescent="0.15">
      <c r="A9" s="55"/>
      <c r="B9" s="55"/>
      <c r="C9" s="56" t="s">
        <v>179</v>
      </c>
      <c r="D9" s="56" t="s">
        <v>117</v>
      </c>
      <c r="E9" s="57" t="s">
        <v>1754</v>
      </c>
    </row>
    <row r="10" spans="1:6" s="8" customFormat="1" ht="5.0999999999999996" customHeight="1" x14ac:dyDescent="0.15">
      <c r="A10" s="58"/>
      <c r="B10" s="58"/>
      <c r="C10" s="59"/>
      <c r="D10" s="59"/>
      <c r="E10" s="60"/>
      <c r="F10" s="33"/>
    </row>
    <row r="11" spans="1:6" s="15" customFormat="1" ht="24" customHeight="1" x14ac:dyDescent="0.15">
      <c r="A11" s="51"/>
      <c r="B11" s="51"/>
      <c r="C11" s="52" t="s">
        <v>344</v>
      </c>
      <c r="D11" s="1278" t="s">
        <v>704</v>
      </c>
      <c r="E11" s="1278"/>
      <c r="F11" s="7"/>
    </row>
    <row r="12" spans="1:6" s="37" customFormat="1" ht="24" customHeight="1" x14ac:dyDescent="0.15">
      <c r="A12" s="159" t="s">
        <v>703</v>
      </c>
      <c r="B12" s="160" t="s">
        <v>702</v>
      </c>
      <c r="C12" s="161" t="s">
        <v>343</v>
      </c>
      <c r="D12" s="56" t="s">
        <v>118</v>
      </c>
      <c r="E12" s="61" t="s">
        <v>570</v>
      </c>
      <c r="F12" s="38"/>
    </row>
    <row r="13" spans="1:6" s="37" customFormat="1" ht="12" customHeight="1" x14ac:dyDescent="0.15">
      <c r="A13" s="1231" t="str">
        <f>IF('別紙1（満たしていない要件）'!E2="","未入力",'別紙1（満たしていない要件）'!E2)</f>
        <v>なし</v>
      </c>
      <c r="B13" s="162"/>
      <c r="C13" s="1232" t="s">
        <v>634</v>
      </c>
      <c r="D13" s="56" t="s">
        <v>117</v>
      </c>
      <c r="E13" s="57" t="s">
        <v>754</v>
      </c>
      <c r="F13" s="38"/>
    </row>
    <row r="14" spans="1:6" s="37" customFormat="1" ht="12" customHeight="1" x14ac:dyDescent="0.15">
      <c r="A14" s="1231" t="str">
        <f>IF('別紙2（専門とするがんの診療状況）'!K2="","未入力",'別紙2（専門とするがんの診療状況）'!K2)</f>
        <v>あり</v>
      </c>
      <c r="B14" s="162"/>
      <c r="C14" s="1232" t="s">
        <v>635</v>
      </c>
      <c r="D14" s="56" t="s">
        <v>117</v>
      </c>
      <c r="E14" s="57" t="s">
        <v>1755</v>
      </c>
      <c r="F14" s="38"/>
    </row>
    <row r="15" spans="1:6" s="37" customFormat="1" ht="12" customHeight="1" x14ac:dyDescent="0.15">
      <c r="A15" s="1231" t="str">
        <f>IF('別紙3（放射線治療連携）'!J5="","未入力",'別紙3（放射線治療連携）'!J5)</f>
        <v>なし</v>
      </c>
      <c r="B15" s="162"/>
      <c r="C15" s="1232" t="s">
        <v>694</v>
      </c>
      <c r="D15" s="56" t="s">
        <v>117</v>
      </c>
      <c r="E15" s="57" t="s">
        <v>1068</v>
      </c>
      <c r="F15" s="38"/>
    </row>
    <row r="16" spans="1:6" s="37" customFormat="1" ht="12" customHeight="1" x14ac:dyDescent="0.15">
      <c r="A16" s="1231" t="str">
        <f>IF('別紙4（緩和外来）'!X2="","未入力",'別紙4（緩和外来）'!X2)</f>
        <v>あり</v>
      </c>
      <c r="B16" s="162"/>
      <c r="C16" s="1232" t="s">
        <v>695</v>
      </c>
      <c r="D16" s="56" t="s">
        <v>117</v>
      </c>
      <c r="E16" s="57" t="s">
        <v>691</v>
      </c>
      <c r="F16" s="38"/>
    </row>
    <row r="17" spans="1:6" s="37" customFormat="1" ht="12" customHeight="1" x14ac:dyDescent="0.15">
      <c r="A17" s="1231" t="str">
        <f>IF('別紙5（緩和病棟）'!Y2="","未入力",'別紙5（緩和病棟）'!Y2)</f>
        <v>あり</v>
      </c>
      <c r="B17" s="162"/>
      <c r="C17" s="1232" t="s">
        <v>696</v>
      </c>
      <c r="D17" s="56" t="s">
        <v>117</v>
      </c>
      <c r="E17" s="57" t="s">
        <v>692</v>
      </c>
      <c r="F17" s="38"/>
    </row>
    <row r="18" spans="1:6" s="37" customFormat="1" ht="12" customHeight="1" x14ac:dyDescent="0.15">
      <c r="A18" s="1231" t="str">
        <f>IF('別紙6（地域緩和ケア連携体制）'!J2="","未入力",'別紙6（地域緩和ケア連携体制）'!J2)</f>
        <v>あり</v>
      </c>
      <c r="B18" s="495" t="str">
        <f>IF(AND(A18="あり",'別紙6（地域緩和ケア連携体制）'!D18=""),"未入力",'別紙6（地域緩和ケア連携体制）'!D18)</f>
        <v>あり</v>
      </c>
      <c r="C18" s="1232" t="s">
        <v>697</v>
      </c>
      <c r="D18" s="56" t="s">
        <v>176</v>
      </c>
      <c r="E18" s="57" t="s">
        <v>877</v>
      </c>
      <c r="F18" s="38"/>
    </row>
    <row r="19" spans="1:6" s="37" customFormat="1" ht="12" customHeight="1" x14ac:dyDescent="0.15">
      <c r="A19" s="1231" t="str">
        <f>IF('別紙7（地域パス）'!I2="","未入力",'別紙7（地域パス）'!I2)</f>
        <v>あり</v>
      </c>
      <c r="B19" s="162"/>
      <c r="C19" s="1232" t="s">
        <v>116</v>
      </c>
      <c r="D19" s="56" t="s">
        <v>117</v>
      </c>
      <c r="E19" s="57" t="s">
        <v>693</v>
      </c>
      <c r="F19" s="38"/>
    </row>
    <row r="20" spans="1:6" s="37" customFormat="1" ht="12" customHeight="1" x14ac:dyDescent="0.15">
      <c r="A20" s="1231" t="str">
        <f>IF('別紙8（地域連携カンファ開催状況）'!H2="","未入力",'別紙8（地域連携カンファ開催状況）'!H2)</f>
        <v>あり</v>
      </c>
      <c r="B20" s="162"/>
      <c r="C20" s="1232" t="s">
        <v>698</v>
      </c>
      <c r="D20" s="56" t="s">
        <v>117</v>
      </c>
      <c r="E20" s="57" t="s">
        <v>1150</v>
      </c>
      <c r="F20" s="38"/>
    </row>
    <row r="21" spans="1:6" s="37" customFormat="1" ht="12" customHeight="1" x14ac:dyDescent="0.15">
      <c r="A21" s="1231" t="str">
        <f>IF('別紙9（緩和メンバー）'!F2="","未入力",'別紙9（緩和メンバー）'!F2)</f>
        <v>あり</v>
      </c>
      <c r="B21" s="162"/>
      <c r="C21" s="1232" t="s">
        <v>569</v>
      </c>
      <c r="D21" s="56" t="s">
        <v>117</v>
      </c>
      <c r="E21" s="57" t="s">
        <v>1069</v>
      </c>
      <c r="F21" s="38"/>
    </row>
    <row r="22" spans="1:6" s="37" customFormat="1" ht="12" customHeight="1" x14ac:dyDescent="0.15">
      <c r="A22" s="1231" t="str">
        <f>IF('別紙10（語り合うための場の設定状況）'!P2="","未入力",'別紙10（語り合うための場の設定状況）'!P2)</f>
        <v>あり</v>
      </c>
      <c r="B22" s="162"/>
      <c r="C22" s="1232" t="s">
        <v>755</v>
      </c>
      <c r="D22" s="56" t="s">
        <v>117</v>
      </c>
      <c r="E22" s="57" t="s">
        <v>636</v>
      </c>
      <c r="F22" s="38"/>
    </row>
    <row r="23" spans="1:6" s="37" customFormat="1" ht="12" customHeight="1" x14ac:dyDescent="0.15">
      <c r="A23" s="1231" t="str">
        <f>IF('別紙11（診療実績）'!E2="","未入力",'別紙11（診療実績）'!E2)</f>
        <v>あり</v>
      </c>
      <c r="B23" s="162"/>
      <c r="C23" s="1232" t="s">
        <v>705</v>
      </c>
      <c r="D23" s="56" t="s">
        <v>117</v>
      </c>
      <c r="E23" s="57" t="s">
        <v>878</v>
      </c>
      <c r="F23" s="38"/>
    </row>
    <row r="24" spans="1:6" s="37" customFormat="1" ht="12" customHeight="1" x14ac:dyDescent="0.15">
      <c r="A24" s="1231" t="str">
        <f>IF('別紙12（相談内容）'!G2="","未入力",'別紙12（相談内容）'!G2)</f>
        <v>あり</v>
      </c>
      <c r="B24" s="162"/>
      <c r="C24" s="1232" t="s">
        <v>573</v>
      </c>
      <c r="D24" s="56" t="s">
        <v>117</v>
      </c>
      <c r="E24" s="57" t="s">
        <v>757</v>
      </c>
      <c r="F24" s="38"/>
    </row>
    <row r="25" spans="1:6" s="37" customFormat="1" ht="12" customHeight="1" x14ac:dyDescent="0.15">
      <c r="A25" s="1231" t="str">
        <f>IF('別紙13（相談支援センター窓口）'!W2="","未入力",'別紙13（相談支援センター窓口）'!W2)</f>
        <v>あり</v>
      </c>
      <c r="B25" s="162"/>
      <c r="C25" s="1232" t="s">
        <v>349</v>
      </c>
      <c r="D25" s="56" t="s">
        <v>117</v>
      </c>
      <c r="E25" s="57" t="s">
        <v>1870</v>
      </c>
      <c r="F25" s="38"/>
    </row>
    <row r="26" spans="1:6" s="37" customFormat="1" ht="12" customHeight="1" x14ac:dyDescent="0.15">
      <c r="A26" s="1231" t="str">
        <f>IF('別紙14（相談支援センター体制）'!I2="","未入力",'別紙14（相談支援センター体制）'!I2)</f>
        <v>あり</v>
      </c>
      <c r="B26" s="162"/>
      <c r="C26" s="1232" t="s">
        <v>727</v>
      </c>
      <c r="D26" s="56" t="s">
        <v>117</v>
      </c>
      <c r="E26" s="57" t="s">
        <v>879</v>
      </c>
      <c r="F26" s="38"/>
    </row>
    <row r="27" spans="1:6" s="37" customFormat="1" ht="12" customHeight="1" x14ac:dyDescent="0.15">
      <c r="A27" s="1231" t="str">
        <f>IF('別紙15（連携協力体制）'!H2="","未入力",'別紙15（連携協力体制）'!H2)</f>
        <v>あり</v>
      </c>
      <c r="B27" s="162"/>
      <c r="C27" s="1232" t="s">
        <v>728</v>
      </c>
      <c r="D27" s="56" t="s">
        <v>117</v>
      </c>
      <c r="E27" s="57" t="s">
        <v>880</v>
      </c>
      <c r="F27" s="38"/>
    </row>
    <row r="28" spans="1:6" s="371" customFormat="1" ht="13.5" customHeight="1" x14ac:dyDescent="0.15">
      <c r="A28" s="1231" t="str">
        <f>IF('別紙16（専門外来）'!W2="","未入力",'別紙16（専門外来）'!W2)</f>
        <v>あり</v>
      </c>
      <c r="B28" s="162"/>
      <c r="C28" s="1232" t="s">
        <v>729</v>
      </c>
      <c r="D28" s="56" t="s">
        <v>117</v>
      </c>
      <c r="E28" s="62" t="s">
        <v>881</v>
      </c>
      <c r="F28" s="370"/>
    </row>
    <row r="29" spans="1:6" s="37" customFormat="1" ht="12" customHeight="1" x14ac:dyDescent="0.15">
      <c r="A29" s="1231" t="str">
        <f>IF('別紙17（院内がん登録）'!G2="","未入力",'別紙17（院内がん登録）'!G2)</f>
        <v>あり</v>
      </c>
      <c r="B29" s="162"/>
      <c r="C29" s="1232" t="s">
        <v>721</v>
      </c>
      <c r="D29" s="56" t="s">
        <v>117</v>
      </c>
      <c r="E29" s="62" t="s">
        <v>882</v>
      </c>
      <c r="F29" s="38"/>
    </row>
    <row r="30" spans="1:6" s="37" customFormat="1" ht="12" customHeight="1" x14ac:dyDescent="0.15">
      <c r="A30" s="1231" t="str">
        <f>IF('別紙18（臨床試験・治験）'!W2="","未入力",'別紙18（臨床試験・治験）'!W2)</f>
        <v>あり</v>
      </c>
      <c r="B30" s="162"/>
      <c r="C30" s="1232" t="s">
        <v>699</v>
      </c>
      <c r="D30" s="56" t="s">
        <v>117</v>
      </c>
      <c r="E30" s="62" t="s">
        <v>637</v>
      </c>
      <c r="F30" s="38"/>
    </row>
    <row r="31" spans="1:6" s="37" customFormat="1" ht="12" customHeight="1" x14ac:dyDescent="0.15">
      <c r="A31" s="1231" t="str">
        <f>IF('別紙19（PDCAサイクル）'!K2="","未入力",'別紙19（PDCAサイクル）'!K2)</f>
        <v>あり</v>
      </c>
      <c r="B31" s="495" t="str">
        <f>IF(AND(A29="あり",'別紙19（PDCAサイクル）'!D30=""),"未入力",'別紙19（PDCAサイクル）'!D30)</f>
        <v>なし</v>
      </c>
      <c r="C31" s="1232" t="s">
        <v>700</v>
      </c>
      <c r="D31" s="61" t="s">
        <v>176</v>
      </c>
      <c r="E31" s="62" t="s">
        <v>883</v>
      </c>
      <c r="F31" s="38"/>
    </row>
    <row r="32" spans="1:6" s="37" customFormat="1" ht="12" customHeight="1" x14ac:dyDescent="0.15">
      <c r="A32" s="1231" t="str">
        <f>IF('別紙20（医療安全）'!I2="","未入力",'別紙20（医療安全）'!I2)</f>
        <v>あり</v>
      </c>
      <c r="B32" s="162" t="s">
        <v>1975</v>
      </c>
      <c r="C32" s="1232" t="s">
        <v>701</v>
      </c>
      <c r="D32" s="56" t="s">
        <v>117</v>
      </c>
      <c r="E32" s="62" t="s">
        <v>1166</v>
      </c>
      <c r="F32" s="38"/>
    </row>
    <row r="33" spans="1:5" x14ac:dyDescent="0.15">
      <c r="A33" s="8"/>
      <c r="B33" s="8"/>
      <c r="C33" s="34"/>
      <c r="D33" s="34"/>
      <c r="E33" s="25"/>
    </row>
    <row r="34" spans="1:5" x14ac:dyDescent="0.15">
      <c r="A34" s="8"/>
      <c r="B34" s="8"/>
      <c r="C34" s="34"/>
      <c r="D34" s="34"/>
      <c r="E34" s="25"/>
    </row>
    <row r="35" spans="1:5" x14ac:dyDescent="0.15">
      <c r="A35" s="8"/>
      <c r="B35" s="8"/>
      <c r="C35" s="34"/>
      <c r="D35" s="34"/>
      <c r="E35" s="25"/>
    </row>
    <row r="36" spans="1:5" x14ac:dyDescent="0.15">
      <c r="A36" s="8"/>
      <c r="B36" s="8"/>
      <c r="C36" s="34"/>
      <c r="D36" s="34"/>
      <c r="E36" s="25"/>
    </row>
    <row r="37" spans="1:5" x14ac:dyDescent="0.15">
      <c r="A37" s="8"/>
      <c r="B37" s="8"/>
      <c r="C37" s="34"/>
      <c r="D37" s="34"/>
      <c r="E37" s="25"/>
    </row>
    <row r="38" spans="1:5" x14ac:dyDescent="0.15">
      <c r="A38" s="8"/>
      <c r="B38" s="8"/>
      <c r="C38" s="34"/>
      <c r="D38" s="34"/>
      <c r="E38" s="25"/>
    </row>
    <row r="39" spans="1:5" x14ac:dyDescent="0.15">
      <c r="A39" s="8"/>
      <c r="B39" s="8"/>
      <c r="C39" s="34"/>
      <c r="D39" s="34"/>
      <c r="E39" s="25"/>
    </row>
  </sheetData>
  <sheetProtection formatCells="0" formatColumns="0" formatRows="0" insertHyperlinks="0"/>
  <mergeCells count="2">
    <mergeCell ref="D3:E3"/>
    <mergeCell ref="D11:E11"/>
  </mergeCells>
  <phoneticPr fontId="5"/>
  <dataValidations count="1">
    <dataValidation allowBlank="1" showInputMessage="1" showErrorMessage="1" prompt="正式名称を入力してください。_x000d_このセルの内容が他のシートにコピーされます。" sqref="D3:E3"/>
  </dataValidations>
  <hyperlinks>
    <hyperlink ref="C13" location="'別紙1（満たしていない要件）'!A1" display="別紙1"/>
    <hyperlink ref="C14" location="'別紙3（放射線治療連携）'!A1" display="別紙2"/>
    <hyperlink ref="C15" location="'別紙3（放射線治療連携）'!A1" display="別紙3"/>
    <hyperlink ref="C16" location="'様式4（機能別）'!A1" display="別紙4"/>
    <hyperlink ref="C17" location="'別紙5（緩和病棟）'!A1" display="別紙5"/>
    <hyperlink ref="C18" location="'別紙6（地域緩和ケア連携体制）'!A1" display="別紙6"/>
    <hyperlink ref="C19" location="'別紙7（地域パス）'!A1" display="別紙7"/>
    <hyperlink ref="C20" location="'別紙8（地域連携カンファ開催状況）'!A1" display="別紙8"/>
    <hyperlink ref="C21" location="'別紙9（緩和メンバー）'!A1" display="別紙9"/>
    <hyperlink ref="C22" location="'別紙10（語り合うための場の設定状況）'!A1" display="別紙10"/>
    <hyperlink ref="C23" location="'別紙11（診療実績）'!A1" display="別紙11"/>
    <hyperlink ref="C24" location="'別紙12（相談内容）'!A1" display="別紙12"/>
    <hyperlink ref="C25" location="'別紙13（相談支援センター窓口）'!A1" display="別紙13"/>
    <hyperlink ref="C26" location="'別紙14（相談支援センター体制）'!A1" display="別紙14"/>
    <hyperlink ref="C27" location="'別紙15（連携協力体制）'!A1" display="別紙15"/>
    <hyperlink ref="C28" location="'別紙16（専門外来）'!A1" display="別紙16"/>
    <hyperlink ref="C29" location="'別紙17（院内がん登録）'!A1" display="別紙17"/>
    <hyperlink ref="C30" location="'別紙18（臨床試験・治験）'!A1" display="別紙18"/>
    <hyperlink ref="C31" location="'別紙19（PDCAサイクル）'!A1" display="別紙19"/>
    <hyperlink ref="C32" location="'別紙20（医療安全）'!A1" display="別紙20"/>
  </hyperlinks>
  <printOptions horizontalCentered="1"/>
  <pageMargins left="0.39370078740157483" right="0.39370078740157483" top="0.59055118110236227" bottom="0.59055118110236227" header="0.31496062992125984" footer="0.27559055118110237"/>
  <pageSetup paperSize="9" scale="92" orientation="portrait" r:id="rId1"/>
  <headerFooter>
    <oddFooter>&amp;C&amp;P／&amp;N&amp;R&amp;A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34"/>
  <sheetViews>
    <sheetView showGridLines="0" view="pageBreakPreview" zoomScale="70" zoomScaleNormal="70" zoomScaleSheetLayoutView="70" zoomScalePageLayoutView="30" workbookViewId="0"/>
  </sheetViews>
  <sheetFormatPr defaultColWidth="9" defaultRowHeight="20.100000000000001" customHeight="1" x14ac:dyDescent="0.15"/>
  <cols>
    <col min="1" max="1" width="1.875" style="28" customWidth="1"/>
    <col min="2" max="2" width="3.5" style="28" customWidth="1"/>
    <col min="3" max="3" width="6" style="28" customWidth="1"/>
    <col min="4" max="4" width="2.625" style="28" customWidth="1"/>
    <col min="5" max="5" width="2.875" style="28" customWidth="1"/>
    <col min="6" max="6" width="12.625" style="129" customWidth="1"/>
    <col min="7" max="7" width="33.625" style="130" customWidth="1"/>
    <col min="8" max="8" width="34.375" style="131" customWidth="1"/>
    <col min="9" max="9" width="10.625" style="132" customWidth="1"/>
    <col min="10" max="10" width="8.5" style="133" customWidth="1"/>
    <col min="11" max="11" width="2.375" style="133" customWidth="1"/>
    <col min="12" max="13" width="5.625" style="133" customWidth="1"/>
    <col min="14" max="14" width="7" style="133" customWidth="1"/>
    <col min="15" max="17" width="5.625" style="133" customWidth="1"/>
    <col min="18" max="18" width="10.625" style="132" customWidth="1"/>
    <col min="19" max="19" width="5.625" style="133" customWidth="1"/>
    <col min="20" max="20" width="10.625" style="129" customWidth="1"/>
    <col min="21" max="21" width="7.875" style="133" customWidth="1"/>
    <col min="22" max="22" width="6.5" style="44" customWidth="1"/>
    <col min="23" max="23" width="10.625" style="66" customWidth="1"/>
    <col min="24" max="24" width="2.625" style="42" customWidth="1"/>
    <col min="25" max="25" width="100.625" style="42" customWidth="1"/>
    <col min="26" max="26" width="9" style="42"/>
    <col min="27" max="30" width="9" style="69"/>
    <col min="31" max="16384" width="9" style="73"/>
  </cols>
  <sheetData>
    <row r="1" spans="1:30" ht="17.25" customHeight="1" x14ac:dyDescent="0.15">
      <c r="A1" s="42"/>
      <c r="B1" s="63"/>
      <c r="C1" s="63"/>
      <c r="D1" s="63"/>
      <c r="E1" s="63"/>
      <c r="F1" s="42"/>
      <c r="G1" s="64"/>
      <c r="H1" s="65"/>
      <c r="I1" s="66"/>
      <c r="J1" s="67"/>
      <c r="K1" s="67"/>
      <c r="L1" s="67"/>
      <c r="M1" s="67"/>
      <c r="N1" s="67"/>
      <c r="O1" s="67"/>
      <c r="P1" s="67"/>
      <c r="Q1" s="67"/>
      <c r="R1" s="66"/>
      <c r="S1" s="67"/>
      <c r="T1" s="42"/>
      <c r="U1" s="68"/>
      <c r="V1" s="1279" t="str">
        <f>IF(COUNTIF((W8:W329),"未入力あり"),"※このシートには未入力があります。「未入力あり」の行を確認してください。↓","✔チェック欄に未入力なし")</f>
        <v>✔チェック欄に未入力なし</v>
      </c>
      <c r="W1" s="1279"/>
    </row>
    <row r="2" spans="1:30" ht="28.5" customHeight="1" x14ac:dyDescent="0.15">
      <c r="A2" s="1280" t="s">
        <v>1952</v>
      </c>
      <c r="B2" s="1280"/>
      <c r="C2" s="1280"/>
      <c r="D2" s="1280"/>
      <c r="E2" s="1280"/>
      <c r="F2" s="1280"/>
      <c r="G2" s="1280"/>
      <c r="H2" s="1280"/>
      <c r="I2" s="1280"/>
      <c r="J2" s="1280"/>
      <c r="K2" s="1280"/>
      <c r="L2" s="1280"/>
      <c r="M2" s="1280"/>
      <c r="N2" s="1280"/>
      <c r="O2" s="1280"/>
      <c r="P2" s="1280"/>
      <c r="Q2" s="1280"/>
      <c r="R2" s="1280"/>
      <c r="S2" s="1280"/>
      <c r="T2" s="1280"/>
      <c r="U2" s="1280"/>
      <c r="V2" s="1279"/>
      <c r="W2" s="1279"/>
      <c r="X2" s="1021"/>
      <c r="Y2" s="1021"/>
    </row>
    <row r="3" spans="1:30" ht="24.95" customHeight="1" x14ac:dyDescent="0.15">
      <c r="A3" s="1281" t="s">
        <v>1894</v>
      </c>
      <c r="B3" s="1281"/>
      <c r="C3" s="1281"/>
      <c r="D3" s="1281"/>
      <c r="E3" s="1281"/>
      <c r="F3" s="1281"/>
      <c r="G3" s="1281"/>
      <c r="H3" s="1281"/>
      <c r="I3" s="1281"/>
      <c r="J3" s="1281"/>
      <c r="K3" s="1281"/>
      <c r="L3" s="1281"/>
      <c r="M3" s="1281"/>
      <c r="N3" s="1281"/>
      <c r="O3" s="1281"/>
      <c r="P3" s="1281"/>
      <c r="Q3" s="1281"/>
      <c r="R3" s="1281"/>
      <c r="S3" s="1281"/>
      <c r="T3" s="1281"/>
      <c r="U3" s="1281"/>
      <c r="V3" s="1279"/>
      <c r="W3" s="1279"/>
      <c r="Y3" s="1022" t="s">
        <v>1761</v>
      </c>
    </row>
    <row r="4" spans="1:30" ht="9.75" customHeight="1" thickBot="1" x14ac:dyDescent="0.2">
      <c r="A4" s="63"/>
      <c r="B4" s="63"/>
      <c r="C4" s="63"/>
      <c r="D4" s="63"/>
      <c r="E4" s="63"/>
      <c r="F4" s="69"/>
      <c r="G4" s="64"/>
      <c r="H4" s="72"/>
      <c r="I4" s="70"/>
      <c r="J4" s="71"/>
      <c r="K4" s="1286">
        <v>40269</v>
      </c>
      <c r="L4" s="1287"/>
      <c r="M4" s="1287"/>
      <c r="N4" s="1287"/>
      <c r="O4" s="1287"/>
      <c r="P4" s="1287"/>
      <c r="Q4" s="1287"/>
      <c r="R4" s="1287"/>
      <c r="S4" s="1287"/>
      <c r="T4" s="1287"/>
      <c r="U4" s="1287"/>
      <c r="V4" s="1279"/>
      <c r="W4" s="1279"/>
      <c r="X4" s="69"/>
      <c r="Y4" s="69"/>
      <c r="Z4" s="69"/>
      <c r="AA4" s="73"/>
      <c r="AB4" s="73"/>
      <c r="AC4" s="73"/>
      <c r="AD4" s="73"/>
    </row>
    <row r="5" spans="1:30" s="63" customFormat="1" ht="20.100000000000001" customHeight="1" thickBot="1" x14ac:dyDescent="0.2">
      <c r="A5" s="73" t="s">
        <v>1953</v>
      </c>
      <c r="B5" s="73"/>
      <c r="C5" s="73"/>
      <c r="D5" s="73"/>
      <c r="E5" s="73"/>
      <c r="F5" s="69"/>
      <c r="G5" s="1236" t="s">
        <v>1964</v>
      </c>
      <c r="H5" s="1237" t="s">
        <v>1954</v>
      </c>
      <c r="I5" s="1288" t="s">
        <v>1955</v>
      </c>
      <c r="J5" s="1288"/>
      <c r="K5" s="1287"/>
      <c r="L5" s="1287"/>
      <c r="M5" s="1287"/>
      <c r="N5" s="1287"/>
      <c r="O5" s="1287"/>
      <c r="P5" s="1287"/>
      <c r="Q5" s="1287"/>
      <c r="R5" s="1287"/>
      <c r="S5" s="1287"/>
      <c r="T5" s="1287"/>
      <c r="U5" s="1287"/>
      <c r="V5" s="1279"/>
      <c r="W5" s="1279"/>
    </row>
    <row r="6" spans="1:30" s="63" customFormat="1" ht="20.100000000000001" customHeight="1" x14ac:dyDescent="0.15">
      <c r="A6" s="69" t="s">
        <v>1956</v>
      </c>
      <c r="B6" s="69"/>
      <c r="C6" s="69"/>
      <c r="D6" s="69"/>
      <c r="E6" s="69"/>
      <c r="F6" s="69"/>
      <c r="G6" s="72"/>
      <c r="H6" s="75"/>
      <c r="I6" s="71" t="s">
        <v>1957</v>
      </c>
      <c r="K6" s="70"/>
      <c r="L6" s="71"/>
      <c r="M6" s="69"/>
      <c r="N6" s="71"/>
      <c r="V6" s="1279"/>
      <c r="W6" s="1279"/>
    </row>
    <row r="7" spans="1:30" ht="9.75" customHeight="1" x14ac:dyDescent="0.15">
      <c r="A7" s="63"/>
      <c r="B7" s="63"/>
      <c r="C7" s="63"/>
      <c r="D7" s="63"/>
      <c r="E7" s="63"/>
      <c r="F7" s="69"/>
      <c r="G7" s="64"/>
      <c r="H7" s="72"/>
      <c r="I7" s="70"/>
      <c r="J7" s="71"/>
      <c r="K7" s="71"/>
      <c r="L7" s="71"/>
      <c r="M7" s="71"/>
      <c r="N7" s="71"/>
      <c r="O7" s="71"/>
      <c r="P7" s="71"/>
      <c r="Q7" s="71"/>
      <c r="R7" s="70"/>
      <c r="S7" s="71"/>
      <c r="T7" s="69"/>
      <c r="U7" s="71"/>
      <c r="V7" s="1279"/>
      <c r="W7" s="1279"/>
      <c r="Y7" s="1023"/>
    </row>
    <row r="8" spans="1:30" ht="20.100000000000001" customHeight="1" x14ac:dyDescent="0.15">
      <c r="A8" s="73" t="s">
        <v>1762</v>
      </c>
      <c r="B8" s="73"/>
      <c r="C8" s="73"/>
      <c r="D8" s="73"/>
      <c r="E8" s="73"/>
      <c r="F8" s="69"/>
      <c r="G8" s="74"/>
      <c r="H8" s="72"/>
      <c r="I8" s="70"/>
      <c r="J8" s="71"/>
      <c r="K8" s="71"/>
      <c r="L8" s="71"/>
      <c r="M8" s="71"/>
      <c r="N8" s="71"/>
      <c r="O8" s="71"/>
      <c r="P8" s="71"/>
      <c r="Q8" s="71"/>
      <c r="R8" s="70"/>
      <c r="S8" s="71"/>
      <c r="T8" s="70"/>
      <c r="U8" s="1024"/>
      <c r="W8" s="63"/>
      <c r="Y8" s="1023"/>
    </row>
    <row r="9" spans="1:30" ht="21.75" customHeight="1" x14ac:dyDescent="0.15">
      <c r="A9" s="1025" t="s">
        <v>417</v>
      </c>
      <c r="B9" s="1026"/>
      <c r="C9" s="1026"/>
      <c r="D9" s="1026"/>
      <c r="E9" s="1026"/>
      <c r="F9" s="1027"/>
      <c r="G9" s="1028"/>
      <c r="H9" s="1282" t="str">
        <f>LEFT(表紙!D3,30)</f>
        <v>独立行政法人国立病院機構　近畿中央呼吸器センター</v>
      </c>
      <c r="I9" s="1283"/>
      <c r="J9" s="1283"/>
      <c r="K9" s="1283"/>
      <c r="L9" s="1283"/>
      <c r="M9" s="1283"/>
      <c r="N9" s="1283"/>
      <c r="O9" s="1283"/>
      <c r="P9" s="1283"/>
      <c r="Q9" s="1283"/>
      <c r="R9" s="1283"/>
      <c r="S9" s="1283"/>
      <c r="T9" s="1284"/>
      <c r="U9" s="1029"/>
      <c r="V9" s="44">
        <v>12</v>
      </c>
      <c r="Y9" s="554"/>
    </row>
    <row r="10" spans="1:30" ht="18" thickBot="1" x14ac:dyDescent="0.2">
      <c r="A10" s="108"/>
      <c r="B10" s="79"/>
      <c r="C10" s="79"/>
      <c r="D10" s="79"/>
      <c r="E10" s="79"/>
      <c r="F10" s="80"/>
      <c r="G10" s="984"/>
      <c r="H10" s="1030"/>
      <c r="I10" s="1031"/>
      <c r="J10" s="1031"/>
      <c r="K10" s="1031"/>
      <c r="L10" s="1031"/>
      <c r="M10" s="1031"/>
      <c r="N10" s="1031"/>
      <c r="O10" s="1031"/>
      <c r="P10" s="1031"/>
      <c r="Q10" s="1031"/>
      <c r="R10" s="1031"/>
      <c r="S10" s="1031"/>
      <c r="T10" s="1032"/>
      <c r="U10" s="1033"/>
      <c r="V10" s="44">
        <v>13</v>
      </c>
      <c r="Y10" s="554"/>
    </row>
    <row r="11" spans="1:30" ht="20.100000000000001" customHeight="1" thickBot="1" x14ac:dyDescent="0.2">
      <c r="A11" s="76"/>
      <c r="B11" s="229" t="s">
        <v>677</v>
      </c>
      <c r="C11" s="229"/>
      <c r="D11" s="229"/>
      <c r="E11" s="229"/>
      <c r="F11" s="77"/>
      <c r="G11" s="393"/>
      <c r="H11" s="1276" t="s">
        <v>1965</v>
      </c>
      <c r="I11" s="1285"/>
      <c r="J11" s="1285"/>
      <c r="K11" s="1285"/>
      <c r="L11" s="1285"/>
      <c r="M11" s="1285"/>
      <c r="N11" s="1285"/>
      <c r="O11" s="1285"/>
      <c r="P11" s="1285"/>
      <c r="Q11" s="1285"/>
      <c r="R11" s="1285"/>
      <c r="S11" s="1285"/>
      <c r="T11" s="1277"/>
      <c r="U11" s="400"/>
      <c r="V11" s="44">
        <v>14</v>
      </c>
      <c r="W11" s="966"/>
      <c r="Y11" s="554"/>
    </row>
    <row r="12" spans="1:30" ht="20.100000000000001" customHeight="1" x14ac:dyDescent="0.15">
      <c r="A12" s="399"/>
      <c r="B12" s="229"/>
      <c r="C12" s="229"/>
      <c r="D12" s="229"/>
      <c r="E12" s="229"/>
      <c r="F12" s="77"/>
      <c r="G12" s="393"/>
      <c r="H12" s="401"/>
      <c r="I12" s="401"/>
      <c r="J12" s="401"/>
      <c r="K12" s="401"/>
      <c r="L12" s="401"/>
      <c r="M12" s="401"/>
      <c r="N12" s="401"/>
      <c r="O12" s="401"/>
      <c r="P12" s="401"/>
      <c r="Q12" s="401"/>
      <c r="R12" s="401"/>
      <c r="S12" s="401"/>
      <c r="T12" s="401"/>
      <c r="U12" s="400"/>
      <c r="V12" s="44">
        <v>15</v>
      </c>
      <c r="W12" s="966"/>
      <c r="Y12" s="554"/>
    </row>
    <row r="13" spans="1:30" ht="20.100000000000001" customHeight="1" thickBot="1" x14ac:dyDescent="0.2">
      <c r="A13" s="76" t="s">
        <v>238</v>
      </c>
      <c r="B13" s="229"/>
      <c r="C13" s="229"/>
      <c r="D13" s="229"/>
      <c r="E13" s="229"/>
      <c r="F13" s="77"/>
      <c r="G13" s="393"/>
      <c r="H13" s="402"/>
      <c r="I13" s="92"/>
      <c r="J13" s="92"/>
      <c r="K13" s="92"/>
      <c r="L13" s="92"/>
      <c r="M13" s="92"/>
      <c r="N13" s="92"/>
      <c r="O13" s="92"/>
      <c r="P13" s="92"/>
      <c r="Q13" s="92"/>
      <c r="R13" s="92"/>
      <c r="S13" s="92"/>
      <c r="T13" s="92"/>
      <c r="U13" s="78"/>
      <c r="V13" s="44">
        <v>16</v>
      </c>
      <c r="Y13" s="554"/>
      <c r="Z13" s="1296"/>
    </row>
    <row r="14" spans="1:30" ht="20.100000000000001" customHeight="1" thickBot="1" x14ac:dyDescent="0.2">
      <c r="A14" s="76"/>
      <c r="B14" s="229" t="s">
        <v>64</v>
      </c>
      <c r="C14" s="229"/>
      <c r="D14" s="229"/>
      <c r="E14" s="229"/>
      <c r="F14" s="77"/>
      <c r="G14" s="98" t="s">
        <v>1123</v>
      </c>
      <c r="H14" s="403" t="s">
        <v>1966</v>
      </c>
      <c r="I14" s="404"/>
      <c r="J14" s="404"/>
      <c r="K14" s="404"/>
      <c r="L14" s="404"/>
      <c r="M14" s="404"/>
      <c r="N14" s="404"/>
      <c r="O14" s="404"/>
      <c r="P14" s="404"/>
      <c r="Q14" s="404"/>
      <c r="R14" s="404"/>
      <c r="S14" s="404"/>
      <c r="T14" s="404"/>
      <c r="U14" s="78"/>
      <c r="V14" s="44">
        <v>17</v>
      </c>
      <c r="W14" s="966"/>
      <c r="Y14" s="554"/>
      <c r="Z14" s="1296"/>
    </row>
    <row r="15" spans="1:30" ht="20.100000000000001" customHeight="1" thickBot="1" x14ac:dyDescent="0.2">
      <c r="A15" s="76"/>
      <c r="B15" s="230" t="s">
        <v>114</v>
      </c>
      <c r="C15" s="393"/>
      <c r="D15" s="393"/>
      <c r="E15" s="393"/>
      <c r="F15" s="77"/>
      <c r="G15" s="405"/>
      <c r="H15" s="406" t="s">
        <v>1967</v>
      </c>
      <c r="I15" s="1297" t="s">
        <v>1968</v>
      </c>
      <c r="J15" s="1298"/>
      <c r="K15" s="1298"/>
      <c r="L15" s="1298"/>
      <c r="M15" s="1298"/>
      <c r="N15" s="1298"/>
      <c r="O15" s="1298"/>
      <c r="P15" s="1298"/>
      <c r="Q15" s="1298"/>
      <c r="R15" s="1298"/>
      <c r="S15" s="1298"/>
      <c r="T15" s="1299"/>
      <c r="U15" s="78"/>
      <c r="V15" s="44">
        <v>18</v>
      </c>
      <c r="W15" s="966"/>
      <c r="Y15" s="554"/>
      <c r="Z15" s="1296"/>
    </row>
    <row r="16" spans="1:30" ht="21" customHeight="1" thickBot="1" x14ac:dyDescent="0.2">
      <c r="A16" s="108"/>
      <c r="B16" s="109" t="s">
        <v>677</v>
      </c>
      <c r="C16" s="984"/>
      <c r="D16" s="984"/>
      <c r="E16" s="984"/>
      <c r="F16" s="80"/>
      <c r="G16" s="407"/>
      <c r="H16" s="141"/>
      <c r="I16" s="1276"/>
      <c r="J16" s="1285"/>
      <c r="K16" s="1285"/>
      <c r="L16" s="1285"/>
      <c r="M16" s="1285"/>
      <c r="N16" s="1285"/>
      <c r="O16" s="1285"/>
      <c r="P16" s="1285"/>
      <c r="Q16" s="1285"/>
      <c r="R16" s="1285"/>
      <c r="S16" s="1285"/>
      <c r="T16" s="1277"/>
      <c r="U16" s="86"/>
      <c r="V16" s="44">
        <v>19</v>
      </c>
      <c r="W16" s="966"/>
      <c r="Y16" s="554"/>
      <c r="Z16" s="1296"/>
      <c r="AA16" s="73"/>
      <c r="AB16" s="73"/>
      <c r="AC16" s="73"/>
      <c r="AD16" s="73"/>
    </row>
    <row r="17" spans="1:30" ht="20.100000000000001" customHeight="1" thickBot="1" x14ac:dyDescent="0.2">
      <c r="A17" s="76"/>
      <c r="B17" s="230" t="s">
        <v>660</v>
      </c>
      <c r="C17" s="393"/>
      <c r="D17" s="393"/>
      <c r="E17" s="393"/>
      <c r="F17" s="77"/>
      <c r="G17" s="393"/>
      <c r="H17" s="1300" t="s">
        <v>1969</v>
      </c>
      <c r="I17" s="1290"/>
      <c r="J17" s="1290"/>
      <c r="K17" s="1290"/>
      <c r="L17" s="1290"/>
      <c r="M17" s="1290"/>
      <c r="N17" s="1290"/>
      <c r="O17" s="1290"/>
      <c r="P17" s="1290"/>
      <c r="Q17" s="1290"/>
      <c r="R17" s="1290"/>
      <c r="S17" s="1290"/>
      <c r="T17" s="1291"/>
      <c r="U17" s="78"/>
      <c r="V17" s="44">
        <v>20</v>
      </c>
      <c r="W17" s="966"/>
      <c r="Y17" s="554"/>
      <c r="Z17" s="1296"/>
      <c r="AA17" s="73"/>
      <c r="AB17" s="73"/>
      <c r="AC17" s="73"/>
      <c r="AD17" s="73"/>
    </row>
    <row r="18" spans="1:30" ht="20.100000000000001" customHeight="1" thickBot="1" x14ac:dyDescent="0.2">
      <c r="A18" s="76"/>
      <c r="B18" s="230" t="s">
        <v>334</v>
      </c>
      <c r="C18" s="393"/>
      <c r="D18" s="393"/>
      <c r="E18" s="393"/>
      <c r="F18" s="77"/>
      <c r="G18" s="393"/>
      <c r="H18" s="1300" t="s">
        <v>1970</v>
      </c>
      <c r="I18" s="1290"/>
      <c r="J18" s="1290"/>
      <c r="K18" s="1290"/>
      <c r="L18" s="1290"/>
      <c r="M18" s="1290"/>
      <c r="N18" s="1290"/>
      <c r="O18" s="1290"/>
      <c r="P18" s="1290"/>
      <c r="Q18" s="1290"/>
      <c r="R18" s="1290"/>
      <c r="S18" s="1290"/>
      <c r="T18" s="1291"/>
      <c r="U18" s="78"/>
      <c r="V18" s="44">
        <v>21</v>
      </c>
      <c r="W18" s="70"/>
      <c r="Y18" s="554"/>
      <c r="Z18" s="1296"/>
      <c r="AA18" s="73"/>
      <c r="AB18" s="73"/>
      <c r="AC18" s="73"/>
      <c r="AD18" s="73"/>
    </row>
    <row r="19" spans="1:30" ht="20.100000000000001" customHeight="1" thickBot="1" x14ac:dyDescent="0.2">
      <c r="A19" s="76"/>
      <c r="B19" s="230" t="s">
        <v>335</v>
      </c>
      <c r="C19" s="393"/>
      <c r="D19" s="393"/>
      <c r="E19" s="393"/>
      <c r="F19" s="77"/>
      <c r="G19" s="393"/>
      <c r="H19" s="1289" t="s">
        <v>1963</v>
      </c>
      <c r="I19" s="1290"/>
      <c r="J19" s="1290"/>
      <c r="K19" s="1290"/>
      <c r="L19" s="1290"/>
      <c r="M19" s="1290"/>
      <c r="N19" s="1290"/>
      <c r="O19" s="1290"/>
      <c r="P19" s="1290"/>
      <c r="Q19" s="1290"/>
      <c r="R19" s="1290"/>
      <c r="S19" s="1290"/>
      <c r="T19" s="1291"/>
      <c r="U19" s="78"/>
      <c r="V19" s="44">
        <v>22</v>
      </c>
      <c r="W19" s="70"/>
      <c r="Y19" s="554"/>
      <c r="Z19" s="1296"/>
      <c r="AA19" s="73"/>
      <c r="AB19" s="73"/>
      <c r="AC19" s="73"/>
      <c r="AD19" s="73"/>
    </row>
    <row r="20" spans="1:30" ht="20.100000000000001" customHeight="1" thickBot="1" x14ac:dyDescent="0.2">
      <c r="A20" s="76"/>
      <c r="B20" s="230" t="s">
        <v>1124</v>
      </c>
      <c r="C20" s="393"/>
      <c r="D20" s="393"/>
      <c r="E20" s="393"/>
      <c r="F20" s="77"/>
      <c r="G20" s="393"/>
      <c r="H20" s="1289" t="s">
        <v>1971</v>
      </c>
      <c r="I20" s="1290"/>
      <c r="J20" s="1290"/>
      <c r="K20" s="1290"/>
      <c r="L20" s="1290"/>
      <c r="M20" s="1290"/>
      <c r="N20" s="1290"/>
      <c r="O20" s="1290"/>
      <c r="P20" s="1290"/>
      <c r="Q20" s="1290"/>
      <c r="R20" s="1290"/>
      <c r="S20" s="1290"/>
      <c r="T20" s="1291"/>
      <c r="U20" s="78"/>
      <c r="V20" s="44">
        <v>23</v>
      </c>
      <c r="W20" s="70"/>
      <c r="Y20" s="554"/>
      <c r="Z20" s="1296"/>
      <c r="AA20" s="73"/>
      <c r="AB20" s="73"/>
      <c r="AC20" s="73"/>
      <c r="AD20" s="73"/>
    </row>
    <row r="21" spans="1:30" ht="20.100000000000001" customHeight="1" thickBot="1" x14ac:dyDescent="0.2">
      <c r="A21" s="76"/>
      <c r="B21" s="229" t="s">
        <v>348</v>
      </c>
      <c r="C21" s="229"/>
      <c r="D21" s="229"/>
      <c r="E21" s="229"/>
      <c r="F21" s="77"/>
      <c r="G21" s="393"/>
      <c r="H21" s="1292" t="s">
        <v>1972</v>
      </c>
      <c r="I21" s="1293"/>
      <c r="J21" s="1293"/>
      <c r="K21" s="1293"/>
      <c r="L21" s="1293"/>
      <c r="M21" s="1293"/>
      <c r="N21" s="1293"/>
      <c r="O21" s="1293"/>
      <c r="P21" s="1293"/>
      <c r="Q21" s="1293"/>
      <c r="R21" s="1293"/>
      <c r="S21" s="1293"/>
      <c r="T21" s="1294"/>
      <c r="U21" s="78"/>
      <c r="V21" s="44">
        <v>24</v>
      </c>
      <c r="W21" s="966"/>
      <c r="Y21" s="554"/>
      <c r="Z21" s="1296"/>
      <c r="AA21" s="73"/>
      <c r="AB21" s="73"/>
      <c r="AC21" s="73"/>
      <c r="AD21" s="73"/>
    </row>
    <row r="22" spans="1:30" ht="20.100000000000001" customHeight="1" x14ac:dyDescent="0.15">
      <c r="A22" s="399"/>
      <c r="B22" s="229"/>
      <c r="C22" s="229"/>
      <c r="D22" s="229"/>
      <c r="E22" s="229"/>
      <c r="F22" s="77"/>
      <c r="G22" s="393"/>
      <c r="H22" s="87"/>
      <c r="I22" s="88"/>
      <c r="J22" s="87"/>
      <c r="K22" s="87"/>
      <c r="L22" s="87"/>
      <c r="M22" s="87"/>
      <c r="N22" s="87"/>
      <c r="O22" s="87"/>
      <c r="P22" s="87"/>
      <c r="Q22" s="87"/>
      <c r="R22" s="88"/>
      <c r="S22" s="89"/>
      <c r="T22" s="89"/>
      <c r="U22" s="81"/>
      <c r="V22" s="44">
        <v>25</v>
      </c>
      <c r="Y22" s="554"/>
      <c r="Z22" s="1296"/>
      <c r="AA22" s="73"/>
      <c r="AB22" s="73"/>
      <c r="AC22" s="73"/>
      <c r="AD22" s="73"/>
    </row>
    <row r="23" spans="1:30" ht="27" customHeight="1" x14ac:dyDescent="0.15">
      <c r="A23" s="76" t="s">
        <v>1228</v>
      </c>
      <c r="B23" s="229"/>
      <c r="C23" s="229"/>
      <c r="D23" s="229"/>
      <c r="E23" s="229"/>
      <c r="F23" s="230"/>
      <c r="G23" s="393"/>
      <c r="H23" s="232"/>
      <c r="I23" s="90"/>
      <c r="J23" s="229"/>
      <c r="K23" s="229"/>
      <c r="L23" s="229"/>
      <c r="M23" s="229"/>
      <c r="N23" s="229"/>
      <c r="O23" s="229"/>
      <c r="P23" s="229"/>
      <c r="Q23" s="229"/>
      <c r="R23" s="90"/>
      <c r="S23" s="229"/>
      <c r="T23" s="229"/>
      <c r="U23" s="82"/>
      <c r="V23" s="44">
        <v>26</v>
      </c>
      <c r="Y23" s="554"/>
      <c r="AA23" s="73"/>
      <c r="AB23" s="73"/>
      <c r="AC23" s="73"/>
      <c r="AD23" s="73"/>
    </row>
    <row r="24" spans="1:30" ht="18" thickBot="1" x14ac:dyDescent="0.2">
      <c r="A24" s="76"/>
      <c r="B24" s="230" t="s">
        <v>568</v>
      </c>
      <c r="C24" s="229"/>
      <c r="D24" s="229"/>
      <c r="E24" s="229"/>
      <c r="F24" s="230"/>
      <c r="G24" s="393"/>
      <c r="H24" s="232"/>
      <c r="I24" s="91"/>
      <c r="J24" s="51"/>
      <c r="K24" s="51"/>
      <c r="L24" s="51"/>
      <c r="M24" s="51"/>
      <c r="N24" s="51"/>
      <c r="O24" s="51"/>
      <c r="P24" s="51"/>
      <c r="Q24" s="51"/>
      <c r="R24" s="91"/>
      <c r="S24" s="51"/>
      <c r="T24" s="232"/>
      <c r="U24" s="81"/>
      <c r="V24" s="44">
        <v>27</v>
      </c>
      <c r="Y24" s="554"/>
      <c r="AA24" s="73"/>
      <c r="AB24" s="73"/>
      <c r="AC24" s="73"/>
      <c r="AD24" s="73"/>
    </row>
    <row r="25" spans="1:30" ht="20.100000000000001" customHeight="1" thickBot="1" x14ac:dyDescent="0.2">
      <c r="A25" s="76"/>
      <c r="B25" s="229"/>
      <c r="C25" s="229" t="s">
        <v>231</v>
      </c>
      <c r="D25" s="393"/>
      <c r="E25" s="229"/>
      <c r="F25" s="92"/>
      <c r="G25" s="393"/>
      <c r="H25" s="232"/>
      <c r="I25" s="93"/>
      <c r="J25" s="51"/>
      <c r="K25" s="51"/>
      <c r="L25" s="51"/>
      <c r="M25" s="51"/>
      <c r="N25" s="51"/>
      <c r="O25" s="51"/>
      <c r="P25" s="51"/>
      <c r="Q25" s="51"/>
      <c r="R25" s="32">
        <v>365</v>
      </c>
      <c r="S25" s="77" t="s">
        <v>241</v>
      </c>
      <c r="T25" s="232"/>
      <c r="U25" s="81"/>
      <c r="V25" s="44">
        <v>28</v>
      </c>
      <c r="W25" s="1034" t="str">
        <f>IF(R25="","未入力あり","✔")</f>
        <v>✔</v>
      </c>
      <c r="Y25" s="554"/>
      <c r="AA25" s="73"/>
      <c r="AB25" s="73"/>
      <c r="AC25" s="73"/>
      <c r="AD25" s="73"/>
    </row>
    <row r="26" spans="1:30" ht="20.100000000000001" customHeight="1" thickBot="1" x14ac:dyDescent="0.2">
      <c r="A26" s="76"/>
      <c r="B26" s="92"/>
      <c r="C26" s="230" t="s">
        <v>336</v>
      </c>
      <c r="D26" s="393"/>
      <c r="E26" s="229"/>
      <c r="F26" s="92"/>
      <c r="G26" s="393"/>
      <c r="H26" s="232"/>
      <c r="I26" s="93"/>
      <c r="J26" s="51"/>
      <c r="K26" s="51"/>
      <c r="L26" s="51"/>
      <c r="M26" s="51"/>
      <c r="N26" s="51"/>
      <c r="O26" s="51"/>
      <c r="P26" s="51"/>
      <c r="Q26" s="51"/>
      <c r="R26" s="32">
        <v>0</v>
      </c>
      <c r="S26" s="77" t="s">
        <v>241</v>
      </c>
      <c r="T26" s="232"/>
      <c r="U26" s="81"/>
      <c r="V26" s="44">
        <v>29</v>
      </c>
      <c r="W26" s="1034" t="str">
        <f>IF(R26="","未入力あり","✔")</f>
        <v>✔</v>
      </c>
      <c r="Y26" s="554"/>
      <c r="AA26" s="73"/>
      <c r="AB26" s="73"/>
      <c r="AC26" s="73"/>
      <c r="AD26" s="73"/>
    </row>
    <row r="27" spans="1:30" ht="20.100000000000001" customHeight="1" thickBot="1" x14ac:dyDescent="0.2">
      <c r="A27" s="76"/>
      <c r="B27" s="92"/>
      <c r="C27" s="230" t="s">
        <v>337</v>
      </c>
      <c r="D27" s="393"/>
      <c r="E27" s="229"/>
      <c r="F27" s="92"/>
      <c r="G27" s="393"/>
      <c r="H27" s="232"/>
      <c r="I27" s="93"/>
      <c r="J27" s="51"/>
      <c r="K27" s="51"/>
      <c r="L27" s="51"/>
      <c r="M27" s="51"/>
      <c r="N27" s="51"/>
      <c r="O27" s="51"/>
      <c r="P27" s="51"/>
      <c r="Q27" s="51"/>
      <c r="R27" s="32">
        <v>271</v>
      </c>
      <c r="S27" s="77" t="s">
        <v>241</v>
      </c>
      <c r="T27" s="232"/>
      <c r="U27" s="81"/>
      <c r="V27" s="44">
        <v>30</v>
      </c>
      <c r="W27" s="1034" t="str">
        <f>IF(R27="","未入力あり","✔")</f>
        <v>✔</v>
      </c>
      <c r="Y27" s="554"/>
      <c r="AA27" s="73"/>
      <c r="AB27" s="73"/>
      <c r="AC27" s="73"/>
      <c r="AD27" s="73"/>
    </row>
    <row r="28" spans="1:30" ht="20.100000000000001" customHeight="1" thickBot="1" x14ac:dyDescent="0.2">
      <c r="A28" s="76"/>
      <c r="B28" s="229"/>
      <c r="C28" s="229" t="s">
        <v>338</v>
      </c>
      <c r="D28" s="229"/>
      <c r="E28" s="229"/>
      <c r="F28" s="92"/>
      <c r="G28" s="393"/>
      <c r="H28" s="232"/>
      <c r="I28" s="93"/>
      <c r="J28" s="51"/>
      <c r="K28" s="51"/>
      <c r="L28" s="51"/>
      <c r="M28" s="51"/>
      <c r="N28" s="51"/>
      <c r="O28" s="51"/>
      <c r="P28" s="51"/>
      <c r="Q28" s="51"/>
      <c r="R28" s="32">
        <v>40</v>
      </c>
      <c r="S28" s="77" t="s">
        <v>241</v>
      </c>
      <c r="T28" s="232"/>
      <c r="U28" s="81"/>
      <c r="V28" s="44">
        <v>31</v>
      </c>
      <c r="W28" s="1034" t="str">
        <f>IF(R28="","未入力あり","✔")</f>
        <v>✔</v>
      </c>
      <c r="X28" s="69"/>
      <c r="Y28" s="554"/>
      <c r="AA28" s="73"/>
      <c r="AB28" s="73"/>
      <c r="AC28" s="73"/>
      <c r="AD28" s="73"/>
    </row>
    <row r="29" spans="1:30" ht="20.100000000000001" customHeight="1" x14ac:dyDescent="0.15">
      <c r="A29" s="76"/>
      <c r="B29" s="77"/>
      <c r="C29" s="981"/>
      <c r="D29" s="982"/>
      <c r="E29" s="982"/>
      <c r="F29" s="980"/>
      <c r="G29" s="982"/>
      <c r="H29" s="232"/>
      <c r="I29" s="93"/>
      <c r="J29" s="51"/>
      <c r="K29" s="51"/>
      <c r="L29" s="51"/>
      <c r="M29" s="51"/>
      <c r="N29" s="51"/>
      <c r="O29" s="51"/>
      <c r="P29" s="51"/>
      <c r="Q29" s="51"/>
      <c r="R29" s="96"/>
      <c r="S29" s="77"/>
      <c r="T29" s="232"/>
      <c r="U29" s="81"/>
      <c r="V29" s="44">
        <v>32</v>
      </c>
      <c r="Y29" s="554"/>
      <c r="AA29" s="73"/>
      <c r="AB29" s="73"/>
      <c r="AC29" s="73"/>
      <c r="AD29" s="73"/>
    </row>
    <row r="30" spans="1:30" ht="19.5" customHeight="1" x14ac:dyDescent="0.15">
      <c r="A30" s="76" t="s">
        <v>1229</v>
      </c>
      <c r="B30" s="229"/>
      <c r="C30" s="229"/>
      <c r="D30" s="229"/>
      <c r="E30" s="229"/>
      <c r="F30" s="230"/>
      <c r="G30" s="393"/>
      <c r="H30" s="394"/>
      <c r="I30" s="97"/>
      <c r="J30" s="77"/>
      <c r="K30" s="77"/>
      <c r="L30" s="77"/>
      <c r="M30" s="77"/>
      <c r="N30" s="77"/>
      <c r="O30" s="77"/>
      <c r="P30" s="77"/>
      <c r="Q30" s="77"/>
      <c r="R30" s="93"/>
      <c r="S30" s="77"/>
      <c r="T30" s="393"/>
      <c r="U30" s="81"/>
      <c r="V30" s="44">
        <v>33</v>
      </c>
      <c r="Y30" s="554"/>
      <c r="AA30" s="73"/>
      <c r="AB30" s="73"/>
      <c r="AC30" s="73"/>
      <c r="AD30" s="73"/>
    </row>
    <row r="31" spans="1:30" ht="18" thickBot="1" x14ac:dyDescent="0.2">
      <c r="A31" s="76"/>
      <c r="B31" s="230" t="s">
        <v>180</v>
      </c>
      <c r="C31" s="77"/>
      <c r="D31" s="77"/>
      <c r="E31" s="77"/>
      <c r="F31" s="77"/>
      <c r="G31" s="77"/>
      <c r="H31" s="232"/>
      <c r="I31" s="91"/>
      <c r="J31" s="51"/>
      <c r="K31" s="51"/>
      <c r="L31" s="51"/>
      <c r="M31" s="51"/>
      <c r="N31" s="51"/>
      <c r="O31" s="51"/>
      <c r="P31" s="51"/>
      <c r="Q31" s="51"/>
      <c r="R31" s="91"/>
      <c r="S31" s="77"/>
      <c r="T31" s="232"/>
      <c r="U31" s="81"/>
      <c r="V31" s="44">
        <v>34</v>
      </c>
      <c r="Y31" s="554"/>
      <c r="AA31" s="73"/>
      <c r="AB31" s="73"/>
      <c r="AC31" s="73"/>
      <c r="AD31" s="73"/>
    </row>
    <row r="32" spans="1:30" ht="20.100000000000001" customHeight="1" thickBot="1" x14ac:dyDescent="0.2">
      <c r="A32" s="76"/>
      <c r="B32" s="92"/>
      <c r="C32" s="1295" t="s">
        <v>661</v>
      </c>
      <c r="D32" s="1295"/>
      <c r="E32" s="1295"/>
      <c r="F32" s="1295"/>
      <c r="G32" s="1295"/>
      <c r="H32" s="98"/>
      <c r="I32" s="93"/>
      <c r="J32" s="51"/>
      <c r="K32" s="51"/>
      <c r="L32" s="51"/>
      <c r="M32" s="51"/>
      <c r="N32" s="51"/>
      <c r="O32" s="51"/>
      <c r="P32" s="51"/>
      <c r="Q32" s="51"/>
      <c r="R32" s="32">
        <v>250</v>
      </c>
      <c r="S32" s="77" t="s">
        <v>241</v>
      </c>
      <c r="T32" s="232"/>
      <c r="U32" s="81"/>
      <c r="V32" s="44">
        <v>35</v>
      </c>
      <c r="W32" s="1034" t="str">
        <f t="shared" ref="W32:W43" si="0">IF(R32="","未入力あり","✔")</f>
        <v>✔</v>
      </c>
      <c r="Y32" s="554"/>
      <c r="Z32" s="1296"/>
      <c r="AA32" s="73"/>
      <c r="AB32" s="73"/>
      <c r="AC32" s="73"/>
      <c r="AD32" s="73"/>
    </row>
    <row r="33" spans="1:30" ht="18" thickBot="1" x14ac:dyDescent="0.2">
      <c r="A33" s="76"/>
      <c r="B33" s="92"/>
      <c r="C33" s="1295" t="s">
        <v>662</v>
      </c>
      <c r="D33" s="1295"/>
      <c r="E33" s="1295"/>
      <c r="F33" s="1295"/>
      <c r="G33" s="1295"/>
      <c r="H33" s="98"/>
      <c r="I33" s="93"/>
      <c r="J33" s="51"/>
      <c r="K33" s="51"/>
      <c r="L33" s="51"/>
      <c r="M33" s="51"/>
      <c r="N33" s="51"/>
      <c r="O33" s="51"/>
      <c r="P33" s="51"/>
      <c r="Q33" s="51"/>
      <c r="R33" s="32">
        <v>0</v>
      </c>
      <c r="S33" s="77" t="s">
        <v>241</v>
      </c>
      <c r="T33" s="232"/>
      <c r="U33" s="81"/>
      <c r="V33" s="44">
        <v>36</v>
      </c>
      <c r="W33" s="1034" t="str">
        <f t="shared" si="0"/>
        <v>✔</v>
      </c>
      <c r="Y33" s="554"/>
      <c r="Z33" s="1296"/>
      <c r="AA33" s="73"/>
      <c r="AB33" s="73"/>
      <c r="AC33" s="73"/>
      <c r="AD33" s="73"/>
    </row>
    <row r="34" spans="1:30" ht="20.100000000000001" customHeight="1" thickBot="1" x14ac:dyDescent="0.2">
      <c r="A34" s="76"/>
      <c r="B34" s="92"/>
      <c r="C34" s="1295" t="s">
        <v>1230</v>
      </c>
      <c r="D34" s="1295"/>
      <c r="E34" s="1295"/>
      <c r="F34" s="1295"/>
      <c r="G34" s="1295"/>
      <c r="H34" s="98"/>
      <c r="I34" s="93"/>
      <c r="J34" s="51"/>
      <c r="K34" s="51"/>
      <c r="L34" s="51"/>
      <c r="M34" s="51"/>
      <c r="N34" s="51"/>
      <c r="O34" s="51"/>
      <c r="P34" s="51"/>
      <c r="Q34" s="51"/>
      <c r="R34" s="32">
        <v>0</v>
      </c>
      <c r="S34" s="77" t="s">
        <v>241</v>
      </c>
      <c r="T34" s="232"/>
      <c r="U34" s="81"/>
      <c r="V34" s="44">
        <v>37</v>
      </c>
      <c r="W34" s="1034" t="str">
        <f t="shared" si="0"/>
        <v>✔</v>
      </c>
      <c r="Y34" s="554"/>
      <c r="Z34" s="1296"/>
      <c r="AA34" s="73"/>
      <c r="AB34" s="73"/>
      <c r="AC34" s="73"/>
      <c r="AD34" s="73"/>
    </row>
    <row r="35" spans="1:30" ht="20.100000000000001" customHeight="1" thickBot="1" x14ac:dyDescent="0.2">
      <c r="A35" s="76"/>
      <c r="B35" s="92"/>
      <c r="C35" s="1295" t="s">
        <v>663</v>
      </c>
      <c r="D35" s="1295"/>
      <c r="E35" s="1295"/>
      <c r="F35" s="1295"/>
      <c r="G35" s="1295"/>
      <c r="H35" s="98"/>
      <c r="I35" s="93"/>
      <c r="J35" s="51"/>
      <c r="K35" s="51"/>
      <c r="L35" s="51"/>
      <c r="M35" s="51"/>
      <c r="N35" s="51"/>
      <c r="O35" s="51"/>
      <c r="P35" s="51"/>
      <c r="Q35" s="51"/>
      <c r="R35" s="32">
        <v>0</v>
      </c>
      <c r="S35" s="77" t="s">
        <v>241</v>
      </c>
      <c r="T35" s="232"/>
      <c r="U35" s="81"/>
      <c r="V35" s="44">
        <v>38</v>
      </c>
      <c r="W35" s="1034" t="str">
        <f t="shared" si="0"/>
        <v>✔</v>
      </c>
      <c r="Y35" s="554"/>
      <c r="Z35" s="1296"/>
      <c r="AA35" s="73"/>
      <c r="AB35" s="73"/>
      <c r="AC35" s="73"/>
      <c r="AD35" s="73"/>
    </row>
    <row r="36" spans="1:30" ht="20.100000000000001" customHeight="1" thickBot="1" x14ac:dyDescent="0.2">
      <c r="A36" s="76"/>
      <c r="B36" s="92"/>
      <c r="C36" s="1295" t="s">
        <v>653</v>
      </c>
      <c r="D36" s="1295"/>
      <c r="E36" s="1295"/>
      <c r="F36" s="1295"/>
      <c r="G36" s="1295"/>
      <c r="H36" s="98"/>
      <c r="I36" s="93"/>
      <c r="J36" s="51"/>
      <c r="K36" s="51"/>
      <c r="L36" s="51"/>
      <c r="M36" s="51"/>
      <c r="N36" s="51"/>
      <c r="O36" s="51"/>
      <c r="P36" s="51"/>
      <c r="Q36" s="51"/>
      <c r="R36" s="32">
        <v>0</v>
      </c>
      <c r="S36" s="77" t="s">
        <v>241</v>
      </c>
      <c r="T36" s="232"/>
      <c r="U36" s="81"/>
      <c r="V36" s="44">
        <v>39</v>
      </c>
      <c r="W36" s="1034" t="str">
        <f t="shared" si="0"/>
        <v>✔</v>
      </c>
      <c r="Y36" s="554"/>
      <c r="Z36" s="1296"/>
      <c r="AA36" s="73"/>
      <c r="AB36" s="73"/>
      <c r="AC36" s="73"/>
      <c r="AD36" s="73"/>
    </row>
    <row r="37" spans="1:30" ht="20.100000000000001" customHeight="1" thickBot="1" x14ac:dyDescent="0.2">
      <c r="A37" s="76"/>
      <c r="B37" s="92"/>
      <c r="C37" s="1295" t="s">
        <v>664</v>
      </c>
      <c r="D37" s="1295"/>
      <c r="E37" s="1295"/>
      <c r="F37" s="1295"/>
      <c r="G37" s="1295"/>
      <c r="H37" s="98"/>
      <c r="I37" s="93"/>
      <c r="J37" s="51"/>
      <c r="K37" s="51"/>
      <c r="L37" s="51"/>
      <c r="M37" s="51"/>
      <c r="N37" s="51"/>
      <c r="O37" s="51"/>
      <c r="P37" s="51"/>
      <c r="Q37" s="51"/>
      <c r="R37" s="32">
        <v>0</v>
      </c>
      <c r="S37" s="77" t="s">
        <v>241</v>
      </c>
      <c r="T37" s="232"/>
      <c r="U37" s="81"/>
      <c r="V37" s="44">
        <v>40</v>
      </c>
      <c r="W37" s="1034" t="str">
        <f t="shared" si="0"/>
        <v>✔</v>
      </c>
      <c r="Y37" s="554"/>
      <c r="Z37" s="1296"/>
      <c r="AA37" s="73"/>
      <c r="AB37" s="73"/>
      <c r="AC37" s="73"/>
      <c r="AD37" s="73"/>
    </row>
    <row r="38" spans="1:30" ht="20.100000000000001" customHeight="1" thickBot="1" x14ac:dyDescent="0.2">
      <c r="A38" s="76"/>
      <c r="B38" s="92"/>
      <c r="C38" s="1295" t="s">
        <v>665</v>
      </c>
      <c r="D38" s="1295"/>
      <c r="E38" s="1295"/>
      <c r="F38" s="1295"/>
      <c r="G38" s="1295"/>
      <c r="H38" s="98"/>
      <c r="I38" s="93"/>
      <c r="J38" s="51"/>
      <c r="K38" s="51"/>
      <c r="L38" s="51"/>
      <c r="M38" s="51"/>
      <c r="N38" s="51"/>
      <c r="O38" s="51"/>
      <c r="P38" s="51"/>
      <c r="Q38" s="51"/>
      <c r="R38" s="32">
        <v>0</v>
      </c>
      <c r="S38" s="77" t="s">
        <v>241</v>
      </c>
      <c r="T38" s="232"/>
      <c r="U38" s="81"/>
      <c r="V38" s="44">
        <v>41</v>
      </c>
      <c r="W38" s="1034" t="str">
        <f t="shared" si="0"/>
        <v>✔</v>
      </c>
      <c r="Y38" s="554"/>
      <c r="Z38" s="1296"/>
      <c r="AA38" s="73"/>
      <c r="AB38" s="73"/>
      <c r="AC38" s="73"/>
      <c r="AD38" s="73"/>
    </row>
    <row r="39" spans="1:30" ht="20.100000000000001" customHeight="1" thickBot="1" x14ac:dyDescent="0.2">
      <c r="A39" s="76"/>
      <c r="B39" s="92"/>
      <c r="C39" s="1295" t="s">
        <v>666</v>
      </c>
      <c r="D39" s="1295"/>
      <c r="E39" s="1295"/>
      <c r="F39" s="1295"/>
      <c r="G39" s="1295"/>
      <c r="H39" s="98"/>
      <c r="I39" s="93"/>
      <c r="J39" s="51"/>
      <c r="K39" s="51"/>
      <c r="L39" s="51"/>
      <c r="M39" s="51"/>
      <c r="N39" s="51"/>
      <c r="O39" s="51"/>
      <c r="P39" s="51"/>
      <c r="Q39" s="51"/>
      <c r="R39" s="32">
        <v>0</v>
      </c>
      <c r="S39" s="77" t="s">
        <v>241</v>
      </c>
      <c r="T39" s="232"/>
      <c r="U39" s="81"/>
      <c r="V39" s="44">
        <v>42</v>
      </c>
      <c r="W39" s="1034" t="str">
        <f t="shared" si="0"/>
        <v>✔</v>
      </c>
      <c r="Y39" s="554"/>
      <c r="Z39" s="1296"/>
      <c r="AA39" s="73"/>
      <c r="AB39" s="73"/>
      <c r="AC39" s="73"/>
      <c r="AD39" s="73"/>
    </row>
    <row r="40" spans="1:30" ht="20.100000000000001" customHeight="1" thickBot="1" x14ac:dyDescent="0.2">
      <c r="A40" s="76"/>
      <c r="B40" s="92"/>
      <c r="C40" s="1295" t="s">
        <v>667</v>
      </c>
      <c r="D40" s="1295"/>
      <c r="E40" s="1295"/>
      <c r="F40" s="1295"/>
      <c r="G40" s="1295"/>
      <c r="H40" s="98"/>
      <c r="I40" s="93"/>
      <c r="J40" s="51"/>
      <c r="K40" s="51"/>
      <c r="L40" s="51"/>
      <c r="M40" s="51"/>
      <c r="N40" s="51"/>
      <c r="O40" s="51"/>
      <c r="P40" s="51"/>
      <c r="Q40" s="51"/>
      <c r="R40" s="32">
        <v>0</v>
      </c>
      <c r="S40" s="77" t="s">
        <v>241</v>
      </c>
      <c r="T40" s="232"/>
      <c r="U40" s="81"/>
      <c r="V40" s="44">
        <v>43</v>
      </c>
      <c r="W40" s="1034" t="str">
        <f t="shared" si="0"/>
        <v>✔</v>
      </c>
      <c r="Y40" s="554"/>
      <c r="Z40" s="1296"/>
      <c r="AA40" s="73"/>
      <c r="AB40" s="73"/>
      <c r="AC40" s="73"/>
      <c r="AD40" s="73"/>
    </row>
    <row r="41" spans="1:30" ht="20.100000000000001" customHeight="1" thickBot="1" x14ac:dyDescent="0.2">
      <c r="A41" s="76"/>
      <c r="B41" s="92"/>
      <c r="C41" s="982" t="s">
        <v>1231</v>
      </c>
      <c r="D41" s="982"/>
      <c r="E41" s="982"/>
      <c r="F41" s="982"/>
      <c r="G41" s="982"/>
      <c r="H41" s="98"/>
      <c r="I41" s="93"/>
      <c r="J41" s="51"/>
      <c r="K41" s="51"/>
      <c r="L41" s="51"/>
      <c r="M41" s="51"/>
      <c r="N41" s="51"/>
      <c r="O41" s="51"/>
      <c r="P41" s="51"/>
      <c r="Q41" s="51"/>
      <c r="R41" s="32">
        <v>0</v>
      </c>
      <c r="S41" s="77" t="s">
        <v>241</v>
      </c>
      <c r="T41" s="232"/>
      <c r="U41" s="81"/>
      <c r="V41" s="44">
        <v>44</v>
      </c>
      <c r="W41" s="1034" t="str">
        <f t="shared" si="0"/>
        <v>✔</v>
      </c>
      <c r="Y41" s="554"/>
      <c r="Z41" s="1296"/>
      <c r="AA41" s="73"/>
      <c r="AB41" s="73"/>
      <c r="AC41" s="73"/>
      <c r="AD41" s="73"/>
    </row>
    <row r="42" spans="1:30" ht="20.100000000000001" customHeight="1" thickBot="1" x14ac:dyDescent="0.2">
      <c r="A42" s="76"/>
      <c r="B42" s="92"/>
      <c r="C42" s="1295" t="s">
        <v>1763</v>
      </c>
      <c r="D42" s="1295"/>
      <c r="E42" s="1295"/>
      <c r="F42" s="1295"/>
      <c r="G42" s="1295"/>
      <c r="H42" s="98"/>
      <c r="I42" s="93"/>
      <c r="J42" s="51"/>
      <c r="K42" s="51"/>
      <c r="L42" s="51"/>
      <c r="M42" s="51"/>
      <c r="N42" s="51"/>
      <c r="O42" s="51"/>
      <c r="P42" s="51"/>
      <c r="Q42" s="51"/>
      <c r="R42" s="32">
        <v>0</v>
      </c>
      <c r="S42" s="77" t="s">
        <v>241</v>
      </c>
      <c r="T42" s="232"/>
      <c r="U42" s="81"/>
      <c r="V42" s="44">
        <v>45</v>
      </c>
      <c r="W42" s="1034" t="str">
        <f t="shared" si="0"/>
        <v>✔</v>
      </c>
      <c r="Y42" s="554"/>
      <c r="Z42" s="1296"/>
      <c r="AA42" s="73"/>
      <c r="AB42" s="73"/>
      <c r="AC42" s="73"/>
      <c r="AD42" s="73"/>
    </row>
    <row r="43" spans="1:30" ht="20.100000000000001" customHeight="1" thickBot="1" x14ac:dyDescent="0.2">
      <c r="A43" s="76"/>
      <c r="B43" s="92"/>
      <c r="C43" s="1295" t="s">
        <v>654</v>
      </c>
      <c r="D43" s="1295"/>
      <c r="E43" s="1295"/>
      <c r="F43" s="1295"/>
      <c r="G43" s="1295"/>
      <c r="H43" s="232"/>
      <c r="I43" s="93"/>
      <c r="J43" s="51"/>
      <c r="K43" s="51"/>
      <c r="L43" s="51"/>
      <c r="M43" s="51"/>
      <c r="N43" s="51"/>
      <c r="O43" s="51"/>
      <c r="P43" s="51"/>
      <c r="Q43" s="51"/>
      <c r="R43" s="32">
        <v>21</v>
      </c>
      <c r="S43" s="77" t="s">
        <v>241</v>
      </c>
      <c r="T43" s="232"/>
      <c r="U43" s="81"/>
      <c r="V43" s="44">
        <v>46</v>
      </c>
      <c r="W43" s="1034" t="str">
        <f t="shared" si="0"/>
        <v>✔</v>
      </c>
      <c r="Y43" s="554"/>
      <c r="Z43" s="1296"/>
      <c r="AA43" s="73"/>
      <c r="AB43" s="73"/>
      <c r="AC43" s="73"/>
      <c r="AD43" s="73"/>
    </row>
    <row r="44" spans="1:30" ht="19.5" customHeight="1" x14ac:dyDescent="0.15">
      <c r="A44" s="76"/>
      <c r="B44" s="92"/>
      <c r="C44" s="230"/>
      <c r="D44" s="230"/>
      <c r="E44" s="229"/>
      <c r="F44" s="77"/>
      <c r="G44" s="393"/>
      <c r="H44" s="232"/>
      <c r="I44" s="93"/>
      <c r="J44" s="51"/>
      <c r="K44" s="51"/>
      <c r="L44" s="51"/>
      <c r="M44" s="51"/>
      <c r="N44" s="51"/>
      <c r="O44" s="51"/>
      <c r="P44" s="51"/>
      <c r="Q44" s="51"/>
      <c r="R44" s="107"/>
      <c r="S44" s="51"/>
      <c r="T44" s="232"/>
      <c r="U44" s="81"/>
      <c r="V44" s="44">
        <v>47</v>
      </c>
      <c r="Y44" s="554"/>
      <c r="AA44" s="73"/>
      <c r="AB44" s="73"/>
      <c r="AC44" s="73"/>
      <c r="AD44" s="73"/>
    </row>
    <row r="45" spans="1:30" ht="20.100000000000001" customHeight="1" thickBot="1" x14ac:dyDescent="0.2">
      <c r="A45" s="76"/>
      <c r="B45" s="230" t="s">
        <v>1947</v>
      </c>
      <c r="C45" s="982"/>
      <c r="D45" s="982"/>
      <c r="E45" s="982"/>
      <c r="F45" s="982"/>
      <c r="G45" s="982"/>
      <c r="H45" s="98"/>
      <c r="I45" s="93"/>
      <c r="J45" s="77"/>
      <c r="K45" s="77"/>
      <c r="L45" s="77"/>
      <c r="M45" s="77"/>
      <c r="N45" s="77"/>
      <c r="O45" s="77"/>
      <c r="P45" s="77"/>
      <c r="Q45" s="77"/>
      <c r="R45" s="105"/>
      <c r="S45" s="51"/>
      <c r="T45" s="393"/>
      <c r="U45" s="81"/>
      <c r="V45" s="44">
        <v>48</v>
      </c>
      <c r="Y45" s="554"/>
      <c r="AA45" s="73"/>
      <c r="AB45" s="73"/>
      <c r="AC45" s="73"/>
      <c r="AD45" s="73"/>
    </row>
    <row r="46" spans="1:30" ht="20.100000000000001" customHeight="1" thickBot="1" x14ac:dyDescent="0.2">
      <c r="A46" s="408"/>
      <c r="B46" s="240"/>
      <c r="C46" s="237" t="s">
        <v>346</v>
      </c>
      <c r="D46" s="237"/>
      <c r="E46" s="237"/>
      <c r="F46" s="237"/>
      <c r="G46" s="237"/>
      <c r="H46" s="409" t="s">
        <v>505</v>
      </c>
      <c r="I46" s="410"/>
      <c r="J46" s="242"/>
      <c r="K46" s="242"/>
      <c r="L46" s="242"/>
      <c r="M46" s="242"/>
      <c r="N46" s="242"/>
      <c r="O46" s="242"/>
      <c r="P46" s="242"/>
      <c r="Q46" s="242"/>
      <c r="R46" s="411" t="s">
        <v>124</v>
      </c>
      <c r="S46" s="237" t="s">
        <v>1105</v>
      </c>
      <c r="T46" s="242"/>
      <c r="U46" s="412"/>
      <c r="V46" s="44">
        <v>49</v>
      </c>
      <c r="W46" s="1034" t="str">
        <f>IF(R46="","未入力あり","✔")</f>
        <v>✔</v>
      </c>
      <c r="Y46" s="554"/>
      <c r="Z46" s="1296"/>
      <c r="AA46" s="73"/>
      <c r="AB46" s="73"/>
      <c r="AC46" s="73"/>
      <c r="AD46" s="73"/>
    </row>
    <row r="47" spans="1:30" ht="20.100000000000001" customHeight="1" thickBot="1" x14ac:dyDescent="0.2">
      <c r="A47" s="408"/>
      <c r="B47" s="240"/>
      <c r="C47" s="237" t="s">
        <v>154</v>
      </c>
      <c r="D47" s="237"/>
      <c r="E47" s="237"/>
      <c r="F47" s="237"/>
      <c r="G47" s="238"/>
      <c r="H47" s="411" t="s">
        <v>121</v>
      </c>
      <c r="I47" s="413" t="s">
        <v>1198</v>
      </c>
      <c r="J47" s="243"/>
      <c r="K47" s="242"/>
      <c r="L47" s="242"/>
      <c r="M47" s="242"/>
      <c r="N47" s="242"/>
      <c r="O47" s="242"/>
      <c r="P47" s="242"/>
      <c r="Q47" s="242"/>
      <c r="R47" s="255">
        <v>2777</v>
      </c>
      <c r="S47" s="242" t="s">
        <v>242</v>
      </c>
      <c r="T47" s="245"/>
      <c r="U47" s="246"/>
      <c r="V47" s="44">
        <v>50</v>
      </c>
      <c r="W47" s="1034" t="str">
        <f>IF(OR(H47="",R47=""),"未入力あり","✔")</f>
        <v>✔</v>
      </c>
      <c r="Y47" s="554"/>
      <c r="Z47" s="1296"/>
      <c r="AA47" s="73"/>
      <c r="AB47" s="73"/>
      <c r="AC47" s="73"/>
      <c r="AD47" s="73"/>
    </row>
    <row r="48" spans="1:30" ht="20.100000000000001" customHeight="1" thickBot="1" x14ac:dyDescent="0.2">
      <c r="A48" s="414"/>
      <c r="B48" s="415"/>
      <c r="C48" s="237" t="s">
        <v>1197</v>
      </c>
      <c r="D48" s="237"/>
      <c r="E48" s="237"/>
      <c r="F48" s="237"/>
      <c r="G48" s="237"/>
      <c r="H48" s="411" t="s">
        <v>121</v>
      </c>
      <c r="I48" s="413" t="s">
        <v>1198</v>
      </c>
      <c r="J48" s="242"/>
      <c r="K48" s="242"/>
      <c r="L48" s="242"/>
      <c r="M48" s="242"/>
      <c r="N48" s="242"/>
      <c r="O48" s="242"/>
      <c r="P48" s="242"/>
      <c r="Q48" s="242"/>
      <c r="R48" s="255">
        <v>2701</v>
      </c>
      <c r="S48" s="242" t="s">
        <v>242</v>
      </c>
      <c r="T48" s="245"/>
      <c r="U48" s="246"/>
      <c r="V48" s="44">
        <v>51</v>
      </c>
      <c r="W48" s="1034" t="str">
        <f t="shared" ref="W48:W113" si="1">IF(OR(H48="",R48=""),"未入力あり","✔")</f>
        <v>✔</v>
      </c>
      <c r="Y48" s="554"/>
      <c r="Z48" s="1296"/>
      <c r="AA48" s="73"/>
      <c r="AB48" s="73"/>
      <c r="AC48" s="73"/>
      <c r="AD48" s="73"/>
    </row>
    <row r="49" spans="1:30" ht="20.100000000000001" customHeight="1" thickBot="1" x14ac:dyDescent="0.2">
      <c r="A49" s="408"/>
      <c r="B49" s="240"/>
      <c r="C49" s="237" t="s">
        <v>645</v>
      </c>
      <c r="D49" s="237"/>
      <c r="E49" s="237"/>
      <c r="F49" s="237"/>
      <c r="G49" s="237"/>
      <c r="H49" s="411" t="s">
        <v>121</v>
      </c>
      <c r="I49" s="413" t="s">
        <v>1198</v>
      </c>
      <c r="J49" s="242"/>
      <c r="K49" s="242"/>
      <c r="L49" s="242"/>
      <c r="M49" s="242"/>
      <c r="N49" s="242"/>
      <c r="O49" s="242"/>
      <c r="P49" s="242"/>
      <c r="Q49" s="242"/>
      <c r="R49" s="255">
        <v>5339</v>
      </c>
      <c r="S49" s="242" t="s">
        <v>242</v>
      </c>
      <c r="T49" s="247"/>
      <c r="U49" s="248"/>
      <c r="V49" s="44">
        <v>52</v>
      </c>
      <c r="W49" s="1034" t="str">
        <f t="shared" si="1"/>
        <v>✔</v>
      </c>
      <c r="Y49" s="554"/>
      <c r="Z49" s="1296"/>
      <c r="AA49" s="73"/>
      <c r="AB49" s="73"/>
      <c r="AC49" s="73"/>
      <c r="AD49" s="73"/>
    </row>
    <row r="50" spans="1:30" ht="20.100000000000001" customHeight="1" thickBot="1" x14ac:dyDescent="0.2">
      <c r="A50" s="408"/>
      <c r="B50" s="240"/>
      <c r="C50" s="239" t="s">
        <v>1764</v>
      </c>
      <c r="D50" s="239"/>
      <c r="E50" s="237"/>
      <c r="F50" s="237"/>
      <c r="G50" s="237"/>
      <c r="H50" s="411" t="s">
        <v>257</v>
      </c>
      <c r="I50" s="413" t="s">
        <v>1198</v>
      </c>
      <c r="J50" s="242"/>
      <c r="K50" s="242"/>
      <c r="L50" s="242"/>
      <c r="M50" s="242"/>
      <c r="N50" s="242"/>
      <c r="O50" s="242"/>
      <c r="P50" s="242"/>
      <c r="Q50" s="242"/>
      <c r="R50" s="255">
        <v>0</v>
      </c>
      <c r="S50" s="242" t="s">
        <v>242</v>
      </c>
      <c r="T50" s="249"/>
      <c r="U50" s="250"/>
      <c r="V50" s="44">
        <v>53</v>
      </c>
      <c r="W50" s="1034" t="str">
        <f t="shared" si="1"/>
        <v>✔</v>
      </c>
      <c r="Y50" s="554"/>
      <c r="Z50" s="1296"/>
      <c r="AA50" s="73"/>
      <c r="AB50" s="73"/>
      <c r="AC50" s="73"/>
      <c r="AD50" s="73"/>
    </row>
    <row r="51" spans="1:30" ht="20.100000000000001" customHeight="1" thickBot="1" x14ac:dyDescent="0.2">
      <c r="A51" s="414"/>
      <c r="B51" s="415"/>
      <c r="C51" s="237" t="s">
        <v>646</v>
      </c>
      <c r="D51" s="237"/>
      <c r="E51" s="237"/>
      <c r="F51" s="237"/>
      <c r="G51" s="237"/>
      <c r="H51" s="411" t="s">
        <v>121</v>
      </c>
      <c r="I51" s="413" t="s">
        <v>1198</v>
      </c>
      <c r="J51" s="242"/>
      <c r="K51" s="242"/>
      <c r="L51" s="242"/>
      <c r="M51" s="242"/>
      <c r="N51" s="242"/>
      <c r="O51" s="242"/>
      <c r="P51" s="242"/>
      <c r="Q51" s="242"/>
      <c r="R51" s="255">
        <v>266</v>
      </c>
      <c r="S51" s="242" t="s">
        <v>242</v>
      </c>
      <c r="T51" s="249"/>
      <c r="U51" s="250"/>
      <c r="V51" s="44">
        <v>54</v>
      </c>
      <c r="W51" s="1034" t="str">
        <f t="shared" si="1"/>
        <v>✔</v>
      </c>
      <c r="Y51" s="554"/>
      <c r="Z51" s="1296"/>
      <c r="AA51" s="73"/>
      <c r="AB51" s="73"/>
      <c r="AC51" s="73"/>
      <c r="AD51" s="73"/>
    </row>
    <row r="52" spans="1:30" ht="20.100000000000001" customHeight="1" thickBot="1" x14ac:dyDescent="0.2">
      <c r="A52" s="408"/>
      <c r="B52" s="241"/>
      <c r="C52" s="240" t="s">
        <v>1765</v>
      </c>
      <c r="D52" s="241"/>
      <c r="E52" s="241"/>
      <c r="F52" s="242"/>
      <c r="G52" s="983"/>
      <c r="H52" s="411" t="s">
        <v>121</v>
      </c>
      <c r="I52" s="413" t="s">
        <v>1198</v>
      </c>
      <c r="J52" s="416"/>
      <c r="K52" s="416"/>
      <c r="L52" s="416"/>
      <c r="M52" s="416"/>
      <c r="N52" s="416"/>
      <c r="O52" s="416"/>
      <c r="P52" s="416"/>
      <c r="Q52" s="416"/>
      <c r="R52" s="255">
        <v>2867</v>
      </c>
      <c r="S52" s="242" t="s">
        <v>242</v>
      </c>
      <c r="T52" s="249"/>
      <c r="U52" s="250"/>
      <c r="V52" s="44">
        <v>55</v>
      </c>
      <c r="W52" s="1034" t="str">
        <f t="shared" si="1"/>
        <v>✔</v>
      </c>
      <c r="Y52" s="554"/>
      <c r="Z52" s="1296"/>
      <c r="AA52" s="73"/>
      <c r="AB52" s="73"/>
      <c r="AC52" s="73"/>
      <c r="AD52" s="73"/>
    </row>
    <row r="53" spans="1:30" ht="20.100000000000001" customHeight="1" thickBot="1" x14ac:dyDescent="0.2">
      <c r="A53" s="408"/>
      <c r="B53" s="241"/>
      <c r="C53" s="240" t="s">
        <v>1766</v>
      </c>
      <c r="D53" s="241"/>
      <c r="E53" s="241"/>
      <c r="F53" s="242"/>
      <c r="G53" s="983"/>
      <c r="H53" s="411" t="s">
        <v>121</v>
      </c>
      <c r="I53" s="413" t="s">
        <v>1198</v>
      </c>
      <c r="J53" s="416"/>
      <c r="K53" s="416"/>
      <c r="L53" s="416"/>
      <c r="M53" s="416"/>
      <c r="N53" s="416"/>
      <c r="O53" s="416"/>
      <c r="P53" s="416"/>
      <c r="Q53" s="416"/>
      <c r="R53" s="255">
        <v>2867</v>
      </c>
      <c r="S53" s="242" t="s">
        <v>242</v>
      </c>
      <c r="T53" s="249"/>
      <c r="U53" s="250"/>
      <c r="V53" s="44">
        <v>56</v>
      </c>
      <c r="W53" s="1034" t="str">
        <f t="shared" si="1"/>
        <v>✔</v>
      </c>
      <c r="Y53" s="554"/>
      <c r="Z53" s="1296"/>
      <c r="AA53" s="73"/>
      <c r="AB53" s="73"/>
      <c r="AC53" s="73"/>
      <c r="AD53" s="73"/>
    </row>
    <row r="54" spans="1:30" ht="19.899999999999999" customHeight="1" thickBot="1" x14ac:dyDescent="0.2">
      <c r="A54" s="408"/>
      <c r="B54" s="241"/>
      <c r="C54" s="240" t="s">
        <v>1767</v>
      </c>
      <c r="D54" s="241"/>
      <c r="E54" s="241"/>
      <c r="F54" s="242"/>
      <c r="G54" s="983"/>
      <c r="H54" s="411" t="s">
        <v>257</v>
      </c>
      <c r="I54" s="413" t="s">
        <v>1198</v>
      </c>
      <c r="J54" s="416"/>
      <c r="K54" s="416"/>
      <c r="L54" s="416"/>
      <c r="M54" s="416"/>
      <c r="N54" s="416"/>
      <c r="O54" s="416"/>
      <c r="P54" s="416"/>
      <c r="Q54" s="416"/>
      <c r="R54" s="255">
        <v>0</v>
      </c>
      <c r="S54" s="242" t="s">
        <v>242</v>
      </c>
      <c r="T54" s="249"/>
      <c r="U54" s="250"/>
      <c r="V54" s="44">
        <v>57</v>
      </c>
      <c r="W54" s="1034" t="str">
        <f t="shared" si="1"/>
        <v>✔</v>
      </c>
      <c r="Y54" s="554"/>
      <c r="Z54" s="1296"/>
      <c r="AA54" s="73"/>
      <c r="AB54" s="73"/>
      <c r="AC54" s="73"/>
      <c r="AD54" s="73"/>
    </row>
    <row r="55" spans="1:30" ht="20.100000000000001" customHeight="1" thickBot="1" x14ac:dyDescent="0.2">
      <c r="A55" s="408"/>
      <c r="B55" s="241"/>
      <c r="C55" s="240" t="s">
        <v>1768</v>
      </c>
      <c r="D55" s="241"/>
      <c r="E55" s="241"/>
      <c r="F55" s="242"/>
      <c r="G55" s="983"/>
      <c r="H55" s="411" t="s">
        <v>257</v>
      </c>
      <c r="I55" s="413" t="s">
        <v>1198</v>
      </c>
      <c r="J55" s="416"/>
      <c r="K55" s="416"/>
      <c r="L55" s="416"/>
      <c r="M55" s="416"/>
      <c r="N55" s="416"/>
      <c r="O55" s="416"/>
      <c r="P55" s="416"/>
      <c r="Q55" s="416"/>
      <c r="R55" s="255">
        <v>0</v>
      </c>
      <c r="S55" s="242" t="s">
        <v>242</v>
      </c>
      <c r="T55" s="249"/>
      <c r="U55" s="250"/>
      <c r="V55" s="44">
        <v>58</v>
      </c>
      <c r="W55" s="1034" t="str">
        <f t="shared" si="1"/>
        <v>✔</v>
      </c>
      <c r="Y55" s="554"/>
      <c r="Z55" s="1296"/>
      <c r="AA55" s="73"/>
      <c r="AB55" s="73"/>
      <c r="AC55" s="73"/>
      <c r="AD55" s="73"/>
    </row>
    <row r="56" spans="1:30" ht="19.899999999999999" customHeight="1" thickBot="1" x14ac:dyDescent="0.2">
      <c r="A56" s="408"/>
      <c r="B56" s="241"/>
      <c r="C56" s="240" t="s">
        <v>647</v>
      </c>
      <c r="D56" s="241"/>
      <c r="E56" s="241"/>
      <c r="F56" s="242"/>
      <c r="G56" s="397"/>
      <c r="H56" s="411" t="s">
        <v>257</v>
      </c>
      <c r="I56" s="417" t="s">
        <v>1198</v>
      </c>
      <c r="J56" s="416"/>
      <c r="K56" s="416"/>
      <c r="L56" s="416"/>
      <c r="M56" s="416"/>
      <c r="N56" s="416"/>
      <c r="O56" s="416"/>
      <c r="P56" s="416"/>
      <c r="Q56" s="416"/>
      <c r="R56" s="255">
        <v>0</v>
      </c>
      <c r="S56" s="242" t="s">
        <v>242</v>
      </c>
      <c r="T56" s="249"/>
      <c r="U56" s="250"/>
      <c r="V56" s="44">
        <v>59</v>
      </c>
      <c r="W56" s="1034" t="str">
        <f t="shared" si="1"/>
        <v>✔</v>
      </c>
      <c r="Y56" s="554"/>
      <c r="Z56" s="1296"/>
      <c r="AA56" s="73"/>
      <c r="AB56" s="73"/>
      <c r="AC56" s="73"/>
      <c r="AD56" s="73"/>
    </row>
    <row r="57" spans="1:30" ht="20.100000000000001" customHeight="1" thickBot="1" x14ac:dyDescent="0.2">
      <c r="A57" s="408"/>
      <c r="B57" s="241"/>
      <c r="C57" s="240" t="s">
        <v>1199</v>
      </c>
      <c r="D57" s="241"/>
      <c r="E57" s="241"/>
      <c r="F57" s="242"/>
      <c r="G57" s="983"/>
      <c r="H57" s="411" t="s">
        <v>257</v>
      </c>
      <c r="I57" s="413" t="s">
        <v>1198</v>
      </c>
      <c r="J57" s="416"/>
      <c r="K57" s="416"/>
      <c r="L57" s="416"/>
      <c r="M57" s="416"/>
      <c r="N57" s="416"/>
      <c r="O57" s="416"/>
      <c r="P57" s="416"/>
      <c r="Q57" s="416"/>
      <c r="R57" s="255">
        <v>0</v>
      </c>
      <c r="S57" s="242" t="s">
        <v>242</v>
      </c>
      <c r="T57" s="249"/>
      <c r="U57" s="250"/>
      <c r="V57" s="44">
        <v>60</v>
      </c>
      <c r="W57" s="1034" t="str">
        <f t="shared" si="1"/>
        <v>✔</v>
      </c>
      <c r="Y57" s="554"/>
      <c r="Z57" s="1296"/>
      <c r="AA57" s="73"/>
      <c r="AB57" s="73"/>
      <c r="AC57" s="73"/>
      <c r="AD57" s="73"/>
    </row>
    <row r="58" spans="1:30" ht="20.100000000000001" customHeight="1" thickBot="1" x14ac:dyDescent="0.2">
      <c r="A58" s="408"/>
      <c r="B58" s="241"/>
      <c r="C58" s="240" t="s">
        <v>1200</v>
      </c>
      <c r="D58" s="241"/>
      <c r="E58" s="241"/>
      <c r="F58" s="242"/>
      <c r="G58" s="983"/>
      <c r="H58" s="411" t="s">
        <v>257</v>
      </c>
      <c r="I58" s="413" t="s">
        <v>1198</v>
      </c>
      <c r="J58" s="416"/>
      <c r="K58" s="416"/>
      <c r="L58" s="416"/>
      <c r="M58" s="416"/>
      <c r="N58" s="416"/>
      <c r="O58" s="416"/>
      <c r="P58" s="416"/>
      <c r="Q58" s="416"/>
      <c r="R58" s="255">
        <v>0</v>
      </c>
      <c r="S58" s="242" t="s">
        <v>242</v>
      </c>
      <c r="T58" s="249"/>
      <c r="U58" s="250"/>
      <c r="V58" s="44">
        <v>61</v>
      </c>
      <c r="W58" s="1034" t="str">
        <f t="shared" si="1"/>
        <v>✔</v>
      </c>
      <c r="Y58" s="554"/>
      <c r="Z58" s="1296"/>
      <c r="AA58" s="73"/>
      <c r="AB58" s="73"/>
      <c r="AC58" s="73"/>
      <c r="AD58" s="73"/>
    </row>
    <row r="59" spans="1:30" ht="34.5" customHeight="1" thickBot="1" x14ac:dyDescent="0.2">
      <c r="A59" s="408"/>
      <c r="B59" s="240"/>
      <c r="C59" s="1301" t="s">
        <v>1693</v>
      </c>
      <c r="D59" s="1301"/>
      <c r="E59" s="1301"/>
      <c r="F59" s="1301"/>
      <c r="G59" s="1302"/>
      <c r="H59" s="411" t="s">
        <v>121</v>
      </c>
      <c r="I59" s="413" t="s">
        <v>1198</v>
      </c>
      <c r="J59" s="242"/>
      <c r="K59" s="242"/>
      <c r="L59" s="242"/>
      <c r="M59" s="242"/>
      <c r="N59" s="242"/>
      <c r="O59" s="242"/>
      <c r="P59" s="242"/>
      <c r="Q59" s="242"/>
      <c r="R59" s="255">
        <v>6290</v>
      </c>
      <c r="S59" s="242" t="s">
        <v>242</v>
      </c>
      <c r="T59" s="249"/>
      <c r="U59" s="250"/>
      <c r="V59" s="44">
        <v>62</v>
      </c>
      <c r="W59" s="1034" t="str">
        <f t="shared" si="1"/>
        <v>✔</v>
      </c>
      <c r="Y59" s="554"/>
      <c r="Z59" s="1296"/>
      <c r="AA59" s="73"/>
      <c r="AB59" s="73"/>
      <c r="AC59" s="73"/>
      <c r="AD59" s="73"/>
    </row>
    <row r="60" spans="1:30" ht="19.899999999999999" customHeight="1" thickBot="1" x14ac:dyDescent="0.2">
      <c r="A60" s="76"/>
      <c r="B60" s="230"/>
      <c r="C60" s="982" t="s">
        <v>759</v>
      </c>
      <c r="D60" s="982"/>
      <c r="E60" s="982"/>
      <c r="F60" s="982"/>
      <c r="G60" s="982"/>
      <c r="H60" s="411" t="s">
        <v>257</v>
      </c>
      <c r="I60" s="94" t="s">
        <v>1198</v>
      </c>
      <c r="J60" s="77"/>
      <c r="K60" s="77"/>
      <c r="L60" s="77"/>
      <c r="M60" s="77"/>
      <c r="N60" s="77"/>
      <c r="O60" s="77"/>
      <c r="P60" s="77"/>
      <c r="Q60" s="77"/>
      <c r="R60" s="255">
        <v>0</v>
      </c>
      <c r="S60" s="77" t="s">
        <v>242</v>
      </c>
      <c r="T60" s="251"/>
      <c r="U60" s="252"/>
      <c r="V60" s="44">
        <v>63</v>
      </c>
      <c r="W60" s="1034" t="str">
        <f t="shared" si="1"/>
        <v>✔</v>
      </c>
      <c r="Y60" s="554"/>
      <c r="Z60" s="1296"/>
      <c r="AA60" s="73"/>
      <c r="AB60" s="73"/>
      <c r="AC60" s="73"/>
      <c r="AD60" s="73"/>
    </row>
    <row r="61" spans="1:30" ht="20.100000000000001" customHeight="1" thickBot="1" x14ac:dyDescent="0.2">
      <c r="A61" s="408"/>
      <c r="B61" s="240"/>
      <c r="C61" s="237" t="s">
        <v>1694</v>
      </c>
      <c r="D61" s="237"/>
      <c r="E61" s="237"/>
      <c r="F61" s="237"/>
      <c r="G61" s="237"/>
      <c r="H61" s="411" t="s">
        <v>121</v>
      </c>
      <c r="I61" s="413" t="s">
        <v>1198</v>
      </c>
      <c r="J61" s="242"/>
      <c r="K61" s="242"/>
      <c r="L61" s="242"/>
      <c r="M61" s="242"/>
      <c r="N61" s="242"/>
      <c r="O61" s="242"/>
      <c r="P61" s="242"/>
      <c r="Q61" s="242"/>
      <c r="R61" s="255">
        <v>500</v>
      </c>
      <c r="S61" s="242" t="s">
        <v>242</v>
      </c>
      <c r="T61" s="249"/>
      <c r="U61" s="250"/>
      <c r="V61" s="44">
        <v>64</v>
      </c>
      <c r="W61" s="1034" t="str">
        <f t="shared" si="1"/>
        <v>✔</v>
      </c>
      <c r="Y61" s="554"/>
      <c r="Z61" s="1296"/>
      <c r="AA61" s="73"/>
      <c r="AB61" s="73"/>
      <c r="AC61" s="73"/>
      <c r="AD61" s="73"/>
    </row>
    <row r="62" spans="1:30" ht="20.100000000000001" customHeight="1" thickBot="1" x14ac:dyDescent="0.2">
      <c r="A62" s="408"/>
      <c r="B62" s="241"/>
      <c r="C62" s="240" t="s">
        <v>1696</v>
      </c>
      <c r="D62" s="241"/>
      <c r="E62" s="241"/>
      <c r="F62" s="242"/>
      <c r="G62" s="983"/>
      <c r="H62" s="411" t="s">
        <v>121</v>
      </c>
      <c r="I62" s="413" t="s">
        <v>1198</v>
      </c>
      <c r="J62" s="416"/>
      <c r="K62" s="416"/>
      <c r="L62" s="416"/>
      <c r="M62" s="416"/>
      <c r="N62" s="416"/>
      <c r="O62" s="416"/>
      <c r="P62" s="416"/>
      <c r="Q62" s="416"/>
      <c r="R62" s="255">
        <v>204</v>
      </c>
      <c r="S62" s="242" t="s">
        <v>242</v>
      </c>
      <c r="T62" s="249"/>
      <c r="U62" s="250"/>
      <c r="V62" s="44">
        <v>65</v>
      </c>
      <c r="W62" s="1034" t="str">
        <f t="shared" si="1"/>
        <v>✔</v>
      </c>
      <c r="Y62" s="554"/>
      <c r="Z62" s="1296"/>
    </row>
    <row r="63" spans="1:30" ht="20.100000000000001" customHeight="1" thickBot="1" x14ac:dyDescent="0.2">
      <c r="A63" s="408"/>
      <c r="B63" s="241"/>
      <c r="C63" s="240" t="s">
        <v>1695</v>
      </c>
      <c r="D63" s="241"/>
      <c r="E63" s="241"/>
      <c r="F63" s="242"/>
      <c r="G63" s="983"/>
      <c r="H63" s="411" t="s">
        <v>121</v>
      </c>
      <c r="I63" s="413" t="s">
        <v>1198</v>
      </c>
      <c r="J63" s="416"/>
      <c r="K63" s="416"/>
      <c r="L63" s="416"/>
      <c r="M63" s="416"/>
      <c r="N63" s="416"/>
      <c r="O63" s="416"/>
      <c r="P63" s="416"/>
      <c r="Q63" s="416"/>
      <c r="R63" s="255">
        <v>113</v>
      </c>
      <c r="S63" s="242" t="s">
        <v>242</v>
      </c>
      <c r="T63" s="249"/>
      <c r="U63" s="250"/>
      <c r="V63" s="44">
        <v>66</v>
      </c>
      <c r="W63" s="1034" t="str">
        <f t="shared" si="1"/>
        <v>✔</v>
      </c>
      <c r="Y63" s="554"/>
      <c r="Z63" s="1296"/>
    </row>
    <row r="64" spans="1:30" ht="20.100000000000001" customHeight="1" thickBot="1" x14ac:dyDescent="0.2">
      <c r="A64" s="408"/>
      <c r="B64" s="241"/>
      <c r="C64" s="240" t="s">
        <v>1697</v>
      </c>
      <c r="D64" s="241"/>
      <c r="E64" s="241"/>
      <c r="F64" s="242"/>
      <c r="G64" s="983"/>
      <c r="H64" s="411" t="s">
        <v>121</v>
      </c>
      <c r="I64" s="413" t="s">
        <v>1198</v>
      </c>
      <c r="J64" s="416"/>
      <c r="K64" s="416"/>
      <c r="L64" s="416"/>
      <c r="M64" s="416"/>
      <c r="N64" s="416"/>
      <c r="O64" s="416"/>
      <c r="P64" s="416"/>
      <c r="Q64" s="416"/>
      <c r="R64" s="255">
        <v>240</v>
      </c>
      <c r="S64" s="242" t="s">
        <v>242</v>
      </c>
      <c r="T64" s="249"/>
      <c r="U64" s="250"/>
      <c r="V64" s="44">
        <v>67</v>
      </c>
      <c r="W64" s="1034" t="str">
        <f t="shared" si="1"/>
        <v>✔</v>
      </c>
      <c r="Y64" s="554"/>
      <c r="Z64" s="1296"/>
    </row>
    <row r="65" spans="1:30" ht="20.100000000000001" customHeight="1" thickBot="1" x14ac:dyDescent="0.2">
      <c r="A65" s="408"/>
      <c r="B65" s="241"/>
      <c r="C65" s="240" t="s">
        <v>648</v>
      </c>
      <c r="D65" s="241"/>
      <c r="E65" s="241"/>
      <c r="F65" s="242"/>
      <c r="G65" s="983"/>
      <c r="H65" s="411" t="s">
        <v>121</v>
      </c>
      <c r="I65" s="413" t="s">
        <v>1198</v>
      </c>
      <c r="J65" s="416"/>
      <c r="K65" s="416"/>
      <c r="L65" s="416"/>
      <c r="M65" s="416"/>
      <c r="N65" s="416"/>
      <c r="O65" s="416"/>
      <c r="P65" s="416"/>
      <c r="Q65" s="416"/>
      <c r="R65" s="255">
        <v>10</v>
      </c>
      <c r="S65" s="242" t="s">
        <v>242</v>
      </c>
      <c r="T65" s="249"/>
      <c r="U65" s="250"/>
      <c r="V65" s="44">
        <v>68</v>
      </c>
      <c r="W65" s="1034" t="str">
        <f t="shared" si="1"/>
        <v>✔</v>
      </c>
      <c r="Y65" s="554"/>
      <c r="Z65" s="1296"/>
    </row>
    <row r="66" spans="1:30" ht="20.100000000000001" customHeight="1" thickBot="1" x14ac:dyDescent="0.2">
      <c r="A66" s="408"/>
      <c r="B66" s="241"/>
      <c r="C66" s="240" t="s">
        <v>649</v>
      </c>
      <c r="D66" s="241"/>
      <c r="E66" s="241"/>
      <c r="F66" s="242"/>
      <c r="G66" s="983"/>
      <c r="H66" s="411" t="s">
        <v>121</v>
      </c>
      <c r="I66" s="413" t="s">
        <v>1198</v>
      </c>
      <c r="J66" s="416"/>
      <c r="K66" s="416"/>
      <c r="L66" s="416"/>
      <c r="M66" s="416"/>
      <c r="N66" s="416"/>
      <c r="O66" s="416"/>
      <c r="P66" s="416"/>
      <c r="Q66" s="416"/>
      <c r="R66" s="255">
        <v>172</v>
      </c>
      <c r="S66" s="242" t="s">
        <v>242</v>
      </c>
      <c r="T66" s="249"/>
      <c r="U66" s="250"/>
      <c r="V66" s="44">
        <v>69</v>
      </c>
      <c r="W66" s="1034" t="str">
        <f t="shared" si="1"/>
        <v>✔</v>
      </c>
      <c r="Y66" s="554"/>
      <c r="Z66" s="1296"/>
    </row>
    <row r="67" spans="1:30" ht="20.100000000000001" customHeight="1" thickBot="1" x14ac:dyDescent="0.2">
      <c r="A67" s="408"/>
      <c r="B67" s="241"/>
      <c r="C67" s="240" t="s">
        <v>1201</v>
      </c>
      <c r="D67" s="241"/>
      <c r="E67" s="241"/>
      <c r="F67" s="242"/>
      <c r="G67" s="983"/>
      <c r="H67" s="411" t="s">
        <v>121</v>
      </c>
      <c r="I67" s="413" t="s">
        <v>1198</v>
      </c>
      <c r="J67" s="416"/>
      <c r="K67" s="416"/>
      <c r="L67" s="416"/>
      <c r="M67" s="416"/>
      <c r="N67" s="416"/>
      <c r="O67" s="416"/>
      <c r="P67" s="416"/>
      <c r="Q67" s="416"/>
      <c r="R67" s="255">
        <v>105</v>
      </c>
      <c r="S67" s="242" t="s">
        <v>242</v>
      </c>
      <c r="T67" s="249"/>
      <c r="U67" s="250"/>
      <c r="V67" s="44">
        <v>70</v>
      </c>
      <c r="W67" s="1034" t="str">
        <f t="shared" si="1"/>
        <v>✔</v>
      </c>
      <c r="Y67" s="554"/>
      <c r="Z67" s="1296"/>
    </row>
    <row r="68" spans="1:30" ht="20.100000000000001" customHeight="1" thickBot="1" x14ac:dyDescent="0.2">
      <c r="A68" s="408"/>
      <c r="B68" s="241"/>
      <c r="C68" s="240" t="s">
        <v>650</v>
      </c>
      <c r="D68" s="241"/>
      <c r="E68" s="241"/>
      <c r="F68" s="242"/>
      <c r="G68" s="983"/>
      <c r="H68" s="411" t="s">
        <v>257</v>
      </c>
      <c r="I68" s="413" t="s">
        <v>1198</v>
      </c>
      <c r="J68" s="416"/>
      <c r="K68" s="416"/>
      <c r="L68" s="416"/>
      <c r="M68" s="416"/>
      <c r="N68" s="416"/>
      <c r="O68" s="416"/>
      <c r="P68" s="416"/>
      <c r="Q68" s="416"/>
      <c r="R68" s="255">
        <v>0</v>
      </c>
      <c r="S68" s="242" t="s">
        <v>242</v>
      </c>
      <c r="T68" s="1303"/>
      <c r="U68" s="1304"/>
      <c r="V68" s="44">
        <v>71</v>
      </c>
      <c r="W68" s="1034" t="str">
        <f t="shared" si="1"/>
        <v>✔</v>
      </c>
      <c r="Y68" s="554"/>
      <c r="Z68" s="1296"/>
    </row>
    <row r="69" spans="1:30" s="419" customFormat="1" ht="20.100000000000001" customHeight="1" thickBot="1" x14ac:dyDescent="0.2">
      <c r="A69" s="108"/>
      <c r="B69" s="79"/>
      <c r="C69" s="230" t="s">
        <v>760</v>
      </c>
      <c r="D69" s="229"/>
      <c r="E69" s="229"/>
      <c r="F69" s="77"/>
      <c r="G69" s="393"/>
      <c r="H69" s="411" t="s">
        <v>121</v>
      </c>
      <c r="I69" s="413" t="s">
        <v>1198</v>
      </c>
      <c r="J69" s="416"/>
      <c r="K69" s="416"/>
      <c r="L69" s="416"/>
      <c r="M69" s="416"/>
      <c r="N69" s="416"/>
      <c r="O69" s="416"/>
      <c r="P69" s="416"/>
      <c r="Q69" s="416"/>
      <c r="R69" s="255">
        <v>0</v>
      </c>
      <c r="S69" s="242" t="s">
        <v>242</v>
      </c>
      <c r="T69" s="1303"/>
      <c r="U69" s="1304"/>
      <c r="V69" s="44">
        <v>72</v>
      </c>
      <c r="W69" s="1034" t="str">
        <f t="shared" si="1"/>
        <v>✔</v>
      </c>
      <c r="X69" s="1035"/>
      <c r="Y69" s="555"/>
      <c r="Z69" s="1296"/>
      <c r="AA69" s="418"/>
      <c r="AB69" s="418"/>
      <c r="AC69" s="418"/>
      <c r="AD69" s="418"/>
    </row>
    <row r="70" spans="1:30" ht="20.100000000000001" customHeight="1" thickBot="1" x14ac:dyDescent="0.2">
      <c r="A70" s="414"/>
      <c r="B70" s="415"/>
      <c r="C70" s="237" t="s">
        <v>1202</v>
      </c>
      <c r="D70" s="237"/>
      <c r="E70" s="237"/>
      <c r="F70" s="237"/>
      <c r="G70" s="237"/>
      <c r="H70" s="411" t="s">
        <v>121</v>
      </c>
      <c r="I70" s="413" t="s">
        <v>1198</v>
      </c>
      <c r="J70" s="242"/>
      <c r="K70" s="242"/>
      <c r="L70" s="242"/>
      <c r="M70" s="242"/>
      <c r="N70" s="242"/>
      <c r="O70" s="242"/>
      <c r="P70" s="242"/>
      <c r="Q70" s="242"/>
      <c r="R70" s="255">
        <v>22</v>
      </c>
      <c r="S70" s="242" t="s">
        <v>242</v>
      </c>
      <c r="T70" s="253"/>
      <c r="U70" s="250"/>
      <c r="V70" s="44">
        <v>73</v>
      </c>
      <c r="W70" s="1034" t="str">
        <f t="shared" si="1"/>
        <v>✔</v>
      </c>
      <c r="Y70" s="554"/>
      <c r="Z70" s="1296"/>
    </row>
    <row r="71" spans="1:30" ht="20.100000000000001" customHeight="1" thickBot="1" x14ac:dyDescent="0.2">
      <c r="A71" s="408"/>
      <c r="B71" s="241"/>
      <c r="C71" s="1305" t="s">
        <v>684</v>
      </c>
      <c r="D71" s="1305"/>
      <c r="E71" s="1305"/>
      <c r="F71" s="1305"/>
      <c r="G71" s="1306"/>
      <c r="H71" s="411" t="s">
        <v>121</v>
      </c>
      <c r="I71" s="413" t="s">
        <v>1198</v>
      </c>
      <c r="J71" s="416"/>
      <c r="K71" s="416"/>
      <c r="L71" s="416"/>
      <c r="M71" s="416"/>
      <c r="N71" s="416"/>
      <c r="O71" s="416"/>
      <c r="P71" s="416"/>
      <c r="Q71" s="416"/>
      <c r="R71" s="255">
        <v>0</v>
      </c>
      <c r="S71" s="242" t="s">
        <v>242</v>
      </c>
      <c r="T71" s="253"/>
      <c r="U71" s="250"/>
      <c r="V71" s="44">
        <v>74</v>
      </c>
      <c r="W71" s="1034" t="str">
        <f t="shared" si="1"/>
        <v>✔</v>
      </c>
      <c r="Y71" s="554"/>
      <c r="Z71" s="1296"/>
    </row>
    <row r="72" spans="1:30" ht="19.5" customHeight="1" thickBot="1" x14ac:dyDescent="0.2">
      <c r="A72" s="408"/>
      <c r="B72" s="241"/>
      <c r="C72" s="1305" t="s">
        <v>685</v>
      </c>
      <c r="D72" s="1305"/>
      <c r="E72" s="1305"/>
      <c r="F72" s="1305"/>
      <c r="G72" s="1306"/>
      <c r="H72" s="411" t="s">
        <v>121</v>
      </c>
      <c r="I72" s="413" t="s">
        <v>1198</v>
      </c>
      <c r="J72" s="416"/>
      <c r="K72" s="416"/>
      <c r="L72" s="416"/>
      <c r="M72" s="416"/>
      <c r="N72" s="416"/>
      <c r="O72" s="416"/>
      <c r="P72" s="416"/>
      <c r="Q72" s="416"/>
      <c r="R72" s="255">
        <v>8</v>
      </c>
      <c r="S72" s="242" t="s">
        <v>242</v>
      </c>
      <c r="T72" s="253"/>
      <c r="U72" s="250"/>
      <c r="V72" s="44">
        <v>75</v>
      </c>
      <c r="W72" s="1034" t="str">
        <f t="shared" si="1"/>
        <v>✔</v>
      </c>
      <c r="Y72" s="554"/>
      <c r="Z72" s="1296"/>
    </row>
    <row r="73" spans="1:30" ht="20.100000000000001" customHeight="1" thickBot="1" x14ac:dyDescent="0.2">
      <c r="A73" s="414"/>
      <c r="B73" s="415"/>
      <c r="C73" s="237" t="s">
        <v>506</v>
      </c>
      <c r="D73" s="237"/>
      <c r="E73" s="237"/>
      <c r="F73" s="237"/>
      <c r="G73" s="237"/>
      <c r="H73" s="411" t="s">
        <v>257</v>
      </c>
      <c r="I73" s="413" t="s">
        <v>1198</v>
      </c>
      <c r="J73" s="242"/>
      <c r="K73" s="242"/>
      <c r="L73" s="242"/>
      <c r="M73" s="242"/>
      <c r="N73" s="242"/>
      <c r="O73" s="242"/>
      <c r="P73" s="242"/>
      <c r="Q73" s="242"/>
      <c r="R73" s="255">
        <v>0</v>
      </c>
      <c r="S73" s="242" t="s">
        <v>242</v>
      </c>
      <c r="T73" s="249"/>
      <c r="U73" s="254"/>
      <c r="V73" s="44">
        <v>76</v>
      </c>
      <c r="W73" s="1034" t="str">
        <f t="shared" si="1"/>
        <v>✔</v>
      </c>
      <c r="Y73" s="554"/>
      <c r="Z73" s="1296"/>
    </row>
    <row r="74" spans="1:30" ht="20.100000000000001" customHeight="1" thickBot="1" x14ac:dyDescent="0.2">
      <c r="A74" s="414"/>
      <c r="B74" s="415"/>
      <c r="C74" s="237" t="s">
        <v>507</v>
      </c>
      <c r="D74" s="237"/>
      <c r="E74" s="237"/>
      <c r="F74" s="237"/>
      <c r="G74" s="237"/>
      <c r="H74" s="411" t="s">
        <v>257</v>
      </c>
      <c r="I74" s="413" t="s">
        <v>1198</v>
      </c>
      <c r="J74" s="242"/>
      <c r="K74" s="242"/>
      <c r="L74" s="242"/>
      <c r="M74" s="242"/>
      <c r="N74" s="242"/>
      <c r="O74" s="242"/>
      <c r="P74" s="242"/>
      <c r="Q74" s="242"/>
      <c r="R74" s="255">
        <v>0</v>
      </c>
      <c r="S74" s="242" t="s">
        <v>242</v>
      </c>
      <c r="T74" s="249"/>
      <c r="U74" s="254"/>
      <c r="V74" s="44">
        <v>77</v>
      </c>
      <c r="W74" s="1034" t="str">
        <f t="shared" si="1"/>
        <v>✔</v>
      </c>
      <c r="Y74" s="554"/>
      <c r="Z74" s="1296"/>
    </row>
    <row r="75" spans="1:30" ht="20.100000000000001" customHeight="1" thickBot="1" x14ac:dyDescent="0.2">
      <c r="A75" s="414"/>
      <c r="B75" s="415"/>
      <c r="C75" s="237" t="s">
        <v>651</v>
      </c>
      <c r="D75" s="237"/>
      <c r="E75" s="237"/>
      <c r="F75" s="237"/>
      <c r="G75" s="237"/>
      <c r="H75" s="411" t="s">
        <v>257</v>
      </c>
      <c r="I75" s="413" t="s">
        <v>1198</v>
      </c>
      <c r="J75" s="242"/>
      <c r="K75" s="242"/>
      <c r="L75" s="242"/>
      <c r="M75" s="242"/>
      <c r="N75" s="242"/>
      <c r="O75" s="242"/>
      <c r="P75" s="242"/>
      <c r="Q75" s="242"/>
      <c r="R75" s="255">
        <v>0</v>
      </c>
      <c r="S75" s="242" t="s">
        <v>242</v>
      </c>
      <c r="T75" s="249"/>
      <c r="U75" s="254"/>
      <c r="V75" s="44">
        <v>78</v>
      </c>
      <c r="W75" s="1034" t="str">
        <f t="shared" si="1"/>
        <v>✔</v>
      </c>
      <c r="Y75" s="554"/>
      <c r="Z75" s="1296"/>
    </row>
    <row r="76" spans="1:30" ht="20.100000000000001" customHeight="1" thickBot="1" x14ac:dyDescent="0.2">
      <c r="A76" s="408"/>
      <c r="B76" s="241"/>
      <c r="C76" s="240" t="s">
        <v>1232</v>
      </c>
      <c r="D76" s="241"/>
      <c r="E76" s="241"/>
      <c r="F76" s="242"/>
      <c r="G76" s="983"/>
      <c r="H76" s="411" t="s">
        <v>121</v>
      </c>
      <c r="I76" s="413" t="s">
        <v>1198</v>
      </c>
      <c r="J76" s="416"/>
      <c r="K76" s="416"/>
      <c r="L76" s="416"/>
      <c r="M76" s="416"/>
      <c r="N76" s="416"/>
      <c r="O76" s="416"/>
      <c r="P76" s="416"/>
      <c r="Q76" s="416"/>
      <c r="R76" s="255">
        <v>9497</v>
      </c>
      <c r="S76" s="242" t="s">
        <v>242</v>
      </c>
      <c r="T76" s="249"/>
      <c r="U76" s="250"/>
      <c r="V76" s="44">
        <v>79</v>
      </c>
      <c r="W76" s="1034" t="str">
        <f t="shared" si="1"/>
        <v>✔</v>
      </c>
      <c r="Y76" s="554"/>
      <c r="Z76" s="1296"/>
    </row>
    <row r="77" spans="1:30" ht="20.100000000000001" customHeight="1" thickBot="1" x14ac:dyDescent="0.2">
      <c r="A77" s="408"/>
      <c r="B77" s="241"/>
      <c r="C77" s="240" t="s">
        <v>1769</v>
      </c>
      <c r="D77" s="241"/>
      <c r="E77" s="241"/>
      <c r="F77" s="242"/>
      <c r="G77" s="983"/>
      <c r="H77" s="411" t="s">
        <v>121</v>
      </c>
      <c r="I77" s="413" t="s">
        <v>1198</v>
      </c>
      <c r="J77" s="416"/>
      <c r="K77" s="416"/>
      <c r="L77" s="416"/>
      <c r="M77" s="416"/>
      <c r="N77" s="416"/>
      <c r="O77" s="416"/>
      <c r="P77" s="416"/>
      <c r="Q77" s="416"/>
      <c r="R77" s="255">
        <v>13587</v>
      </c>
      <c r="S77" s="242" t="s">
        <v>242</v>
      </c>
      <c r="T77" s="249"/>
      <c r="U77" s="250"/>
      <c r="V77" s="44">
        <v>80</v>
      </c>
      <c r="W77" s="1034" t="str">
        <f t="shared" si="1"/>
        <v>✔</v>
      </c>
      <c r="Y77" s="554"/>
      <c r="Z77" s="1296"/>
      <c r="AA77" s="73"/>
      <c r="AB77" s="73"/>
      <c r="AC77" s="73"/>
      <c r="AD77" s="73"/>
    </row>
    <row r="78" spans="1:30" ht="20.100000000000001" customHeight="1" thickBot="1" x14ac:dyDescent="0.2">
      <c r="A78" s="408"/>
      <c r="B78" s="241"/>
      <c r="C78" s="240" t="s">
        <v>1770</v>
      </c>
      <c r="D78" s="241"/>
      <c r="E78" s="241"/>
      <c r="F78" s="242"/>
      <c r="G78" s="983"/>
      <c r="H78" s="411" t="s">
        <v>257</v>
      </c>
      <c r="I78" s="413" t="s">
        <v>1198</v>
      </c>
      <c r="J78" s="416"/>
      <c r="K78" s="416"/>
      <c r="L78" s="416"/>
      <c r="M78" s="416"/>
      <c r="N78" s="416"/>
      <c r="O78" s="416"/>
      <c r="P78" s="416"/>
      <c r="Q78" s="416"/>
      <c r="R78" s="255">
        <v>0</v>
      </c>
      <c r="S78" s="242" t="s">
        <v>242</v>
      </c>
      <c r="T78" s="249"/>
      <c r="U78" s="250"/>
      <c r="V78" s="44">
        <v>81</v>
      </c>
      <c r="W78" s="1034" t="str">
        <f t="shared" si="1"/>
        <v>✔</v>
      </c>
      <c r="Y78" s="554"/>
      <c r="Z78" s="1296"/>
      <c r="AA78" s="73"/>
      <c r="AB78" s="73"/>
      <c r="AC78" s="73"/>
      <c r="AD78" s="73"/>
    </row>
    <row r="79" spans="1:30" ht="20.100000000000001" customHeight="1" thickBot="1" x14ac:dyDescent="0.2">
      <c r="A79" s="408"/>
      <c r="B79" s="240"/>
      <c r="C79" s="237" t="s">
        <v>652</v>
      </c>
      <c r="D79" s="237"/>
      <c r="E79" s="237"/>
      <c r="F79" s="237"/>
      <c r="G79" s="237"/>
      <c r="H79" s="411" t="s">
        <v>121</v>
      </c>
      <c r="I79" s="413" t="s">
        <v>1198</v>
      </c>
      <c r="J79" s="242"/>
      <c r="K79" s="242"/>
      <c r="L79" s="242"/>
      <c r="M79" s="242"/>
      <c r="N79" s="242"/>
      <c r="O79" s="242"/>
      <c r="P79" s="242"/>
      <c r="Q79" s="242"/>
      <c r="R79" s="255">
        <v>358</v>
      </c>
      <c r="S79" s="242" t="s">
        <v>242</v>
      </c>
      <c r="T79" s="249"/>
      <c r="U79" s="250"/>
      <c r="V79" s="44">
        <v>82</v>
      </c>
      <c r="W79" s="1034" t="str">
        <f t="shared" si="1"/>
        <v>✔</v>
      </c>
      <c r="Y79" s="554"/>
      <c r="Z79" s="1296"/>
      <c r="AA79" s="73"/>
      <c r="AB79" s="73"/>
      <c r="AC79" s="73"/>
      <c r="AD79" s="73"/>
    </row>
    <row r="80" spans="1:30" ht="21.75" customHeight="1" thickBot="1" x14ac:dyDescent="0.2">
      <c r="A80" s="408"/>
      <c r="B80" s="241"/>
      <c r="C80" s="240" t="s">
        <v>1203</v>
      </c>
      <c r="D80" s="241"/>
      <c r="E80" s="241"/>
      <c r="F80" s="242"/>
      <c r="G80" s="983"/>
      <c r="H80" s="411" t="s">
        <v>121</v>
      </c>
      <c r="I80" s="413" t="s">
        <v>1198</v>
      </c>
      <c r="J80" s="416"/>
      <c r="K80" s="416"/>
      <c r="L80" s="416"/>
      <c r="M80" s="416"/>
      <c r="N80" s="416"/>
      <c r="O80" s="416"/>
      <c r="P80" s="416"/>
      <c r="Q80" s="416"/>
      <c r="R80" s="255">
        <v>219</v>
      </c>
      <c r="S80" s="242" t="s">
        <v>242</v>
      </c>
      <c r="T80" s="1307"/>
      <c r="U80" s="1308"/>
      <c r="V80" s="44">
        <v>83</v>
      </c>
      <c r="W80" s="1034" t="str">
        <f t="shared" si="1"/>
        <v>✔</v>
      </c>
      <c r="Y80" s="554"/>
      <c r="Z80" s="1296"/>
      <c r="AA80" s="73"/>
      <c r="AB80" s="73"/>
      <c r="AC80" s="73"/>
      <c r="AD80" s="73"/>
    </row>
    <row r="81" spans="1:30" ht="22.5" customHeight="1" thickBot="1" x14ac:dyDescent="0.2">
      <c r="A81" s="408"/>
      <c r="B81" s="241"/>
      <c r="C81" s="240" t="s">
        <v>1233</v>
      </c>
      <c r="D81" s="241"/>
      <c r="E81" s="241"/>
      <c r="F81" s="242"/>
      <c r="G81" s="983"/>
      <c r="H81" s="411" t="s">
        <v>257</v>
      </c>
      <c r="I81" s="413" t="s">
        <v>1198</v>
      </c>
      <c r="J81" s="416"/>
      <c r="K81" s="416"/>
      <c r="L81" s="416"/>
      <c r="M81" s="416"/>
      <c r="N81" s="416"/>
      <c r="O81" s="416"/>
      <c r="P81" s="416"/>
      <c r="Q81" s="416"/>
      <c r="R81" s="255">
        <v>0</v>
      </c>
      <c r="S81" s="242" t="s">
        <v>242</v>
      </c>
      <c r="T81" s="249"/>
      <c r="U81" s="250"/>
      <c r="V81" s="44">
        <v>84</v>
      </c>
      <c r="W81" s="1034" t="str">
        <f t="shared" si="1"/>
        <v>✔</v>
      </c>
      <c r="Y81" s="554"/>
      <c r="Z81" s="1296"/>
      <c r="AA81" s="73"/>
      <c r="AB81" s="73"/>
      <c r="AC81" s="73"/>
      <c r="AD81" s="73"/>
    </row>
    <row r="82" spans="1:30" ht="20.100000000000001" customHeight="1" thickBot="1" x14ac:dyDescent="0.2">
      <c r="A82" s="408"/>
      <c r="B82" s="241"/>
      <c r="C82" s="240" t="s">
        <v>207</v>
      </c>
      <c r="D82" s="241"/>
      <c r="E82" s="241"/>
      <c r="F82" s="242"/>
      <c r="G82" s="983"/>
      <c r="H82" s="411" t="s">
        <v>257</v>
      </c>
      <c r="I82" s="413" t="s">
        <v>1198</v>
      </c>
      <c r="J82" s="416"/>
      <c r="K82" s="416"/>
      <c r="L82" s="416"/>
      <c r="M82" s="416"/>
      <c r="N82" s="416"/>
      <c r="O82" s="416"/>
      <c r="P82" s="416"/>
      <c r="Q82" s="416"/>
      <c r="R82" s="255">
        <v>0</v>
      </c>
      <c r="S82" s="242" t="s">
        <v>242</v>
      </c>
      <c r="T82" s="249"/>
      <c r="U82" s="250"/>
      <c r="V82" s="44">
        <v>85</v>
      </c>
      <c r="W82" s="1034" t="str">
        <f t="shared" si="1"/>
        <v>✔</v>
      </c>
      <c r="Y82" s="554"/>
      <c r="Z82" s="1296"/>
      <c r="AA82" s="73"/>
      <c r="AB82" s="73"/>
      <c r="AC82" s="73"/>
      <c r="AD82" s="73"/>
    </row>
    <row r="83" spans="1:30" ht="20.100000000000001" customHeight="1" thickBot="1" x14ac:dyDescent="0.2">
      <c r="A83" s="408"/>
      <c r="B83" s="241"/>
      <c r="C83" s="240" t="s">
        <v>181</v>
      </c>
      <c r="D83" s="241"/>
      <c r="E83" s="241"/>
      <c r="F83" s="242"/>
      <c r="G83" s="983"/>
      <c r="H83" s="411" t="s">
        <v>121</v>
      </c>
      <c r="I83" s="237" t="s">
        <v>1198</v>
      </c>
      <c r="J83" s="416"/>
      <c r="K83" s="416"/>
      <c r="L83" s="416"/>
      <c r="M83" s="416"/>
      <c r="N83" s="416"/>
      <c r="O83" s="416"/>
      <c r="P83" s="416"/>
      <c r="Q83" s="416"/>
      <c r="R83" s="255">
        <v>0</v>
      </c>
      <c r="S83" s="242" t="s">
        <v>242</v>
      </c>
      <c r="T83" s="249"/>
      <c r="U83" s="250"/>
      <c r="V83" s="44">
        <v>86</v>
      </c>
      <c r="W83" s="1034" t="str">
        <f t="shared" si="1"/>
        <v>✔</v>
      </c>
      <c r="Y83" s="554"/>
      <c r="Z83" s="1296"/>
      <c r="AA83" s="73"/>
      <c r="AB83" s="73"/>
      <c r="AC83" s="73"/>
      <c r="AD83" s="73"/>
    </row>
    <row r="84" spans="1:30" ht="20.100000000000001" customHeight="1" thickBot="1" x14ac:dyDescent="0.2">
      <c r="A84" s="408"/>
      <c r="B84" s="241"/>
      <c r="C84" s="240" t="s">
        <v>1698</v>
      </c>
      <c r="D84" s="241"/>
      <c r="E84" s="241"/>
      <c r="F84" s="242"/>
      <c r="G84" s="983"/>
      <c r="H84" s="411" t="s">
        <v>257</v>
      </c>
      <c r="I84" s="237" t="s">
        <v>1198</v>
      </c>
      <c r="J84" s="416"/>
      <c r="K84" s="416"/>
      <c r="L84" s="416"/>
      <c r="M84" s="416"/>
      <c r="N84" s="416"/>
      <c r="O84" s="416"/>
      <c r="P84" s="416"/>
      <c r="Q84" s="416"/>
      <c r="R84" s="255">
        <v>0</v>
      </c>
      <c r="S84" s="242" t="s">
        <v>242</v>
      </c>
      <c r="T84" s="249"/>
      <c r="U84" s="250"/>
      <c r="V84" s="44">
        <v>87</v>
      </c>
      <c r="W84" s="1034" t="str">
        <f t="shared" si="1"/>
        <v>✔</v>
      </c>
      <c r="Y84" s="554"/>
      <c r="Z84" s="1296"/>
      <c r="AA84" s="73"/>
      <c r="AB84" s="73"/>
      <c r="AC84" s="73"/>
      <c r="AD84" s="73"/>
    </row>
    <row r="85" spans="1:30" ht="17.25" customHeight="1" thickBot="1" x14ac:dyDescent="0.2">
      <c r="A85" s="408"/>
      <c r="B85" s="241"/>
      <c r="C85" s="1305" t="s">
        <v>1204</v>
      </c>
      <c r="D85" s="1305"/>
      <c r="E85" s="1305"/>
      <c r="F85" s="1305"/>
      <c r="G85" s="1306"/>
      <c r="H85" s="411" t="s">
        <v>257</v>
      </c>
      <c r="I85" s="237" t="s">
        <v>1198</v>
      </c>
      <c r="J85" s="416"/>
      <c r="K85" s="416"/>
      <c r="L85" s="416"/>
      <c r="M85" s="416"/>
      <c r="N85" s="416"/>
      <c r="O85" s="416"/>
      <c r="P85" s="416"/>
      <c r="Q85" s="416"/>
      <c r="R85" s="255">
        <v>0</v>
      </c>
      <c r="S85" s="242" t="s">
        <v>242</v>
      </c>
      <c r="T85" s="249"/>
      <c r="U85" s="250"/>
      <c r="V85" s="44">
        <v>88</v>
      </c>
      <c r="W85" s="1034" t="str">
        <f t="shared" si="1"/>
        <v>✔</v>
      </c>
      <c r="Y85" s="554"/>
      <c r="Z85" s="1296"/>
      <c r="AA85" s="73"/>
      <c r="AB85" s="73"/>
      <c r="AC85" s="73"/>
      <c r="AD85" s="73"/>
    </row>
    <row r="86" spans="1:30" ht="17.25" customHeight="1" thickBot="1" x14ac:dyDescent="0.2">
      <c r="A86" s="408"/>
      <c r="B86" s="241"/>
      <c r="C86" s="1311" t="s">
        <v>1205</v>
      </c>
      <c r="D86" s="1312"/>
      <c r="E86" s="1312"/>
      <c r="F86" s="1312"/>
      <c r="G86" s="1312"/>
      <c r="H86" s="411" t="s">
        <v>257</v>
      </c>
      <c r="I86" s="413" t="s">
        <v>1198</v>
      </c>
      <c r="J86" s="416"/>
      <c r="K86" s="416"/>
      <c r="L86" s="416"/>
      <c r="M86" s="416"/>
      <c r="N86" s="416"/>
      <c r="O86" s="416"/>
      <c r="P86" s="416"/>
      <c r="Q86" s="416"/>
      <c r="R86" s="255">
        <v>0</v>
      </c>
      <c r="S86" s="242" t="s">
        <v>242</v>
      </c>
      <c r="T86" s="249"/>
      <c r="U86" s="250"/>
      <c r="V86" s="44">
        <v>89</v>
      </c>
      <c r="W86" s="1034" t="str">
        <f t="shared" si="1"/>
        <v>✔</v>
      </c>
      <c r="Y86" s="554"/>
      <c r="Z86" s="1296"/>
      <c r="AA86" s="73"/>
      <c r="AB86" s="73"/>
      <c r="AC86" s="73"/>
      <c r="AD86" s="73"/>
    </row>
    <row r="87" spans="1:30" ht="17.25" customHeight="1" thickBot="1" x14ac:dyDescent="0.2">
      <c r="A87" s="408"/>
      <c r="B87" s="241"/>
      <c r="C87" s="1311" t="s">
        <v>1771</v>
      </c>
      <c r="D87" s="1312"/>
      <c r="E87" s="1312"/>
      <c r="F87" s="1312"/>
      <c r="G87" s="1312"/>
      <c r="H87" s="411" t="s">
        <v>257</v>
      </c>
      <c r="I87" s="413" t="s">
        <v>1198</v>
      </c>
      <c r="J87" s="416"/>
      <c r="K87" s="416"/>
      <c r="L87" s="416"/>
      <c r="M87" s="416"/>
      <c r="N87" s="416"/>
      <c r="O87" s="416"/>
      <c r="P87" s="416"/>
      <c r="Q87" s="416"/>
      <c r="R87" s="255">
        <v>0</v>
      </c>
      <c r="S87" s="242" t="s">
        <v>242</v>
      </c>
      <c r="T87" s="249"/>
      <c r="U87" s="250"/>
      <c r="V87" s="44">
        <v>90</v>
      </c>
      <c r="W87" s="1034" t="str">
        <f t="shared" si="1"/>
        <v>✔</v>
      </c>
      <c r="Y87" s="554"/>
      <c r="Z87" s="1296"/>
      <c r="AA87" s="73"/>
      <c r="AB87" s="73"/>
      <c r="AC87" s="73"/>
      <c r="AD87" s="73"/>
    </row>
    <row r="88" spans="1:30" ht="20.100000000000001" customHeight="1" thickBot="1" x14ac:dyDescent="0.2">
      <c r="A88" s="408"/>
      <c r="B88" s="241"/>
      <c r="C88" s="240" t="s">
        <v>22</v>
      </c>
      <c r="D88" s="241"/>
      <c r="E88" s="241"/>
      <c r="F88" s="242"/>
      <c r="G88" s="983"/>
      <c r="H88" s="411" t="s">
        <v>121</v>
      </c>
      <c r="I88" s="237" t="s">
        <v>1198</v>
      </c>
      <c r="J88" s="416"/>
      <c r="K88" s="416"/>
      <c r="L88" s="416"/>
      <c r="M88" s="416"/>
      <c r="N88" s="416"/>
      <c r="O88" s="416"/>
      <c r="P88" s="416"/>
      <c r="Q88" s="416"/>
      <c r="R88" s="255">
        <v>1942</v>
      </c>
      <c r="S88" s="242" t="s">
        <v>242</v>
      </c>
      <c r="T88" s="249"/>
      <c r="U88" s="250"/>
      <c r="V88" s="44">
        <v>91</v>
      </c>
      <c r="W88" s="1034" t="str">
        <f t="shared" si="1"/>
        <v>✔</v>
      </c>
      <c r="Y88" s="554"/>
      <c r="Z88" s="1296"/>
      <c r="AA88" s="73"/>
      <c r="AB88" s="73"/>
      <c r="AC88" s="73"/>
      <c r="AD88" s="73"/>
    </row>
    <row r="89" spans="1:30" ht="20.100000000000001" customHeight="1" thickBot="1" x14ac:dyDescent="0.2">
      <c r="A89" s="408"/>
      <c r="B89" s="241"/>
      <c r="C89" s="240" t="s">
        <v>1206</v>
      </c>
      <c r="D89" s="241"/>
      <c r="E89" s="241"/>
      <c r="F89" s="242"/>
      <c r="G89" s="983"/>
      <c r="H89" s="411" t="s">
        <v>121</v>
      </c>
      <c r="I89" s="237" t="s">
        <v>1198</v>
      </c>
      <c r="J89" s="416"/>
      <c r="K89" s="416"/>
      <c r="L89" s="416"/>
      <c r="M89" s="416"/>
      <c r="N89" s="416"/>
      <c r="O89" s="416"/>
      <c r="P89" s="416"/>
      <c r="Q89" s="416"/>
      <c r="R89" s="255">
        <v>0</v>
      </c>
      <c r="S89" s="242" t="s">
        <v>242</v>
      </c>
      <c r="T89" s="249"/>
      <c r="U89" s="250"/>
      <c r="V89" s="44">
        <v>92</v>
      </c>
      <c r="W89" s="1034" t="str">
        <f t="shared" si="1"/>
        <v>✔</v>
      </c>
      <c r="Y89" s="554"/>
      <c r="Z89" s="1296"/>
      <c r="AA89" s="73"/>
      <c r="AB89" s="73"/>
      <c r="AC89" s="73"/>
      <c r="AD89" s="73"/>
    </row>
    <row r="90" spans="1:30" ht="20.100000000000001" customHeight="1" thickBot="1" x14ac:dyDescent="0.2">
      <c r="A90" s="408"/>
      <c r="B90" s="241"/>
      <c r="C90" s="240" t="s">
        <v>1772</v>
      </c>
      <c r="D90" s="241"/>
      <c r="E90" s="241"/>
      <c r="F90" s="242"/>
      <c r="G90" s="983"/>
      <c r="H90" s="411" t="s">
        <v>121</v>
      </c>
      <c r="I90" s="237" t="s">
        <v>1198</v>
      </c>
      <c r="J90" s="416"/>
      <c r="K90" s="416"/>
      <c r="L90" s="416"/>
      <c r="M90" s="416"/>
      <c r="N90" s="416"/>
      <c r="O90" s="416"/>
      <c r="P90" s="416"/>
      <c r="Q90" s="416"/>
      <c r="R90" s="255">
        <v>1942</v>
      </c>
      <c r="S90" s="242" t="s">
        <v>242</v>
      </c>
      <c r="T90" s="249"/>
      <c r="U90" s="250"/>
      <c r="V90" s="44">
        <v>93</v>
      </c>
      <c r="W90" s="1034" t="str">
        <f t="shared" si="1"/>
        <v>✔</v>
      </c>
      <c r="Y90" s="554"/>
      <c r="Z90" s="1296"/>
      <c r="AA90" s="73"/>
      <c r="AB90" s="73"/>
      <c r="AC90" s="73"/>
      <c r="AD90" s="73"/>
    </row>
    <row r="91" spans="1:30" ht="20.100000000000001" customHeight="1" thickBot="1" x14ac:dyDescent="0.2">
      <c r="A91" s="408"/>
      <c r="B91" s="241"/>
      <c r="C91" s="240" t="s">
        <v>686</v>
      </c>
      <c r="D91" s="241"/>
      <c r="E91" s="241"/>
      <c r="F91" s="242"/>
      <c r="G91" s="983"/>
      <c r="H91" s="411" t="s">
        <v>121</v>
      </c>
      <c r="I91" s="237" t="s">
        <v>1198</v>
      </c>
      <c r="J91" s="416"/>
      <c r="K91" s="416"/>
      <c r="L91" s="416"/>
      <c r="M91" s="416"/>
      <c r="N91" s="416"/>
      <c r="O91" s="416"/>
      <c r="P91" s="416"/>
      <c r="Q91" s="416"/>
      <c r="R91" s="255">
        <v>0</v>
      </c>
      <c r="S91" s="242" t="s">
        <v>242</v>
      </c>
      <c r="T91" s="249"/>
      <c r="U91" s="250"/>
      <c r="V91" s="44">
        <v>94</v>
      </c>
      <c r="W91" s="1034" t="str">
        <f t="shared" si="1"/>
        <v>✔</v>
      </c>
      <c r="Y91" s="554"/>
      <c r="Z91" s="1296"/>
      <c r="AA91" s="73"/>
      <c r="AB91" s="73"/>
      <c r="AC91" s="73"/>
      <c r="AD91" s="73"/>
    </row>
    <row r="92" spans="1:30" ht="19.5" customHeight="1" thickBot="1" x14ac:dyDescent="0.2">
      <c r="A92" s="408"/>
      <c r="B92" s="241"/>
      <c r="C92" s="240" t="s">
        <v>1773</v>
      </c>
      <c r="D92" s="241"/>
      <c r="E92" s="241"/>
      <c r="F92" s="242"/>
      <c r="G92" s="983"/>
      <c r="H92" s="411" t="s">
        <v>121</v>
      </c>
      <c r="I92" s="237" t="s">
        <v>1198</v>
      </c>
      <c r="J92" s="416"/>
      <c r="K92" s="416"/>
      <c r="L92" s="416"/>
      <c r="M92" s="416"/>
      <c r="N92" s="416"/>
      <c r="O92" s="416"/>
      <c r="P92" s="416"/>
      <c r="Q92" s="416"/>
      <c r="R92" s="255">
        <v>0</v>
      </c>
      <c r="S92" s="242" t="s">
        <v>242</v>
      </c>
      <c r="T92" s="249"/>
      <c r="U92" s="250"/>
      <c r="V92" s="44">
        <v>95</v>
      </c>
      <c r="W92" s="1034" t="str">
        <f t="shared" si="1"/>
        <v>✔</v>
      </c>
      <c r="Y92" s="554"/>
      <c r="Z92" s="1296"/>
      <c r="AA92" s="73"/>
      <c r="AB92" s="73"/>
      <c r="AC92" s="73"/>
      <c r="AD92" s="73"/>
    </row>
    <row r="93" spans="1:30" ht="19.5" customHeight="1" thickBot="1" x14ac:dyDescent="0.2">
      <c r="A93" s="408"/>
      <c r="B93" s="241"/>
      <c r="C93" s="240" t="s">
        <v>23</v>
      </c>
      <c r="D93" s="241"/>
      <c r="E93" s="241"/>
      <c r="F93" s="242"/>
      <c r="G93" s="983"/>
      <c r="H93" s="411" t="s">
        <v>257</v>
      </c>
      <c r="I93" s="237" t="s">
        <v>1198</v>
      </c>
      <c r="J93" s="416"/>
      <c r="K93" s="416"/>
      <c r="L93" s="416"/>
      <c r="M93" s="416"/>
      <c r="N93" s="416"/>
      <c r="O93" s="416"/>
      <c r="P93" s="416"/>
      <c r="Q93" s="416"/>
      <c r="R93" s="255">
        <v>0</v>
      </c>
      <c r="S93" s="242" t="s">
        <v>242</v>
      </c>
      <c r="T93" s="249"/>
      <c r="U93" s="250"/>
      <c r="V93" s="44">
        <v>96</v>
      </c>
      <c r="W93" s="1034" t="str">
        <f t="shared" si="1"/>
        <v>✔</v>
      </c>
      <c r="Y93" s="554"/>
      <c r="Z93" s="1296"/>
      <c r="AA93" s="73"/>
      <c r="AB93" s="73"/>
      <c r="AC93" s="73"/>
      <c r="AD93" s="73"/>
    </row>
    <row r="94" spans="1:30" ht="20.100000000000001" customHeight="1" thickBot="1" x14ac:dyDescent="0.2">
      <c r="A94" s="408"/>
      <c r="B94" s="241"/>
      <c r="C94" s="240" t="s">
        <v>687</v>
      </c>
      <c r="D94" s="241"/>
      <c r="E94" s="241"/>
      <c r="F94" s="243"/>
      <c r="G94" s="983"/>
      <c r="H94" s="411" t="s">
        <v>257</v>
      </c>
      <c r="I94" s="413" t="s">
        <v>1198</v>
      </c>
      <c r="J94" s="416"/>
      <c r="K94" s="416"/>
      <c r="L94" s="416"/>
      <c r="M94" s="416"/>
      <c r="N94" s="416"/>
      <c r="O94" s="416"/>
      <c r="P94" s="416"/>
      <c r="Q94" s="416"/>
      <c r="R94" s="255">
        <v>0</v>
      </c>
      <c r="S94" s="242" t="s">
        <v>242</v>
      </c>
      <c r="T94" s="249"/>
      <c r="U94" s="250"/>
      <c r="V94" s="44">
        <v>97</v>
      </c>
      <c r="W94" s="1034" t="str">
        <f t="shared" si="1"/>
        <v>✔</v>
      </c>
      <c r="Y94" s="554"/>
      <c r="Z94" s="1296"/>
      <c r="AA94" s="73"/>
      <c r="AB94" s="73"/>
      <c r="AC94" s="73"/>
      <c r="AD94" s="73"/>
    </row>
    <row r="95" spans="1:30" ht="20.100000000000001" customHeight="1" thickBot="1" x14ac:dyDescent="0.2">
      <c r="A95" s="408"/>
      <c r="B95" s="241"/>
      <c r="C95" s="240" t="s">
        <v>1774</v>
      </c>
      <c r="D95" s="241"/>
      <c r="E95" s="241"/>
      <c r="F95" s="243"/>
      <c r="G95" s="983"/>
      <c r="H95" s="411" t="s">
        <v>257</v>
      </c>
      <c r="I95" s="413" t="s">
        <v>1198</v>
      </c>
      <c r="J95" s="416"/>
      <c r="K95" s="416"/>
      <c r="L95" s="416"/>
      <c r="M95" s="416"/>
      <c r="N95" s="416"/>
      <c r="O95" s="416"/>
      <c r="P95" s="416"/>
      <c r="Q95" s="416"/>
      <c r="R95" s="255">
        <v>0</v>
      </c>
      <c r="S95" s="242" t="s">
        <v>242</v>
      </c>
      <c r="T95" s="249"/>
      <c r="U95" s="250"/>
      <c r="V95" s="44">
        <v>98</v>
      </c>
      <c r="W95" s="1034" t="str">
        <f t="shared" si="1"/>
        <v>✔</v>
      </c>
      <c r="Y95" s="554"/>
      <c r="Z95" s="1296"/>
      <c r="AA95" s="73"/>
      <c r="AB95" s="73"/>
      <c r="AC95" s="73"/>
      <c r="AD95" s="73"/>
    </row>
    <row r="96" spans="1:30" ht="20.100000000000001" customHeight="1" thickBot="1" x14ac:dyDescent="0.2">
      <c r="A96" s="408"/>
      <c r="B96" s="241"/>
      <c r="C96" s="240" t="s">
        <v>1207</v>
      </c>
      <c r="D96" s="241"/>
      <c r="E96" s="241"/>
      <c r="F96" s="243"/>
      <c r="G96" s="983"/>
      <c r="H96" s="411" t="s">
        <v>257</v>
      </c>
      <c r="I96" s="413" t="s">
        <v>1198</v>
      </c>
      <c r="J96" s="416"/>
      <c r="K96" s="416"/>
      <c r="L96" s="416"/>
      <c r="M96" s="416"/>
      <c r="N96" s="416"/>
      <c r="O96" s="416"/>
      <c r="P96" s="416"/>
      <c r="Q96" s="416"/>
      <c r="R96" s="255">
        <v>0</v>
      </c>
      <c r="S96" s="242" t="s">
        <v>242</v>
      </c>
      <c r="T96" s="249"/>
      <c r="U96" s="250"/>
      <c r="V96" s="44">
        <v>99</v>
      </c>
      <c r="W96" s="1034" t="str">
        <f t="shared" si="1"/>
        <v>✔</v>
      </c>
      <c r="Y96" s="554"/>
      <c r="Z96" s="1296"/>
      <c r="AA96" s="73"/>
      <c r="AB96" s="73"/>
      <c r="AC96" s="73"/>
      <c r="AD96" s="73"/>
    </row>
    <row r="97" spans="1:30" ht="20.100000000000001" customHeight="1" thickBot="1" x14ac:dyDescent="0.2">
      <c r="A97" s="408"/>
      <c r="B97" s="241"/>
      <c r="C97" s="240" t="s">
        <v>1775</v>
      </c>
      <c r="D97" s="241"/>
      <c r="E97" s="241"/>
      <c r="F97" s="243"/>
      <c r="G97" s="983"/>
      <c r="H97" s="411" t="s">
        <v>257</v>
      </c>
      <c r="I97" s="413" t="s">
        <v>1198</v>
      </c>
      <c r="J97" s="416"/>
      <c r="K97" s="416"/>
      <c r="L97" s="416"/>
      <c r="M97" s="416"/>
      <c r="N97" s="416"/>
      <c r="O97" s="416"/>
      <c r="P97" s="416"/>
      <c r="Q97" s="416"/>
      <c r="R97" s="255">
        <v>0</v>
      </c>
      <c r="S97" s="242" t="s">
        <v>242</v>
      </c>
      <c r="T97" s="249"/>
      <c r="U97" s="250"/>
      <c r="V97" s="44">
        <v>100</v>
      </c>
      <c r="W97" s="1034" t="str">
        <f t="shared" si="1"/>
        <v>✔</v>
      </c>
      <c r="Y97" s="554"/>
      <c r="Z97" s="1296"/>
      <c r="AA97" s="73"/>
      <c r="AB97" s="73"/>
      <c r="AC97" s="73"/>
      <c r="AD97" s="73"/>
    </row>
    <row r="98" spans="1:30" ht="20.100000000000001" customHeight="1" thickBot="1" x14ac:dyDescent="0.2">
      <c r="A98" s="408"/>
      <c r="B98" s="241"/>
      <c r="C98" s="240" t="s">
        <v>1234</v>
      </c>
      <c r="D98" s="241"/>
      <c r="E98" s="241"/>
      <c r="F98" s="242"/>
      <c r="G98" s="983"/>
      <c r="H98" s="411" t="s">
        <v>121</v>
      </c>
      <c r="I98" s="413" t="s">
        <v>1198</v>
      </c>
      <c r="J98" s="416"/>
      <c r="K98" s="416"/>
      <c r="L98" s="416"/>
      <c r="M98" s="416"/>
      <c r="N98" s="416"/>
      <c r="O98" s="416"/>
      <c r="P98" s="416"/>
      <c r="Q98" s="416"/>
      <c r="R98" s="255">
        <v>5031</v>
      </c>
      <c r="S98" s="242" t="s">
        <v>242</v>
      </c>
      <c r="T98" s="249"/>
      <c r="U98" s="250"/>
      <c r="V98" s="44">
        <v>101</v>
      </c>
      <c r="W98" s="1034" t="str">
        <f t="shared" si="1"/>
        <v>✔</v>
      </c>
      <c r="Y98" s="554"/>
      <c r="Z98" s="1296"/>
      <c r="AA98" s="73"/>
      <c r="AB98" s="73"/>
      <c r="AC98" s="73"/>
      <c r="AD98" s="73"/>
    </row>
    <row r="99" spans="1:30" ht="20.100000000000001" customHeight="1" thickBot="1" x14ac:dyDescent="0.2">
      <c r="A99" s="408"/>
      <c r="B99" s="241"/>
      <c r="C99" s="240" t="s">
        <v>641</v>
      </c>
      <c r="D99" s="241"/>
      <c r="E99" s="241"/>
      <c r="F99" s="242"/>
      <c r="G99" s="983"/>
      <c r="H99" s="411" t="s">
        <v>257</v>
      </c>
      <c r="I99" s="413" t="s">
        <v>1198</v>
      </c>
      <c r="J99" s="416"/>
      <c r="K99" s="416"/>
      <c r="L99" s="416"/>
      <c r="M99" s="416"/>
      <c r="N99" s="416"/>
      <c r="O99" s="416"/>
      <c r="P99" s="416"/>
      <c r="Q99" s="416"/>
      <c r="R99" s="255">
        <v>0</v>
      </c>
      <c r="S99" s="242" t="s">
        <v>762</v>
      </c>
      <c r="T99" s="249"/>
      <c r="U99" s="250"/>
      <c r="V99" s="44">
        <v>102</v>
      </c>
      <c r="W99" s="1034" t="str">
        <f t="shared" si="1"/>
        <v>✔</v>
      </c>
      <c r="Y99" s="554"/>
      <c r="Z99" s="1296"/>
      <c r="AA99" s="73"/>
      <c r="AB99" s="73"/>
      <c r="AC99" s="73"/>
      <c r="AD99" s="73"/>
    </row>
    <row r="100" spans="1:30" ht="20.100000000000001" customHeight="1" thickBot="1" x14ac:dyDescent="0.2">
      <c r="A100" s="408"/>
      <c r="B100" s="241"/>
      <c r="C100" s="240" t="s">
        <v>1235</v>
      </c>
      <c r="D100" s="241"/>
      <c r="E100" s="241"/>
      <c r="F100" s="242"/>
      <c r="G100" s="983"/>
      <c r="H100" s="411" t="s">
        <v>257</v>
      </c>
      <c r="I100" s="413" t="s">
        <v>1198</v>
      </c>
      <c r="J100" s="416"/>
      <c r="K100" s="416"/>
      <c r="L100" s="416"/>
      <c r="M100" s="416"/>
      <c r="N100" s="416"/>
      <c r="O100" s="416"/>
      <c r="P100" s="416"/>
      <c r="Q100" s="416"/>
      <c r="R100" s="255">
        <v>0</v>
      </c>
      <c r="S100" s="242" t="s">
        <v>242</v>
      </c>
      <c r="T100" s="249"/>
      <c r="U100" s="250"/>
      <c r="V100" s="44">
        <v>103</v>
      </c>
      <c r="W100" s="1034" t="str">
        <f t="shared" si="1"/>
        <v>✔</v>
      </c>
      <c r="Y100" s="554"/>
      <c r="Z100" s="1296"/>
      <c r="AA100" s="73"/>
      <c r="AB100" s="73"/>
      <c r="AC100" s="73"/>
      <c r="AD100" s="73"/>
    </row>
    <row r="101" spans="1:30" ht="20.100000000000001" customHeight="1" thickBot="1" x14ac:dyDescent="0.2">
      <c r="A101" s="408"/>
      <c r="B101" s="241"/>
      <c r="C101" s="240" t="s">
        <v>1208</v>
      </c>
      <c r="D101" s="241"/>
      <c r="E101" s="241"/>
      <c r="F101" s="242"/>
      <c r="G101" s="983"/>
      <c r="H101" s="411" t="s">
        <v>121</v>
      </c>
      <c r="I101" s="413" t="s">
        <v>1198</v>
      </c>
      <c r="J101" s="416"/>
      <c r="K101" s="416"/>
      <c r="L101" s="416"/>
      <c r="M101" s="416"/>
      <c r="N101" s="416"/>
      <c r="O101" s="416"/>
      <c r="P101" s="416"/>
      <c r="Q101" s="416"/>
      <c r="R101" s="255">
        <v>128</v>
      </c>
      <c r="S101" s="242" t="s">
        <v>242</v>
      </c>
      <c r="T101" s="249"/>
      <c r="U101" s="250"/>
      <c r="V101" s="44">
        <v>104</v>
      </c>
      <c r="W101" s="1034" t="str">
        <f t="shared" si="1"/>
        <v>✔</v>
      </c>
      <c r="Y101" s="554"/>
      <c r="Z101" s="1296"/>
      <c r="AA101" s="73"/>
      <c r="AB101" s="73"/>
      <c r="AC101" s="73"/>
      <c r="AD101" s="73"/>
    </row>
    <row r="102" spans="1:30" ht="28.5" customHeight="1" thickBot="1" x14ac:dyDescent="0.2">
      <c r="A102" s="408"/>
      <c r="B102" s="241"/>
      <c r="C102" s="240" t="s">
        <v>642</v>
      </c>
      <c r="D102" s="241"/>
      <c r="E102" s="241"/>
      <c r="F102" s="242"/>
      <c r="G102" s="983"/>
      <c r="H102" s="411" t="s">
        <v>121</v>
      </c>
      <c r="I102" s="413" t="s">
        <v>1198</v>
      </c>
      <c r="J102" s="416"/>
      <c r="K102" s="416"/>
      <c r="L102" s="416"/>
      <c r="M102" s="416"/>
      <c r="N102" s="416"/>
      <c r="O102" s="416"/>
      <c r="P102" s="416"/>
      <c r="Q102" s="416"/>
      <c r="R102" s="255">
        <v>2352</v>
      </c>
      <c r="S102" s="242" t="s">
        <v>242</v>
      </c>
      <c r="T102" s="1307"/>
      <c r="U102" s="1308"/>
      <c r="V102" s="44">
        <v>105</v>
      </c>
      <c r="W102" s="1034" t="str">
        <f t="shared" si="1"/>
        <v>✔</v>
      </c>
      <c r="Y102" s="554"/>
      <c r="Z102" s="1296"/>
      <c r="AA102" s="73"/>
      <c r="AB102" s="73"/>
      <c r="AC102" s="73"/>
      <c r="AD102" s="73"/>
    </row>
    <row r="103" spans="1:30" ht="20.100000000000001" customHeight="1" thickBot="1" x14ac:dyDescent="0.2">
      <c r="A103" s="408"/>
      <c r="B103" s="241"/>
      <c r="C103" s="240" t="s">
        <v>643</v>
      </c>
      <c r="D103" s="241"/>
      <c r="E103" s="241"/>
      <c r="F103" s="242"/>
      <c r="G103" s="983"/>
      <c r="H103" s="411" t="s">
        <v>121</v>
      </c>
      <c r="I103" s="413" t="s">
        <v>1198</v>
      </c>
      <c r="J103" s="416"/>
      <c r="K103" s="416"/>
      <c r="L103" s="416"/>
      <c r="M103" s="416"/>
      <c r="N103" s="416"/>
      <c r="O103" s="416"/>
      <c r="P103" s="416"/>
      <c r="Q103" s="416"/>
      <c r="R103" s="255">
        <v>174</v>
      </c>
      <c r="S103" s="242" t="s">
        <v>242</v>
      </c>
      <c r="T103" s="249"/>
      <c r="U103" s="250"/>
      <c r="V103" s="44">
        <v>106</v>
      </c>
      <c r="W103" s="1034" t="str">
        <f t="shared" si="1"/>
        <v>✔</v>
      </c>
      <c r="Y103" s="554"/>
      <c r="Z103" s="1296"/>
      <c r="AA103" s="73"/>
      <c r="AB103" s="73"/>
      <c r="AC103" s="73"/>
      <c r="AD103" s="73"/>
    </row>
    <row r="104" spans="1:30" ht="20.100000000000001" customHeight="1" thickBot="1" x14ac:dyDescent="0.2">
      <c r="A104" s="408"/>
      <c r="B104" s="241"/>
      <c r="C104" s="240" t="s">
        <v>644</v>
      </c>
      <c r="D104" s="241"/>
      <c r="E104" s="241"/>
      <c r="F104" s="242"/>
      <c r="G104" s="983"/>
      <c r="H104" s="411" t="s">
        <v>121</v>
      </c>
      <c r="I104" s="413" t="s">
        <v>1198</v>
      </c>
      <c r="J104" s="416"/>
      <c r="K104" s="416"/>
      <c r="L104" s="416"/>
      <c r="M104" s="416"/>
      <c r="N104" s="416"/>
      <c r="O104" s="416"/>
      <c r="P104" s="416"/>
      <c r="Q104" s="416"/>
      <c r="R104" s="255">
        <v>565</v>
      </c>
      <c r="S104" s="242" t="s">
        <v>242</v>
      </c>
      <c r="T104" s="249"/>
      <c r="U104" s="254"/>
      <c r="V104" s="44">
        <v>107</v>
      </c>
      <c r="W104" s="1034" t="str">
        <f t="shared" si="1"/>
        <v>✔</v>
      </c>
      <c r="Y104" s="554"/>
      <c r="Z104" s="1296"/>
      <c r="AA104" s="73"/>
      <c r="AB104" s="73"/>
      <c r="AC104" s="73"/>
      <c r="AD104" s="73"/>
    </row>
    <row r="105" spans="1:30" ht="20.100000000000001" customHeight="1" thickBot="1" x14ac:dyDescent="0.2">
      <c r="A105" s="408"/>
      <c r="B105" s="241"/>
      <c r="C105" s="244" t="s">
        <v>761</v>
      </c>
      <c r="D105" s="241"/>
      <c r="E105" s="241"/>
      <c r="F105" s="242"/>
      <c r="G105" s="983"/>
      <c r="H105" s="411" t="s">
        <v>257</v>
      </c>
      <c r="I105" s="413" t="s">
        <v>1198</v>
      </c>
      <c r="J105" s="416"/>
      <c r="K105" s="420" t="s">
        <v>1120</v>
      </c>
      <c r="L105" s="416"/>
      <c r="M105" s="416"/>
      <c r="N105" s="416"/>
      <c r="O105" s="416"/>
      <c r="P105" s="416"/>
      <c r="Q105" s="416"/>
      <c r="R105" s="255">
        <v>0</v>
      </c>
      <c r="S105" s="242" t="s">
        <v>763</v>
      </c>
      <c r="T105" s="249"/>
      <c r="U105" s="254"/>
      <c r="V105" s="44">
        <v>108</v>
      </c>
      <c r="W105" s="1034" t="str">
        <f t="shared" si="1"/>
        <v>✔</v>
      </c>
      <c r="Y105" s="554"/>
      <c r="Z105" s="1296"/>
      <c r="AA105" s="73"/>
      <c r="AB105" s="73"/>
      <c r="AC105" s="73"/>
      <c r="AD105" s="73"/>
    </row>
    <row r="106" spans="1:30" ht="20.100000000000001" customHeight="1" thickBot="1" x14ac:dyDescent="0.2">
      <c r="A106" s="408"/>
      <c r="B106" s="241"/>
      <c r="C106" s="240" t="s">
        <v>1236</v>
      </c>
      <c r="D106" s="241"/>
      <c r="E106" s="241"/>
      <c r="F106" s="242"/>
      <c r="G106" s="983"/>
      <c r="H106" s="411" t="s">
        <v>121</v>
      </c>
      <c r="I106" s="413" t="s">
        <v>1198</v>
      </c>
      <c r="J106" s="416"/>
      <c r="K106" s="416"/>
      <c r="L106" s="416"/>
      <c r="M106" s="416"/>
      <c r="N106" s="416"/>
      <c r="O106" s="416"/>
      <c r="P106" s="416"/>
      <c r="Q106" s="416"/>
      <c r="R106" s="255">
        <v>1048</v>
      </c>
      <c r="S106" s="242" t="s">
        <v>242</v>
      </c>
      <c r="T106" s="249"/>
      <c r="U106" s="250"/>
      <c r="V106" s="44">
        <v>109</v>
      </c>
      <c r="W106" s="1034" t="str">
        <f t="shared" si="1"/>
        <v>✔</v>
      </c>
      <c r="Y106" s="554"/>
      <c r="Z106" s="1296"/>
      <c r="AA106" s="73"/>
      <c r="AB106" s="73"/>
      <c r="AC106" s="73"/>
      <c r="AD106" s="73"/>
    </row>
    <row r="107" spans="1:30" ht="20.100000000000001" customHeight="1" thickBot="1" x14ac:dyDescent="0.2">
      <c r="A107" s="408"/>
      <c r="B107" s="241"/>
      <c r="C107" s="240" t="s">
        <v>1209</v>
      </c>
      <c r="D107" s="241"/>
      <c r="E107" s="241"/>
      <c r="F107" s="242"/>
      <c r="G107" s="983"/>
      <c r="H107" s="411" t="s">
        <v>121</v>
      </c>
      <c r="I107" s="413" t="s">
        <v>1198</v>
      </c>
      <c r="J107" s="416"/>
      <c r="K107" s="416"/>
      <c r="L107" s="416"/>
      <c r="M107" s="416"/>
      <c r="N107" s="416"/>
      <c r="O107" s="416"/>
      <c r="P107" s="416"/>
      <c r="Q107" s="416"/>
      <c r="R107" s="255">
        <v>2751</v>
      </c>
      <c r="S107" s="242" t="s">
        <v>242</v>
      </c>
      <c r="T107" s="249"/>
      <c r="U107" s="250"/>
      <c r="V107" s="44">
        <v>110</v>
      </c>
      <c r="W107" s="1034" t="str">
        <f t="shared" si="1"/>
        <v>✔</v>
      </c>
      <c r="Y107" s="554"/>
      <c r="Z107" s="1296"/>
      <c r="AA107" s="73"/>
      <c r="AB107" s="73"/>
      <c r="AC107" s="73"/>
      <c r="AD107" s="73"/>
    </row>
    <row r="108" spans="1:30" ht="20.100000000000001" customHeight="1" thickBot="1" x14ac:dyDescent="0.2">
      <c r="A108" s="408"/>
      <c r="B108" s="241"/>
      <c r="C108" s="240" t="s">
        <v>498</v>
      </c>
      <c r="D108" s="241"/>
      <c r="E108" s="241"/>
      <c r="F108" s="242"/>
      <c r="G108" s="983"/>
      <c r="H108" s="411" t="s">
        <v>121</v>
      </c>
      <c r="I108" s="413" t="s">
        <v>1198</v>
      </c>
      <c r="J108" s="416"/>
      <c r="K108" s="416"/>
      <c r="L108" s="416"/>
      <c r="M108" s="416"/>
      <c r="N108" s="416"/>
      <c r="O108" s="416"/>
      <c r="P108" s="416"/>
      <c r="Q108" s="416"/>
      <c r="R108" s="255">
        <v>3277</v>
      </c>
      <c r="S108" s="242" t="s">
        <v>242</v>
      </c>
      <c r="T108" s="249"/>
      <c r="U108" s="250"/>
      <c r="V108" s="44">
        <v>111</v>
      </c>
      <c r="W108" s="1034" t="str">
        <f t="shared" si="1"/>
        <v>✔</v>
      </c>
      <c r="Y108" s="554"/>
      <c r="Z108" s="1296"/>
      <c r="AA108" s="73"/>
      <c r="AB108" s="73"/>
      <c r="AC108" s="73"/>
      <c r="AD108" s="73"/>
    </row>
    <row r="109" spans="1:30" ht="20.100000000000001" customHeight="1" thickBot="1" x14ac:dyDescent="0.2">
      <c r="A109" s="408"/>
      <c r="B109" s="241"/>
      <c r="C109" s="240" t="s">
        <v>640</v>
      </c>
      <c r="D109" s="241"/>
      <c r="E109" s="241"/>
      <c r="F109" s="242"/>
      <c r="G109" s="983"/>
      <c r="H109" s="411" t="s">
        <v>121</v>
      </c>
      <c r="I109" s="413" t="s">
        <v>1198</v>
      </c>
      <c r="J109" s="416"/>
      <c r="K109" s="416"/>
      <c r="L109" s="416"/>
      <c r="M109" s="416"/>
      <c r="N109" s="416"/>
      <c r="O109" s="416"/>
      <c r="P109" s="416"/>
      <c r="Q109" s="416"/>
      <c r="R109" s="255">
        <v>0</v>
      </c>
      <c r="S109" s="242" t="s">
        <v>242</v>
      </c>
      <c r="T109" s="249"/>
      <c r="U109" s="250"/>
      <c r="V109" s="44">
        <v>112</v>
      </c>
      <c r="W109" s="1034" t="str">
        <f t="shared" si="1"/>
        <v>✔</v>
      </c>
      <c r="Y109" s="554"/>
      <c r="Z109" s="1296"/>
      <c r="AA109" s="73"/>
      <c r="AB109" s="73"/>
      <c r="AC109" s="73"/>
      <c r="AD109" s="73"/>
    </row>
    <row r="110" spans="1:30" ht="16.149999999999999" customHeight="1" thickBot="1" x14ac:dyDescent="0.2">
      <c r="A110" s="408"/>
      <c r="B110" s="241"/>
      <c r="C110" s="1311" t="s">
        <v>1210</v>
      </c>
      <c r="D110" s="1312"/>
      <c r="E110" s="1312"/>
      <c r="F110" s="1312"/>
      <c r="G110" s="1313"/>
      <c r="H110" s="411" t="s">
        <v>121</v>
      </c>
      <c r="I110" s="413" t="s">
        <v>1198</v>
      </c>
      <c r="J110" s="416"/>
      <c r="K110" s="416"/>
      <c r="L110" s="416"/>
      <c r="M110" s="416"/>
      <c r="N110" s="416"/>
      <c r="O110" s="416"/>
      <c r="P110" s="416"/>
      <c r="Q110" s="416"/>
      <c r="R110" s="255">
        <v>52</v>
      </c>
      <c r="S110" s="242" t="s">
        <v>242</v>
      </c>
      <c r="T110" s="249"/>
      <c r="U110" s="250"/>
      <c r="V110" s="44">
        <v>113</v>
      </c>
      <c r="W110" s="1034" t="str">
        <f t="shared" si="1"/>
        <v>✔</v>
      </c>
      <c r="Y110" s="554"/>
      <c r="Z110" s="1296"/>
      <c r="AA110" s="73"/>
      <c r="AB110" s="73"/>
      <c r="AC110" s="73"/>
      <c r="AD110" s="73"/>
    </row>
    <row r="111" spans="1:30" ht="20.100000000000001" customHeight="1" thickBot="1" x14ac:dyDescent="0.2">
      <c r="A111" s="408"/>
      <c r="B111" s="241"/>
      <c r="C111" s="240" t="s">
        <v>1237</v>
      </c>
      <c r="D111" s="241"/>
      <c r="E111" s="241"/>
      <c r="F111" s="242"/>
      <c r="G111" s="983"/>
      <c r="H111" s="411" t="s">
        <v>257</v>
      </c>
      <c r="I111" s="413" t="s">
        <v>1198</v>
      </c>
      <c r="J111" s="416"/>
      <c r="K111" s="416"/>
      <c r="L111" s="416"/>
      <c r="M111" s="416"/>
      <c r="N111" s="416"/>
      <c r="O111" s="416"/>
      <c r="P111" s="416"/>
      <c r="Q111" s="416"/>
      <c r="R111" s="255">
        <v>0</v>
      </c>
      <c r="S111" s="242" t="s">
        <v>242</v>
      </c>
      <c r="T111" s="249"/>
      <c r="U111" s="250"/>
      <c r="V111" s="44">
        <v>114</v>
      </c>
      <c r="W111" s="1034" t="str">
        <f t="shared" si="1"/>
        <v>✔</v>
      </c>
      <c r="Y111" s="554"/>
      <c r="Z111" s="1296"/>
      <c r="AA111" s="73"/>
      <c r="AB111" s="73"/>
      <c r="AC111" s="73"/>
      <c r="AD111" s="73"/>
    </row>
    <row r="112" spans="1:30" ht="20.100000000000001" customHeight="1" thickBot="1" x14ac:dyDescent="0.2">
      <c r="A112" s="408"/>
      <c r="B112" s="241"/>
      <c r="C112" s="240" t="s">
        <v>1211</v>
      </c>
      <c r="D112" s="241"/>
      <c r="E112" s="241"/>
      <c r="F112" s="243"/>
      <c r="G112" s="983"/>
      <c r="H112" s="411" t="s">
        <v>257</v>
      </c>
      <c r="I112" s="413" t="s">
        <v>1198</v>
      </c>
      <c r="J112" s="416"/>
      <c r="K112" s="416"/>
      <c r="L112" s="416"/>
      <c r="M112" s="416"/>
      <c r="N112" s="416"/>
      <c r="O112" s="416"/>
      <c r="P112" s="416"/>
      <c r="Q112" s="416"/>
      <c r="R112" s="255">
        <v>0</v>
      </c>
      <c r="S112" s="242" t="s">
        <v>242</v>
      </c>
      <c r="T112" s="245"/>
      <c r="U112" s="246"/>
      <c r="V112" s="44">
        <v>115</v>
      </c>
      <c r="W112" s="1034" t="str">
        <f t="shared" si="1"/>
        <v>✔</v>
      </c>
      <c r="Y112" s="554"/>
      <c r="Z112" s="1296"/>
      <c r="AA112" s="73"/>
      <c r="AB112" s="73"/>
      <c r="AC112" s="73"/>
      <c r="AD112" s="73"/>
    </row>
    <row r="113" spans="1:30" ht="20.100000000000001" customHeight="1" thickBot="1" x14ac:dyDescent="0.2">
      <c r="A113" s="408"/>
      <c r="B113" s="241"/>
      <c r="C113" s="240" t="s">
        <v>1776</v>
      </c>
      <c r="D113" s="241"/>
      <c r="E113" s="241"/>
      <c r="F113" s="243"/>
      <c r="G113" s="983"/>
      <c r="H113" s="411" t="s">
        <v>257</v>
      </c>
      <c r="I113" s="413" t="s">
        <v>1198</v>
      </c>
      <c r="J113" s="416"/>
      <c r="K113" s="416"/>
      <c r="L113" s="416"/>
      <c r="M113" s="416"/>
      <c r="N113" s="416"/>
      <c r="O113" s="416"/>
      <c r="P113" s="416"/>
      <c r="Q113" s="416"/>
      <c r="R113" s="255">
        <v>0</v>
      </c>
      <c r="S113" s="242" t="s">
        <v>242</v>
      </c>
      <c r="T113" s="245"/>
      <c r="U113" s="246"/>
      <c r="V113" s="44">
        <v>116</v>
      </c>
      <c r="W113" s="1034" t="str">
        <f t="shared" si="1"/>
        <v>✔</v>
      </c>
      <c r="Y113" s="554"/>
      <c r="Z113" s="1296"/>
      <c r="AA113" s="73"/>
      <c r="AB113" s="73"/>
      <c r="AC113" s="73"/>
      <c r="AD113" s="73"/>
    </row>
    <row r="114" spans="1:30" ht="20.100000000000001" customHeight="1" thickBot="1" x14ac:dyDescent="0.2">
      <c r="A114" s="76"/>
      <c r="B114" s="229"/>
      <c r="C114" s="230"/>
      <c r="D114" s="229"/>
      <c r="E114" s="229"/>
      <c r="F114" s="89"/>
      <c r="G114" s="393"/>
      <c r="H114" s="232"/>
      <c r="I114" s="93"/>
      <c r="J114" s="51"/>
      <c r="K114" s="51"/>
      <c r="L114" s="51"/>
      <c r="M114" s="51"/>
      <c r="N114" s="51"/>
      <c r="O114" s="51"/>
      <c r="P114" s="51"/>
      <c r="Q114" s="51"/>
      <c r="R114" s="124"/>
      <c r="S114" s="77"/>
      <c r="T114" s="77"/>
      <c r="U114" s="81"/>
      <c r="V114" s="44">
        <v>117</v>
      </c>
      <c r="Y114" s="554"/>
      <c r="Z114" s="73"/>
      <c r="AA114" s="73"/>
      <c r="AB114" s="73"/>
      <c r="AC114" s="73"/>
      <c r="AD114" s="73"/>
    </row>
    <row r="115" spans="1:30" ht="47.25" customHeight="1" thickBot="1" x14ac:dyDescent="0.2">
      <c r="A115" s="76" t="s">
        <v>1212</v>
      </c>
      <c r="B115" s="229"/>
      <c r="C115" s="229"/>
      <c r="D115" s="229"/>
      <c r="E115" s="229"/>
      <c r="F115" s="77"/>
      <c r="G115" s="393"/>
      <c r="H115" s="393"/>
      <c r="I115" s="393"/>
      <c r="J115" s="393"/>
      <c r="K115" s="396"/>
      <c r="L115" s="396"/>
      <c r="M115" s="396"/>
      <c r="N115" s="396"/>
      <c r="O115" s="396"/>
      <c r="P115" s="396"/>
      <c r="Q115" s="421" t="s">
        <v>1238</v>
      </c>
      <c r="R115" s="32">
        <v>389</v>
      </c>
      <c r="S115" s="77" t="s">
        <v>183</v>
      </c>
      <c r="T115" s="77"/>
      <c r="U115" s="81"/>
      <c r="V115" s="44">
        <v>118</v>
      </c>
      <c r="W115" s="1034" t="str">
        <f>IF(R115="","未入力あり","✔")</f>
        <v>✔</v>
      </c>
      <c r="Y115" s="554"/>
      <c r="Z115" s="73"/>
      <c r="AA115" s="73"/>
      <c r="AB115" s="73"/>
      <c r="AC115" s="73"/>
      <c r="AD115" s="73"/>
    </row>
    <row r="116" spans="1:30" ht="90" customHeight="1" x14ac:dyDescent="0.15">
      <c r="A116" s="76"/>
      <c r="B116" s="92"/>
      <c r="C116" s="230"/>
      <c r="D116" s="1314" t="s">
        <v>1121</v>
      </c>
      <c r="E116" s="1315"/>
      <c r="F116" s="1315"/>
      <c r="G116" s="1315"/>
      <c r="H116" s="1315"/>
      <c r="I116" s="1315"/>
      <c r="J116" s="1315"/>
      <c r="K116" s="1315"/>
      <c r="L116" s="1315"/>
      <c r="M116" s="1315"/>
      <c r="N116" s="1315"/>
      <c r="O116" s="1315"/>
      <c r="P116" s="1315"/>
      <c r="Q116" s="1315"/>
      <c r="R116" s="1315"/>
      <c r="S116" s="1315"/>
      <c r="T116" s="1315"/>
      <c r="U116" s="81"/>
      <c r="V116" s="44">
        <v>119</v>
      </c>
      <c r="Y116" s="554"/>
      <c r="Z116" s="73"/>
      <c r="AA116" s="73"/>
      <c r="AB116" s="73"/>
      <c r="AC116" s="73"/>
      <c r="AD116" s="73"/>
    </row>
    <row r="117" spans="1:30" ht="20.100000000000001" customHeight="1" x14ac:dyDescent="0.15">
      <c r="A117" s="76"/>
      <c r="B117" s="229"/>
      <c r="C117" s="229"/>
      <c r="D117" s="229"/>
      <c r="E117" s="229"/>
      <c r="F117" s="77"/>
      <c r="G117" s="393"/>
      <c r="H117" s="232"/>
      <c r="I117" s="93"/>
      <c r="J117" s="51"/>
      <c r="K117" s="51"/>
      <c r="L117" s="51"/>
      <c r="M117" s="51"/>
      <c r="N117" s="51"/>
      <c r="O117" s="51"/>
      <c r="P117" s="51"/>
      <c r="Q117" s="51"/>
      <c r="R117" s="93"/>
      <c r="S117" s="51"/>
      <c r="T117" s="77"/>
      <c r="U117" s="81"/>
      <c r="V117" s="44">
        <v>120</v>
      </c>
      <c r="Y117" s="554"/>
      <c r="Z117" s="73"/>
      <c r="AA117" s="73"/>
      <c r="AB117" s="73"/>
      <c r="AC117" s="73"/>
      <c r="AD117" s="73"/>
    </row>
    <row r="118" spans="1:30" ht="20.100000000000001" customHeight="1" x14ac:dyDescent="0.15">
      <c r="A118" s="76"/>
      <c r="B118" s="229" t="s">
        <v>1213</v>
      </c>
      <c r="C118" s="229"/>
      <c r="D118" s="229"/>
      <c r="E118" s="229"/>
      <c r="F118" s="77"/>
      <c r="G118" s="393"/>
      <c r="H118" s="232"/>
      <c r="I118" s="93"/>
      <c r="J118" s="51"/>
      <c r="K118" s="51"/>
      <c r="L118" s="51"/>
      <c r="M118" s="51"/>
      <c r="N118" s="51"/>
      <c r="O118" s="51"/>
      <c r="P118" s="51"/>
      <c r="Q118" s="51"/>
      <c r="R118" s="93"/>
      <c r="S118" s="51"/>
      <c r="T118" s="77"/>
      <c r="U118" s="81"/>
      <c r="V118" s="44">
        <v>121</v>
      </c>
      <c r="Y118" s="554"/>
      <c r="Z118" s="73"/>
      <c r="AA118" s="73"/>
      <c r="AB118" s="73"/>
      <c r="AC118" s="73"/>
      <c r="AD118" s="73"/>
    </row>
    <row r="119" spans="1:30" ht="21.75" customHeight="1" x14ac:dyDescent="0.15">
      <c r="A119" s="76"/>
      <c r="B119" s="92"/>
      <c r="C119" s="230"/>
      <c r="D119" s="230" t="s">
        <v>748</v>
      </c>
      <c r="E119" s="85"/>
      <c r="F119" s="85"/>
      <c r="G119" s="85"/>
      <c r="H119" s="85"/>
      <c r="I119" s="93" t="s">
        <v>1239</v>
      </c>
      <c r="J119" s="91"/>
      <c r="K119" s="91"/>
      <c r="L119" s="91"/>
      <c r="M119" s="91"/>
      <c r="N119" s="91"/>
      <c r="O119" s="91"/>
      <c r="P119" s="91"/>
      <c r="Q119" s="91"/>
      <c r="R119" s="91" t="s">
        <v>1240</v>
      </c>
      <c r="S119" s="394"/>
      <c r="T119" s="394"/>
      <c r="U119" s="81"/>
      <c r="V119" s="44">
        <v>122</v>
      </c>
      <c r="Y119" s="554"/>
      <c r="Z119" s="73"/>
      <c r="AA119" s="73"/>
      <c r="AB119" s="73"/>
      <c r="AC119" s="73"/>
      <c r="AD119" s="73"/>
    </row>
    <row r="120" spans="1:30" ht="21.75" customHeight="1" thickBot="1" x14ac:dyDescent="0.2">
      <c r="A120" s="76"/>
      <c r="B120" s="92"/>
      <c r="C120" s="230"/>
      <c r="D120" s="393"/>
      <c r="E120" s="394"/>
      <c r="F120" s="394"/>
      <c r="G120" s="394"/>
      <c r="H120" s="394"/>
      <c r="I120" s="105" t="s">
        <v>1241</v>
      </c>
      <c r="J120" s="92"/>
      <c r="K120" s="232"/>
      <c r="L120" s="232"/>
      <c r="M120" s="232"/>
      <c r="N120" s="232"/>
      <c r="O120" s="232"/>
      <c r="P120" s="232"/>
      <c r="Q120" s="232"/>
      <c r="R120" s="422"/>
      <c r="S120" s="394"/>
      <c r="T120" s="394"/>
      <c r="U120" s="81"/>
      <c r="V120" s="44">
        <v>123</v>
      </c>
      <c r="Y120" s="554"/>
      <c r="Z120" s="73"/>
      <c r="AA120" s="73"/>
      <c r="AB120" s="73"/>
      <c r="AC120" s="73"/>
      <c r="AD120" s="73"/>
    </row>
    <row r="121" spans="1:30" ht="20.100000000000001" customHeight="1" thickBot="1" x14ac:dyDescent="0.2">
      <c r="A121" s="76"/>
      <c r="B121" s="229"/>
      <c r="C121" s="230" t="s">
        <v>340</v>
      </c>
      <c r="D121" s="229"/>
      <c r="E121" s="229"/>
      <c r="F121" s="77"/>
      <c r="G121" s="393"/>
      <c r="H121" s="232"/>
      <c r="I121" s="164">
        <v>4.95</v>
      </c>
      <c r="J121" s="77" t="s">
        <v>183</v>
      </c>
      <c r="K121" s="77"/>
      <c r="L121" s="77"/>
      <c r="M121" s="77"/>
      <c r="N121" s="77"/>
      <c r="O121" s="77"/>
      <c r="P121" s="77"/>
      <c r="Q121" s="77"/>
      <c r="R121" s="32">
        <v>36</v>
      </c>
      <c r="S121" s="77" t="s">
        <v>183</v>
      </c>
      <c r="T121" s="77"/>
      <c r="U121" s="81"/>
      <c r="V121" s="44">
        <v>124</v>
      </c>
      <c r="W121" s="1034" t="str">
        <f t="shared" ref="W121:W144" si="2">IF(OR(I121="",R121=""),"未入力あり","✔")</f>
        <v>✔</v>
      </c>
      <c r="Y121" s="556"/>
      <c r="Z121" s="73"/>
      <c r="AA121" s="73"/>
      <c r="AB121" s="73"/>
      <c r="AC121" s="73"/>
      <c r="AD121" s="73"/>
    </row>
    <row r="122" spans="1:30" ht="20.100000000000001" customHeight="1" thickBot="1" x14ac:dyDescent="0.2">
      <c r="A122" s="76"/>
      <c r="B122" s="229"/>
      <c r="C122" s="230" t="s">
        <v>244</v>
      </c>
      <c r="D122" s="229"/>
      <c r="E122" s="229"/>
      <c r="F122" s="77"/>
      <c r="G122" s="393"/>
      <c r="H122" s="232"/>
      <c r="I122" s="164">
        <v>0.21</v>
      </c>
      <c r="J122" s="77" t="s">
        <v>183</v>
      </c>
      <c r="K122" s="77"/>
      <c r="L122" s="77"/>
      <c r="M122" s="77"/>
      <c r="N122" s="77"/>
      <c r="O122" s="77"/>
      <c r="P122" s="77"/>
      <c r="Q122" s="77"/>
      <c r="R122" s="32">
        <v>0</v>
      </c>
      <c r="S122" s="77" t="s">
        <v>183</v>
      </c>
      <c r="T122" s="77"/>
      <c r="U122" s="81"/>
      <c r="V122" s="44">
        <v>125</v>
      </c>
      <c r="W122" s="1034" t="str">
        <f t="shared" si="2"/>
        <v>✔</v>
      </c>
      <c r="Y122" s="554"/>
      <c r="Z122" s="73"/>
      <c r="AA122" s="73"/>
      <c r="AB122" s="73"/>
      <c r="AC122" s="73"/>
      <c r="AD122" s="73"/>
    </row>
    <row r="123" spans="1:30" ht="20.100000000000001" customHeight="1" thickBot="1" x14ac:dyDescent="0.2">
      <c r="A123" s="76"/>
      <c r="B123" s="229"/>
      <c r="C123" s="230" t="s">
        <v>246</v>
      </c>
      <c r="D123" s="229"/>
      <c r="E123" s="229"/>
      <c r="F123" s="77"/>
      <c r="G123" s="393"/>
      <c r="H123" s="232"/>
      <c r="I123" s="164">
        <v>0</v>
      </c>
      <c r="J123" s="77" t="s">
        <v>183</v>
      </c>
      <c r="K123" s="77"/>
      <c r="L123" s="77"/>
      <c r="M123" s="77"/>
      <c r="N123" s="77"/>
      <c r="O123" s="77"/>
      <c r="P123" s="77"/>
      <c r="Q123" s="77"/>
      <c r="R123" s="32">
        <v>23</v>
      </c>
      <c r="S123" s="77" t="s">
        <v>183</v>
      </c>
      <c r="T123" s="77"/>
      <c r="U123" s="81"/>
      <c r="V123" s="44">
        <v>126</v>
      </c>
      <c r="W123" s="1034" t="str">
        <f t="shared" si="2"/>
        <v>✔</v>
      </c>
      <c r="Y123" s="554"/>
      <c r="Z123" s="73"/>
      <c r="AA123" s="73"/>
      <c r="AB123" s="73"/>
      <c r="AC123" s="73"/>
      <c r="AD123" s="73"/>
    </row>
    <row r="124" spans="1:30" ht="20.100000000000001" customHeight="1" thickBot="1" x14ac:dyDescent="0.2">
      <c r="A124" s="76"/>
      <c r="B124" s="229"/>
      <c r="C124" s="230" t="s">
        <v>247</v>
      </c>
      <c r="D124" s="229"/>
      <c r="E124" s="229"/>
      <c r="F124" s="77"/>
      <c r="G124" s="393"/>
      <c r="H124" s="232"/>
      <c r="I124" s="164">
        <v>0</v>
      </c>
      <c r="J124" s="77" t="s">
        <v>183</v>
      </c>
      <c r="K124" s="77"/>
      <c r="L124" s="77"/>
      <c r="M124" s="77"/>
      <c r="N124" s="77"/>
      <c r="O124" s="77"/>
      <c r="P124" s="77"/>
      <c r="Q124" s="77"/>
      <c r="R124" s="32">
        <v>0</v>
      </c>
      <c r="S124" s="77" t="s">
        <v>183</v>
      </c>
      <c r="T124" s="77"/>
      <c r="U124" s="81"/>
      <c r="V124" s="44">
        <v>127</v>
      </c>
      <c r="W124" s="1034" t="str">
        <f t="shared" si="2"/>
        <v>✔</v>
      </c>
      <c r="Y124" s="554"/>
      <c r="Z124" s="73"/>
      <c r="AA124" s="73"/>
      <c r="AB124" s="73"/>
      <c r="AC124" s="73"/>
      <c r="AD124" s="73"/>
    </row>
    <row r="125" spans="1:30" ht="20.100000000000001" customHeight="1" thickBot="1" x14ac:dyDescent="0.2">
      <c r="A125" s="76"/>
      <c r="B125" s="229"/>
      <c r="C125" s="230" t="s">
        <v>19</v>
      </c>
      <c r="D125" s="229"/>
      <c r="E125" s="229"/>
      <c r="F125" s="77"/>
      <c r="G125" s="393"/>
      <c r="H125" s="232"/>
      <c r="I125" s="164">
        <v>0</v>
      </c>
      <c r="J125" s="77" t="s">
        <v>183</v>
      </c>
      <c r="K125" s="77"/>
      <c r="L125" s="77"/>
      <c r="M125" s="77"/>
      <c r="N125" s="77"/>
      <c r="O125" s="77"/>
      <c r="P125" s="77"/>
      <c r="Q125" s="77"/>
      <c r="R125" s="32">
        <v>0</v>
      </c>
      <c r="S125" s="77" t="s">
        <v>183</v>
      </c>
      <c r="T125" s="77"/>
      <c r="U125" s="81"/>
      <c r="V125" s="44">
        <v>128</v>
      </c>
      <c r="W125" s="1034" t="str">
        <f t="shared" si="2"/>
        <v>✔</v>
      </c>
      <c r="Y125" s="554"/>
      <c r="Z125" s="73"/>
      <c r="AA125" s="73"/>
      <c r="AB125" s="73"/>
      <c r="AC125" s="73"/>
      <c r="AD125" s="73"/>
    </row>
    <row r="126" spans="1:30" ht="20.100000000000001" customHeight="1" thickBot="1" x14ac:dyDescent="0.2">
      <c r="A126" s="76"/>
      <c r="B126" s="229"/>
      <c r="C126" s="230" t="s">
        <v>248</v>
      </c>
      <c r="D126" s="229"/>
      <c r="E126" s="229"/>
      <c r="F126" s="77"/>
      <c r="G126" s="393"/>
      <c r="H126" s="232"/>
      <c r="I126" s="164">
        <v>4.18</v>
      </c>
      <c r="J126" s="77" t="s">
        <v>183</v>
      </c>
      <c r="K126" s="77"/>
      <c r="L126" s="77"/>
      <c r="M126" s="77"/>
      <c r="N126" s="77"/>
      <c r="O126" s="77"/>
      <c r="P126" s="77"/>
      <c r="Q126" s="77"/>
      <c r="R126" s="32">
        <v>247</v>
      </c>
      <c r="S126" s="77" t="s">
        <v>183</v>
      </c>
      <c r="T126" s="77"/>
      <c r="U126" s="81"/>
      <c r="V126" s="44">
        <v>129</v>
      </c>
      <c r="W126" s="1034" t="str">
        <f t="shared" si="2"/>
        <v>✔</v>
      </c>
      <c r="Y126" s="554"/>
      <c r="Z126" s="73"/>
      <c r="AA126" s="73"/>
      <c r="AB126" s="73"/>
      <c r="AC126" s="73"/>
      <c r="AD126" s="73"/>
    </row>
    <row r="127" spans="1:30" ht="20.100000000000001" customHeight="1" thickBot="1" x14ac:dyDescent="0.2">
      <c r="A127" s="76"/>
      <c r="B127" s="229"/>
      <c r="C127" s="230" t="s">
        <v>37</v>
      </c>
      <c r="D127" s="229"/>
      <c r="E127" s="229"/>
      <c r="F127" s="77"/>
      <c r="G127" s="393"/>
      <c r="H127" s="232"/>
      <c r="I127" s="164">
        <v>0.77</v>
      </c>
      <c r="J127" s="77" t="s">
        <v>183</v>
      </c>
      <c r="K127" s="77"/>
      <c r="L127" s="77"/>
      <c r="M127" s="77"/>
      <c r="N127" s="77"/>
      <c r="O127" s="77"/>
      <c r="P127" s="77"/>
      <c r="Q127" s="77"/>
      <c r="R127" s="32">
        <v>0</v>
      </c>
      <c r="S127" s="77" t="s">
        <v>183</v>
      </c>
      <c r="T127" s="77"/>
      <c r="U127" s="81"/>
      <c r="V127" s="44">
        <v>130</v>
      </c>
      <c r="W127" s="1034" t="str">
        <f t="shared" si="2"/>
        <v>✔</v>
      </c>
      <c r="Y127" s="554"/>
      <c r="Z127" s="73"/>
      <c r="AA127" s="73"/>
      <c r="AB127" s="73"/>
      <c r="AC127" s="73"/>
      <c r="AD127" s="73"/>
    </row>
    <row r="128" spans="1:30" ht="20.100000000000001" customHeight="1" thickBot="1" x14ac:dyDescent="0.2">
      <c r="A128" s="76"/>
      <c r="B128" s="229"/>
      <c r="C128" s="230" t="s">
        <v>184</v>
      </c>
      <c r="D128" s="229"/>
      <c r="E128" s="229"/>
      <c r="F128" s="77"/>
      <c r="G128" s="393"/>
      <c r="H128" s="232"/>
      <c r="I128" s="164">
        <v>0</v>
      </c>
      <c r="J128" s="77" t="s">
        <v>183</v>
      </c>
      <c r="K128" s="77"/>
      <c r="L128" s="77"/>
      <c r="M128" s="77"/>
      <c r="N128" s="77"/>
      <c r="O128" s="77"/>
      <c r="P128" s="77"/>
      <c r="Q128" s="77"/>
      <c r="R128" s="32">
        <v>8</v>
      </c>
      <c r="S128" s="77" t="s">
        <v>183</v>
      </c>
      <c r="T128" s="77"/>
      <c r="U128" s="81"/>
      <c r="V128" s="44">
        <v>131</v>
      </c>
      <c r="W128" s="1034" t="str">
        <f t="shared" si="2"/>
        <v>✔</v>
      </c>
      <c r="Y128" s="554"/>
      <c r="Z128" s="73"/>
      <c r="AA128" s="73"/>
      <c r="AB128" s="73"/>
      <c r="AC128" s="73"/>
      <c r="AD128" s="73"/>
    </row>
    <row r="129" spans="1:30" ht="20.100000000000001" customHeight="1" thickBot="1" x14ac:dyDescent="0.2">
      <c r="A129" s="76"/>
      <c r="B129" s="229"/>
      <c r="C129" s="230" t="s">
        <v>185</v>
      </c>
      <c r="D129" s="229"/>
      <c r="E129" s="229"/>
      <c r="F129" s="77"/>
      <c r="G129" s="393"/>
      <c r="H129" s="232"/>
      <c r="I129" s="164">
        <v>0</v>
      </c>
      <c r="J129" s="77" t="s">
        <v>183</v>
      </c>
      <c r="K129" s="77"/>
      <c r="L129" s="77"/>
      <c r="M129" s="77"/>
      <c r="N129" s="77"/>
      <c r="O129" s="77"/>
      <c r="P129" s="77"/>
      <c r="Q129" s="77"/>
      <c r="R129" s="32">
        <v>6</v>
      </c>
      <c r="S129" s="77" t="s">
        <v>183</v>
      </c>
      <c r="T129" s="77"/>
      <c r="U129" s="81"/>
      <c r="V129" s="44">
        <v>132</v>
      </c>
      <c r="W129" s="1034" t="str">
        <f t="shared" si="2"/>
        <v>✔</v>
      </c>
      <c r="Y129" s="554"/>
      <c r="Z129" s="73"/>
      <c r="AA129" s="73"/>
      <c r="AB129" s="73"/>
      <c r="AC129" s="73"/>
      <c r="AD129" s="73"/>
    </row>
    <row r="130" spans="1:30" ht="18" thickBot="1" x14ac:dyDescent="0.2">
      <c r="A130" s="76"/>
      <c r="B130" s="229"/>
      <c r="C130" s="230" t="s">
        <v>38</v>
      </c>
      <c r="D130" s="229"/>
      <c r="E130" s="229"/>
      <c r="F130" s="77"/>
      <c r="G130" s="393"/>
      <c r="H130" s="232"/>
      <c r="I130" s="164">
        <v>0</v>
      </c>
      <c r="J130" s="77" t="s">
        <v>183</v>
      </c>
      <c r="K130" s="77"/>
      <c r="L130" s="77"/>
      <c r="M130" s="77"/>
      <c r="N130" s="77"/>
      <c r="O130" s="77"/>
      <c r="P130" s="77"/>
      <c r="Q130" s="77"/>
      <c r="R130" s="32">
        <v>0</v>
      </c>
      <c r="S130" s="77" t="s">
        <v>183</v>
      </c>
      <c r="T130" s="77"/>
      <c r="U130" s="81"/>
      <c r="V130" s="44">
        <v>133</v>
      </c>
      <c r="W130" s="1034" t="str">
        <f t="shared" si="2"/>
        <v>✔</v>
      </c>
      <c r="Y130" s="554"/>
      <c r="Z130" s="73"/>
      <c r="AA130" s="73"/>
      <c r="AB130" s="73"/>
      <c r="AC130" s="73"/>
      <c r="AD130" s="73"/>
    </row>
    <row r="131" spans="1:30" ht="20.100000000000001" customHeight="1" thickBot="1" x14ac:dyDescent="0.2">
      <c r="A131" s="76"/>
      <c r="B131" s="229"/>
      <c r="C131" s="230" t="s">
        <v>39</v>
      </c>
      <c r="D131" s="229"/>
      <c r="E131" s="229"/>
      <c r="F131" s="77"/>
      <c r="G131" s="393"/>
      <c r="H131" s="232"/>
      <c r="I131" s="164">
        <v>0</v>
      </c>
      <c r="J131" s="77" t="s">
        <v>183</v>
      </c>
      <c r="K131" s="77"/>
      <c r="L131" s="77"/>
      <c r="M131" s="77"/>
      <c r="N131" s="77"/>
      <c r="O131" s="77"/>
      <c r="P131" s="77"/>
      <c r="Q131" s="77"/>
      <c r="R131" s="32">
        <v>3</v>
      </c>
      <c r="S131" s="77" t="s">
        <v>183</v>
      </c>
      <c r="T131" s="77"/>
      <c r="U131" s="81"/>
      <c r="V131" s="44">
        <v>134</v>
      </c>
      <c r="W131" s="1034" t="str">
        <f t="shared" si="2"/>
        <v>✔</v>
      </c>
      <c r="Y131" s="554"/>
      <c r="Z131" s="73"/>
      <c r="AA131" s="73"/>
      <c r="AB131" s="73"/>
      <c r="AC131" s="73"/>
      <c r="AD131" s="73"/>
    </row>
    <row r="132" spans="1:30" ht="20.100000000000001" customHeight="1" thickBot="1" x14ac:dyDescent="0.2">
      <c r="A132" s="76"/>
      <c r="B132" s="229"/>
      <c r="C132" s="230" t="s">
        <v>20</v>
      </c>
      <c r="D132" s="229"/>
      <c r="E132" s="229"/>
      <c r="F132" s="77"/>
      <c r="G132" s="393"/>
      <c r="H132" s="232"/>
      <c r="I132" s="164">
        <v>0</v>
      </c>
      <c r="J132" s="77" t="s">
        <v>183</v>
      </c>
      <c r="K132" s="77"/>
      <c r="L132" s="77"/>
      <c r="M132" s="77"/>
      <c r="N132" s="77"/>
      <c r="O132" s="77"/>
      <c r="P132" s="77"/>
      <c r="Q132" s="77"/>
      <c r="R132" s="32">
        <v>0</v>
      </c>
      <c r="S132" s="77" t="s">
        <v>183</v>
      </c>
      <c r="T132" s="77"/>
      <c r="U132" s="81"/>
      <c r="V132" s="44">
        <v>135</v>
      </c>
      <c r="W132" s="1034" t="str">
        <f t="shared" si="2"/>
        <v>✔</v>
      </c>
      <c r="Y132" s="554"/>
      <c r="Z132" s="73"/>
      <c r="AA132" s="73"/>
      <c r="AB132" s="73"/>
      <c r="AC132" s="73"/>
      <c r="AD132" s="73"/>
    </row>
    <row r="133" spans="1:30" ht="20.100000000000001" customHeight="1" thickBot="1" x14ac:dyDescent="0.2">
      <c r="A133" s="76"/>
      <c r="B133" s="229"/>
      <c r="C133" s="230" t="s">
        <v>40</v>
      </c>
      <c r="D133" s="229"/>
      <c r="E133" s="229"/>
      <c r="F133" s="77"/>
      <c r="G133" s="393"/>
      <c r="H133" s="232"/>
      <c r="I133" s="164">
        <v>0</v>
      </c>
      <c r="J133" s="77" t="s">
        <v>183</v>
      </c>
      <c r="K133" s="77"/>
      <c r="L133" s="77"/>
      <c r="M133" s="77"/>
      <c r="N133" s="77"/>
      <c r="O133" s="77"/>
      <c r="P133" s="77"/>
      <c r="Q133" s="77"/>
      <c r="R133" s="32">
        <v>0</v>
      </c>
      <c r="S133" s="77" t="s">
        <v>183</v>
      </c>
      <c r="T133" s="77"/>
      <c r="U133" s="81"/>
      <c r="V133" s="44">
        <v>136</v>
      </c>
      <c r="W133" s="1034" t="str">
        <f t="shared" si="2"/>
        <v>✔</v>
      </c>
      <c r="Y133" s="554"/>
      <c r="Z133" s="73"/>
      <c r="AA133" s="73"/>
      <c r="AB133" s="73"/>
      <c r="AC133" s="73"/>
      <c r="AD133" s="73"/>
    </row>
    <row r="134" spans="1:30" ht="20.100000000000001" customHeight="1" thickBot="1" x14ac:dyDescent="0.2">
      <c r="A134" s="76"/>
      <c r="B134" s="229"/>
      <c r="C134" s="230" t="s">
        <v>41</v>
      </c>
      <c r="D134" s="229"/>
      <c r="E134" s="229"/>
      <c r="F134" s="77"/>
      <c r="G134" s="393"/>
      <c r="H134" s="232"/>
      <c r="I134" s="164">
        <v>0</v>
      </c>
      <c r="J134" s="77" t="s">
        <v>183</v>
      </c>
      <c r="K134" s="77"/>
      <c r="L134" s="77"/>
      <c r="M134" s="77"/>
      <c r="N134" s="77"/>
      <c r="O134" s="77"/>
      <c r="P134" s="77"/>
      <c r="Q134" s="77"/>
      <c r="R134" s="32">
        <v>0</v>
      </c>
      <c r="S134" s="77" t="s">
        <v>183</v>
      </c>
      <c r="T134" s="77"/>
      <c r="U134" s="81"/>
      <c r="V134" s="44">
        <v>137</v>
      </c>
      <c r="W134" s="1034" t="str">
        <f t="shared" si="2"/>
        <v>✔</v>
      </c>
      <c r="Y134" s="554"/>
      <c r="Z134" s="73"/>
      <c r="AA134" s="73"/>
      <c r="AB134" s="73"/>
      <c r="AC134" s="73"/>
      <c r="AD134" s="73"/>
    </row>
    <row r="135" spans="1:30" ht="20.100000000000001" customHeight="1" thickBot="1" x14ac:dyDescent="0.2">
      <c r="A135" s="76"/>
      <c r="B135" s="229"/>
      <c r="C135" s="230" t="s">
        <v>42</v>
      </c>
      <c r="D135" s="229"/>
      <c r="E135" s="229"/>
      <c r="F135" s="77"/>
      <c r="G135" s="393"/>
      <c r="H135" s="232"/>
      <c r="I135" s="164">
        <v>1.66</v>
      </c>
      <c r="J135" s="77" t="s">
        <v>183</v>
      </c>
      <c r="K135" s="77"/>
      <c r="L135" s="77"/>
      <c r="M135" s="77"/>
      <c r="N135" s="77"/>
      <c r="O135" s="77"/>
      <c r="P135" s="77"/>
      <c r="Q135" s="77"/>
      <c r="R135" s="32">
        <v>13</v>
      </c>
      <c r="S135" s="77" t="s">
        <v>183</v>
      </c>
      <c r="T135" s="77"/>
      <c r="U135" s="81"/>
      <c r="V135" s="44">
        <v>138</v>
      </c>
      <c r="W135" s="1034" t="str">
        <f t="shared" si="2"/>
        <v>✔</v>
      </c>
      <c r="Y135" s="554"/>
      <c r="Z135" s="73"/>
      <c r="AA135" s="73"/>
      <c r="AB135" s="73"/>
      <c r="AC135" s="73"/>
      <c r="AD135" s="73"/>
    </row>
    <row r="136" spans="1:30" ht="20.100000000000001" customHeight="1" thickBot="1" x14ac:dyDescent="0.2">
      <c r="A136" s="76"/>
      <c r="B136" s="229"/>
      <c r="C136" s="230" t="s">
        <v>43</v>
      </c>
      <c r="D136" s="229"/>
      <c r="E136" s="229"/>
      <c r="F136" s="77"/>
      <c r="G136" s="393"/>
      <c r="H136" s="232"/>
      <c r="I136" s="164">
        <v>3.05</v>
      </c>
      <c r="J136" s="77" t="s">
        <v>183</v>
      </c>
      <c r="K136" s="77"/>
      <c r="L136" s="77"/>
      <c r="M136" s="77"/>
      <c r="N136" s="77"/>
      <c r="O136" s="77"/>
      <c r="P136" s="77"/>
      <c r="Q136" s="77"/>
      <c r="R136" s="32">
        <v>15</v>
      </c>
      <c r="S136" s="77" t="s">
        <v>183</v>
      </c>
      <c r="T136" s="77"/>
      <c r="U136" s="81"/>
      <c r="V136" s="44">
        <v>139</v>
      </c>
      <c r="W136" s="1034" t="str">
        <f t="shared" si="2"/>
        <v>✔</v>
      </c>
      <c r="Y136" s="554"/>
      <c r="Z136" s="73"/>
      <c r="AA136" s="73"/>
      <c r="AB136" s="73"/>
      <c r="AC136" s="73"/>
      <c r="AD136" s="73"/>
    </row>
    <row r="137" spans="1:30" ht="20.100000000000001" customHeight="1" thickBot="1" x14ac:dyDescent="0.2">
      <c r="A137" s="76"/>
      <c r="B137" s="229"/>
      <c r="C137" s="230" t="s">
        <v>44</v>
      </c>
      <c r="D137" s="229"/>
      <c r="E137" s="229"/>
      <c r="F137" s="77"/>
      <c r="G137" s="393"/>
      <c r="H137" s="232"/>
      <c r="I137" s="164">
        <v>0</v>
      </c>
      <c r="J137" s="77" t="s">
        <v>183</v>
      </c>
      <c r="K137" s="77"/>
      <c r="L137" s="77"/>
      <c r="M137" s="77"/>
      <c r="N137" s="77"/>
      <c r="O137" s="77"/>
      <c r="P137" s="77"/>
      <c r="Q137" s="77"/>
      <c r="R137" s="32">
        <v>0</v>
      </c>
      <c r="S137" s="77" t="s">
        <v>183</v>
      </c>
      <c r="T137" s="77"/>
      <c r="U137" s="81"/>
      <c r="V137" s="44">
        <v>140</v>
      </c>
      <c r="W137" s="1034" t="str">
        <f t="shared" si="2"/>
        <v>✔</v>
      </c>
      <c r="Y137" s="554"/>
      <c r="Z137" s="73"/>
      <c r="AA137" s="73"/>
      <c r="AB137" s="73"/>
      <c r="AC137" s="73"/>
      <c r="AD137" s="73"/>
    </row>
    <row r="138" spans="1:30" ht="20.100000000000001" customHeight="1" thickBot="1" x14ac:dyDescent="0.2">
      <c r="A138" s="76"/>
      <c r="B138" s="229"/>
      <c r="C138" s="230" t="s">
        <v>21</v>
      </c>
      <c r="D138" s="229"/>
      <c r="E138" s="229"/>
      <c r="F138" s="77"/>
      <c r="G138" s="393"/>
      <c r="H138" s="232"/>
      <c r="I138" s="164">
        <v>0.83</v>
      </c>
      <c r="J138" s="77" t="s">
        <v>183</v>
      </c>
      <c r="K138" s="77"/>
      <c r="L138" s="77"/>
      <c r="M138" s="77"/>
      <c r="N138" s="77"/>
      <c r="O138" s="77"/>
      <c r="P138" s="77"/>
      <c r="Q138" s="77"/>
      <c r="R138" s="32">
        <v>1</v>
      </c>
      <c r="S138" s="77" t="s">
        <v>183</v>
      </c>
      <c r="T138" s="77"/>
      <c r="U138" s="81"/>
      <c r="V138" s="44">
        <v>141</v>
      </c>
      <c r="W138" s="1034" t="str">
        <f t="shared" si="2"/>
        <v>✔</v>
      </c>
      <c r="Y138" s="554"/>
      <c r="Z138" s="73"/>
      <c r="AA138" s="73"/>
      <c r="AB138" s="73"/>
      <c r="AC138" s="73"/>
      <c r="AD138" s="73"/>
    </row>
    <row r="139" spans="1:30" ht="20.100000000000001" customHeight="1" thickBot="1" x14ac:dyDescent="0.2">
      <c r="A139" s="76"/>
      <c r="B139" s="229"/>
      <c r="C139" s="230" t="s">
        <v>45</v>
      </c>
      <c r="D139" s="229"/>
      <c r="E139" s="229"/>
      <c r="F139" s="77"/>
      <c r="G139" s="393"/>
      <c r="H139" s="232"/>
      <c r="I139" s="164">
        <v>1.6</v>
      </c>
      <c r="J139" s="77" t="s">
        <v>183</v>
      </c>
      <c r="K139" s="77"/>
      <c r="L139" s="77"/>
      <c r="M139" s="77"/>
      <c r="N139" s="77"/>
      <c r="O139" s="77"/>
      <c r="P139" s="77"/>
      <c r="Q139" s="77"/>
      <c r="R139" s="32">
        <v>4</v>
      </c>
      <c r="S139" s="77" t="s">
        <v>183</v>
      </c>
      <c r="T139" s="77"/>
      <c r="U139" s="81"/>
      <c r="V139" s="44">
        <v>142</v>
      </c>
      <c r="W139" s="1034" t="str">
        <f t="shared" si="2"/>
        <v>✔</v>
      </c>
      <c r="Y139" s="554"/>
      <c r="Z139" s="73"/>
      <c r="AA139" s="73"/>
      <c r="AB139" s="73"/>
      <c r="AC139" s="73"/>
      <c r="AD139" s="73"/>
    </row>
    <row r="140" spans="1:30" ht="18" thickBot="1" x14ac:dyDescent="0.2">
      <c r="A140" s="76"/>
      <c r="B140" s="229"/>
      <c r="C140" s="230" t="s">
        <v>46</v>
      </c>
      <c r="D140" s="229"/>
      <c r="E140" s="229"/>
      <c r="F140" s="77"/>
      <c r="G140" s="393"/>
      <c r="H140" s="232"/>
      <c r="I140" s="164">
        <v>0</v>
      </c>
      <c r="J140" s="77" t="s">
        <v>183</v>
      </c>
      <c r="K140" s="77"/>
      <c r="L140" s="77"/>
      <c r="M140" s="77"/>
      <c r="N140" s="77"/>
      <c r="O140" s="77"/>
      <c r="P140" s="77"/>
      <c r="Q140" s="77"/>
      <c r="R140" s="32">
        <v>0</v>
      </c>
      <c r="S140" s="77" t="s">
        <v>183</v>
      </c>
      <c r="T140" s="77"/>
      <c r="U140" s="81"/>
      <c r="V140" s="44">
        <v>143</v>
      </c>
      <c r="W140" s="1034" t="str">
        <f t="shared" si="2"/>
        <v>✔</v>
      </c>
      <c r="Y140" s="554"/>
      <c r="Z140" s="73"/>
      <c r="AA140" s="73"/>
      <c r="AB140" s="73"/>
      <c r="AC140" s="73"/>
      <c r="AD140" s="73"/>
    </row>
    <row r="141" spans="1:30" ht="20.100000000000001" customHeight="1" thickBot="1" x14ac:dyDescent="0.2">
      <c r="A141" s="76"/>
      <c r="B141" s="229"/>
      <c r="C141" s="229" t="s">
        <v>499</v>
      </c>
      <c r="D141" s="229"/>
      <c r="E141" s="229"/>
      <c r="F141" s="77"/>
      <c r="G141" s="393"/>
      <c r="H141" s="54"/>
      <c r="I141" s="164">
        <v>0</v>
      </c>
      <c r="J141" s="77" t="s">
        <v>183</v>
      </c>
      <c r="K141" s="77"/>
      <c r="L141" s="77"/>
      <c r="M141" s="77"/>
      <c r="N141" s="77"/>
      <c r="O141" s="77"/>
      <c r="P141" s="77"/>
      <c r="Q141" s="77"/>
      <c r="R141" s="32">
        <v>3</v>
      </c>
      <c r="S141" s="77" t="s">
        <v>183</v>
      </c>
      <c r="T141" s="77"/>
      <c r="U141" s="81"/>
      <c r="V141" s="44">
        <v>144</v>
      </c>
      <c r="W141" s="1034" t="str">
        <f t="shared" si="2"/>
        <v>✔</v>
      </c>
      <c r="Y141" s="554"/>
      <c r="Z141" s="73"/>
      <c r="AA141" s="73"/>
      <c r="AB141" s="73"/>
      <c r="AC141" s="73"/>
      <c r="AD141" s="73"/>
    </row>
    <row r="142" spans="1:30" ht="20.100000000000001" customHeight="1" thickBot="1" x14ac:dyDescent="0.2">
      <c r="A142" s="76"/>
      <c r="B142" s="229"/>
      <c r="C142" s="230" t="s">
        <v>47</v>
      </c>
      <c r="D142" s="229"/>
      <c r="E142" s="229"/>
      <c r="F142" s="77"/>
      <c r="G142" s="393"/>
      <c r="H142" s="232"/>
      <c r="I142" s="164">
        <v>0</v>
      </c>
      <c r="J142" s="77" t="s">
        <v>183</v>
      </c>
      <c r="K142" s="77"/>
      <c r="L142" s="77"/>
      <c r="M142" s="77"/>
      <c r="N142" s="77"/>
      <c r="O142" s="77"/>
      <c r="P142" s="77"/>
      <c r="Q142" s="77"/>
      <c r="R142" s="32">
        <v>0</v>
      </c>
      <c r="S142" s="77" t="s">
        <v>183</v>
      </c>
      <c r="T142" s="77"/>
      <c r="U142" s="81"/>
      <c r="V142" s="44">
        <v>145</v>
      </c>
      <c r="W142" s="1034" t="str">
        <f t="shared" si="2"/>
        <v>✔</v>
      </c>
      <c r="Y142" s="554"/>
      <c r="Z142" s="73"/>
      <c r="AA142" s="73"/>
      <c r="AB142" s="73"/>
      <c r="AC142" s="73"/>
      <c r="AD142" s="73"/>
    </row>
    <row r="143" spans="1:30" ht="20.100000000000001" customHeight="1" thickBot="1" x14ac:dyDescent="0.2">
      <c r="A143" s="76"/>
      <c r="B143" s="229"/>
      <c r="C143" s="230" t="s">
        <v>764</v>
      </c>
      <c r="D143" s="229"/>
      <c r="E143" s="229"/>
      <c r="F143" s="77"/>
      <c r="G143" s="393"/>
      <c r="H143" s="232"/>
      <c r="I143" s="164">
        <v>0</v>
      </c>
      <c r="J143" s="77" t="s">
        <v>183</v>
      </c>
      <c r="K143" s="77"/>
      <c r="L143" s="77"/>
      <c r="M143" s="77"/>
      <c r="N143" s="77"/>
      <c r="O143" s="77"/>
      <c r="P143" s="77"/>
      <c r="Q143" s="77"/>
      <c r="R143" s="1243">
        <v>1</v>
      </c>
      <c r="S143" s="77" t="s">
        <v>183</v>
      </c>
      <c r="T143" s="77"/>
      <c r="U143" s="81"/>
      <c r="V143" s="44">
        <v>146</v>
      </c>
      <c r="W143" s="1034" t="str">
        <f t="shared" si="2"/>
        <v>✔</v>
      </c>
      <c r="Y143" s="554"/>
      <c r="Z143" s="73"/>
      <c r="AA143" s="73"/>
      <c r="AB143" s="73"/>
      <c r="AC143" s="73"/>
      <c r="AD143" s="73"/>
    </row>
    <row r="144" spans="1:30" ht="20.100000000000001" customHeight="1" thickBot="1" x14ac:dyDescent="0.2">
      <c r="A144" s="76"/>
      <c r="B144" s="229"/>
      <c r="C144" s="230" t="s">
        <v>113</v>
      </c>
      <c r="D144" s="229"/>
      <c r="E144" s="229"/>
      <c r="F144" s="77"/>
      <c r="G144" s="393"/>
      <c r="H144" s="232"/>
      <c r="I144" s="164">
        <v>0</v>
      </c>
      <c r="J144" s="77" t="s">
        <v>183</v>
      </c>
      <c r="K144" s="77"/>
      <c r="L144" s="77"/>
      <c r="M144" s="77"/>
      <c r="N144" s="77"/>
      <c r="O144" s="77"/>
      <c r="P144" s="77"/>
      <c r="Q144" s="77"/>
      <c r="R144" s="32">
        <v>0</v>
      </c>
      <c r="S144" s="77" t="s">
        <v>183</v>
      </c>
      <c r="T144" s="77"/>
      <c r="U144" s="81"/>
      <c r="V144" s="44">
        <v>147</v>
      </c>
      <c r="W144" s="1034" t="str">
        <f t="shared" si="2"/>
        <v>✔</v>
      </c>
      <c r="Y144" s="554"/>
      <c r="Z144" s="73"/>
      <c r="AA144" s="73"/>
      <c r="AB144" s="73"/>
      <c r="AC144" s="73"/>
      <c r="AD144" s="73"/>
    </row>
    <row r="145" spans="1:30" ht="20.100000000000001" customHeight="1" x14ac:dyDescent="0.15">
      <c r="A145" s="76"/>
      <c r="B145" s="229"/>
      <c r="C145" s="230"/>
      <c r="D145" s="229"/>
      <c r="E145" s="229"/>
      <c r="F145" s="77"/>
      <c r="G145" s="984"/>
      <c r="H145" s="232"/>
      <c r="I145" s="99"/>
      <c r="J145" s="51"/>
      <c r="K145" s="51"/>
      <c r="L145" s="51"/>
      <c r="M145" s="51"/>
      <c r="N145" s="51"/>
      <c r="O145" s="51"/>
      <c r="P145" s="51"/>
      <c r="Q145" s="51"/>
      <c r="R145" s="70"/>
      <c r="S145" s="51"/>
      <c r="T145" s="77"/>
      <c r="U145" s="81"/>
      <c r="V145" s="44">
        <v>148</v>
      </c>
      <c r="Y145" s="554"/>
      <c r="Z145" s="73"/>
      <c r="AA145" s="73"/>
      <c r="AB145" s="73"/>
      <c r="AC145" s="73"/>
      <c r="AD145" s="73"/>
    </row>
    <row r="146" spans="1:30" ht="17.25" x14ac:dyDescent="0.15">
      <c r="A146" s="76"/>
      <c r="B146" s="229" t="s">
        <v>1214</v>
      </c>
      <c r="C146" s="112"/>
      <c r="D146" s="113"/>
      <c r="E146" s="113"/>
      <c r="F146" s="113"/>
      <c r="G146" s="113"/>
      <c r="H146" s="113"/>
      <c r="I146" s="93" t="s">
        <v>229</v>
      </c>
      <c r="J146" s="229"/>
      <c r="K146" s="229"/>
      <c r="L146" s="229"/>
      <c r="M146" s="229"/>
      <c r="N146" s="229"/>
      <c r="O146" s="229"/>
      <c r="P146" s="229"/>
      <c r="Q146" s="229"/>
      <c r="R146" s="93" t="s">
        <v>245</v>
      </c>
      <c r="S146" s="51"/>
      <c r="T146" s="77"/>
      <c r="U146" s="81"/>
      <c r="V146" s="44">
        <v>149</v>
      </c>
      <c r="Y146" s="554"/>
      <c r="Z146" s="73"/>
      <c r="AA146" s="73"/>
      <c r="AB146" s="73"/>
      <c r="AC146" s="73"/>
      <c r="AD146" s="73"/>
    </row>
    <row r="147" spans="1:30" ht="18" thickBot="1" x14ac:dyDescent="0.2">
      <c r="A147" s="76"/>
      <c r="B147" s="229" t="s">
        <v>228</v>
      </c>
      <c r="C147" s="114"/>
      <c r="D147" s="115"/>
      <c r="E147" s="115"/>
      <c r="F147" s="115"/>
      <c r="G147" s="115"/>
      <c r="H147" s="116"/>
      <c r="I147" s="93" t="s">
        <v>159</v>
      </c>
      <c r="J147" s="51"/>
      <c r="K147" s="51"/>
      <c r="L147" s="51"/>
      <c r="M147" s="51"/>
      <c r="N147" s="51"/>
      <c r="O147" s="51"/>
      <c r="P147" s="51"/>
      <c r="Q147" s="51"/>
      <c r="R147" s="93"/>
      <c r="S147" s="51"/>
      <c r="T147" s="77"/>
      <c r="U147" s="81"/>
      <c r="V147" s="44">
        <v>150</v>
      </c>
      <c r="Y147" s="554"/>
      <c r="Z147" s="73"/>
      <c r="AA147" s="73"/>
      <c r="AB147" s="73"/>
      <c r="AC147" s="73"/>
      <c r="AD147" s="73"/>
    </row>
    <row r="148" spans="1:30" ht="20.100000000000001" customHeight="1" thickBot="1" x14ac:dyDescent="0.2">
      <c r="A148" s="76"/>
      <c r="B148" s="229"/>
      <c r="C148" s="229" t="s">
        <v>1242</v>
      </c>
      <c r="D148" s="229"/>
      <c r="E148" s="229"/>
      <c r="F148" s="229"/>
      <c r="G148" s="393"/>
      <c r="H148" s="229"/>
      <c r="I148" s="164">
        <v>0</v>
      </c>
      <c r="J148" s="77" t="s">
        <v>183</v>
      </c>
      <c r="K148" s="77"/>
      <c r="L148" s="77"/>
      <c r="M148" s="77"/>
      <c r="N148" s="77"/>
      <c r="O148" s="77"/>
      <c r="P148" s="77"/>
      <c r="Q148" s="77"/>
      <c r="R148" s="257">
        <v>0</v>
      </c>
      <c r="S148" s="77" t="s">
        <v>182</v>
      </c>
      <c r="T148" s="77"/>
      <c r="U148" s="81"/>
      <c r="V148" s="44">
        <v>151</v>
      </c>
      <c r="W148" s="1034" t="str">
        <f t="shared" ref="W148:W211" si="3">IF(OR(I148="",R148=""),"未入力あり","✔")</f>
        <v>✔</v>
      </c>
      <c r="Y148" s="554"/>
      <c r="Z148" s="73"/>
      <c r="AA148" s="73"/>
      <c r="AB148" s="73"/>
      <c r="AC148" s="73"/>
      <c r="AD148" s="73"/>
    </row>
    <row r="149" spans="1:30" ht="20.100000000000001" customHeight="1" thickBot="1" x14ac:dyDescent="0.2">
      <c r="A149" s="76"/>
      <c r="B149" s="229"/>
      <c r="C149" s="229" t="s">
        <v>765</v>
      </c>
      <c r="D149" s="229"/>
      <c r="E149" s="229"/>
      <c r="F149" s="229"/>
      <c r="G149" s="393"/>
      <c r="H149" s="229"/>
      <c r="I149" s="164">
        <v>0</v>
      </c>
      <c r="J149" s="77" t="s">
        <v>183</v>
      </c>
      <c r="K149" s="77"/>
      <c r="L149" s="77"/>
      <c r="M149" s="77"/>
      <c r="N149" s="77"/>
      <c r="O149" s="77"/>
      <c r="P149" s="77"/>
      <c r="Q149" s="77"/>
      <c r="R149" s="257">
        <v>0</v>
      </c>
      <c r="S149" s="77" t="s">
        <v>182</v>
      </c>
      <c r="T149" s="77"/>
      <c r="U149" s="81"/>
      <c r="V149" s="44">
        <v>152</v>
      </c>
      <c r="W149" s="1034" t="str">
        <f t="shared" si="3"/>
        <v>✔</v>
      </c>
      <c r="Y149" s="556"/>
      <c r="Z149" s="73"/>
      <c r="AA149" s="73"/>
      <c r="AB149" s="73"/>
      <c r="AC149" s="73"/>
      <c r="AD149" s="73"/>
    </row>
    <row r="150" spans="1:30" ht="19.5" customHeight="1" thickBot="1" x14ac:dyDescent="0.2">
      <c r="A150" s="76"/>
      <c r="B150" s="229"/>
      <c r="C150" s="229" t="s">
        <v>766</v>
      </c>
      <c r="D150" s="229"/>
      <c r="E150" s="229"/>
      <c r="F150" s="229"/>
      <c r="G150" s="393"/>
      <c r="H150" s="229"/>
      <c r="I150" s="164">
        <v>0</v>
      </c>
      <c r="J150" s="77" t="s">
        <v>183</v>
      </c>
      <c r="K150" s="77"/>
      <c r="L150" s="77"/>
      <c r="M150" s="77"/>
      <c r="N150" s="77"/>
      <c r="O150" s="77"/>
      <c r="P150" s="77"/>
      <c r="Q150" s="77"/>
      <c r="R150" s="257">
        <v>0</v>
      </c>
      <c r="S150" s="77" t="s">
        <v>182</v>
      </c>
      <c r="T150" s="77"/>
      <c r="U150" s="81"/>
      <c r="V150" s="44">
        <v>153</v>
      </c>
      <c r="W150" s="1034" t="str">
        <f t="shared" si="3"/>
        <v>✔</v>
      </c>
      <c r="Y150" s="554"/>
      <c r="Z150" s="73"/>
      <c r="AA150" s="73"/>
      <c r="AB150" s="73"/>
      <c r="AC150" s="73"/>
      <c r="AD150" s="73"/>
    </row>
    <row r="151" spans="1:30" ht="39" customHeight="1" thickBot="1" x14ac:dyDescent="0.2">
      <c r="A151" s="76"/>
      <c r="B151" s="229"/>
      <c r="C151" s="1316" t="s">
        <v>1215</v>
      </c>
      <c r="D151" s="1316"/>
      <c r="E151" s="1316"/>
      <c r="F151" s="1316"/>
      <c r="G151" s="1316"/>
      <c r="H151" s="1317"/>
      <c r="I151" s="164">
        <v>0</v>
      </c>
      <c r="J151" s="77" t="s">
        <v>183</v>
      </c>
      <c r="K151" s="77"/>
      <c r="L151" s="77"/>
      <c r="M151" s="77"/>
      <c r="N151" s="77"/>
      <c r="O151" s="77"/>
      <c r="P151" s="77"/>
      <c r="Q151" s="77"/>
      <c r="R151" s="257">
        <v>1</v>
      </c>
      <c r="S151" s="77" t="s">
        <v>182</v>
      </c>
      <c r="T151" s="77"/>
      <c r="U151" s="81"/>
      <c r="V151" s="44">
        <v>154</v>
      </c>
      <c r="W151" s="1034" t="str">
        <f t="shared" si="3"/>
        <v>✔</v>
      </c>
      <c r="Y151" s="554"/>
      <c r="Z151" s="73"/>
      <c r="AA151" s="73"/>
      <c r="AB151" s="73"/>
      <c r="AC151" s="73"/>
      <c r="AD151" s="73"/>
    </row>
    <row r="152" spans="1:30" ht="19.5" customHeight="1" thickBot="1" x14ac:dyDescent="0.2">
      <c r="A152" s="76"/>
      <c r="B152" s="229"/>
      <c r="C152" s="63" t="s">
        <v>1216</v>
      </c>
      <c r="D152" s="63"/>
      <c r="E152" s="63"/>
      <c r="F152" s="42"/>
      <c r="G152" s="64"/>
      <c r="H152" s="65"/>
      <c r="I152" s="164">
        <v>0</v>
      </c>
      <c r="J152" s="77" t="s">
        <v>183</v>
      </c>
      <c r="K152" s="77"/>
      <c r="L152" s="77"/>
      <c r="M152" s="77"/>
      <c r="N152" s="77"/>
      <c r="O152" s="77"/>
      <c r="P152" s="77"/>
      <c r="Q152" s="77"/>
      <c r="R152" s="257">
        <v>0</v>
      </c>
      <c r="S152" s="77" t="s">
        <v>183</v>
      </c>
      <c r="T152" s="77"/>
      <c r="U152" s="81"/>
      <c r="V152" s="44">
        <v>155</v>
      </c>
      <c r="W152" s="1034" t="str">
        <f t="shared" si="3"/>
        <v>✔</v>
      </c>
      <c r="Y152" s="554"/>
      <c r="Z152" s="73"/>
      <c r="AA152" s="73"/>
      <c r="AB152" s="73"/>
      <c r="AC152" s="73"/>
      <c r="AD152" s="73"/>
    </row>
    <row r="153" spans="1:30" ht="20.100000000000001" customHeight="1" thickBot="1" x14ac:dyDescent="0.2">
      <c r="A153" s="76"/>
      <c r="B153" s="229"/>
      <c r="C153" s="63" t="s">
        <v>767</v>
      </c>
      <c r="D153" s="229"/>
      <c r="E153" s="229"/>
      <c r="F153" s="229"/>
      <c r="G153" s="393"/>
      <c r="H153" s="229"/>
      <c r="I153" s="164">
        <v>0</v>
      </c>
      <c r="J153" s="77" t="s">
        <v>183</v>
      </c>
      <c r="K153" s="77"/>
      <c r="L153" s="77"/>
      <c r="M153" s="77"/>
      <c r="N153" s="77"/>
      <c r="O153" s="77"/>
      <c r="P153" s="77"/>
      <c r="Q153" s="77"/>
      <c r="R153" s="257">
        <v>0</v>
      </c>
      <c r="S153" s="77" t="s">
        <v>182</v>
      </c>
      <c r="T153" s="77"/>
      <c r="U153" s="81"/>
      <c r="V153" s="44">
        <v>156</v>
      </c>
      <c r="W153" s="1034" t="str">
        <f t="shared" si="3"/>
        <v>✔</v>
      </c>
      <c r="Y153" s="554"/>
      <c r="Z153" s="73"/>
      <c r="AA153" s="73"/>
      <c r="AB153" s="73"/>
      <c r="AC153" s="73"/>
      <c r="AD153" s="73"/>
    </row>
    <row r="154" spans="1:30" ht="20.100000000000001" customHeight="1" thickBot="1" x14ac:dyDescent="0.2">
      <c r="A154" s="76"/>
      <c r="B154" s="229"/>
      <c r="C154" s="229" t="s">
        <v>768</v>
      </c>
      <c r="D154" s="229"/>
      <c r="E154" s="229"/>
      <c r="F154" s="229"/>
      <c r="G154" s="393"/>
      <c r="H154" s="229"/>
      <c r="I154" s="164">
        <v>0</v>
      </c>
      <c r="J154" s="77" t="s">
        <v>183</v>
      </c>
      <c r="K154" s="77"/>
      <c r="L154" s="77"/>
      <c r="M154" s="77"/>
      <c r="N154" s="77"/>
      <c r="O154" s="77"/>
      <c r="P154" s="77"/>
      <c r="Q154" s="77"/>
      <c r="R154" s="257">
        <v>0</v>
      </c>
      <c r="S154" s="77" t="s">
        <v>182</v>
      </c>
      <c r="T154" s="77"/>
      <c r="U154" s="81"/>
      <c r="V154" s="44">
        <v>157</v>
      </c>
      <c r="W154" s="1034" t="str">
        <f t="shared" si="3"/>
        <v>✔</v>
      </c>
      <c r="Y154" s="554"/>
      <c r="Z154" s="73"/>
      <c r="AA154" s="73"/>
      <c r="AB154" s="73"/>
      <c r="AC154" s="73"/>
      <c r="AD154" s="73"/>
    </row>
    <row r="155" spans="1:30" ht="20.100000000000001" customHeight="1" thickBot="1" x14ac:dyDescent="0.2">
      <c r="A155" s="76"/>
      <c r="B155" s="229"/>
      <c r="C155" s="229" t="s">
        <v>769</v>
      </c>
      <c r="D155" s="229"/>
      <c r="E155" s="229"/>
      <c r="F155" s="229"/>
      <c r="G155" s="393"/>
      <c r="H155" s="229"/>
      <c r="I155" s="164">
        <v>0</v>
      </c>
      <c r="J155" s="77" t="s">
        <v>183</v>
      </c>
      <c r="K155" s="77"/>
      <c r="L155" s="77"/>
      <c r="M155" s="77"/>
      <c r="N155" s="77"/>
      <c r="O155" s="77"/>
      <c r="P155" s="77"/>
      <c r="Q155" s="77"/>
      <c r="R155" s="257">
        <v>2</v>
      </c>
      <c r="S155" s="77" t="s">
        <v>182</v>
      </c>
      <c r="T155" s="77"/>
      <c r="U155" s="81"/>
      <c r="V155" s="44">
        <v>158</v>
      </c>
      <c r="W155" s="1034" t="str">
        <f t="shared" si="3"/>
        <v>✔</v>
      </c>
      <c r="Y155" s="554"/>
      <c r="Z155" s="73"/>
      <c r="AA155" s="73"/>
      <c r="AB155" s="73"/>
      <c r="AC155" s="73"/>
      <c r="AD155" s="73"/>
    </row>
    <row r="156" spans="1:30" ht="20.100000000000001" customHeight="1" thickBot="1" x14ac:dyDescent="0.2">
      <c r="A156" s="76"/>
      <c r="B156" s="229"/>
      <c r="C156" s="229" t="s">
        <v>770</v>
      </c>
      <c r="D156" s="229"/>
      <c r="E156" s="229"/>
      <c r="F156" s="229"/>
      <c r="G156" s="393"/>
      <c r="H156" s="229"/>
      <c r="I156" s="164">
        <v>0</v>
      </c>
      <c r="J156" s="77" t="s">
        <v>183</v>
      </c>
      <c r="K156" s="77"/>
      <c r="L156" s="77"/>
      <c r="M156" s="77"/>
      <c r="N156" s="77"/>
      <c r="O156" s="77"/>
      <c r="P156" s="77"/>
      <c r="Q156" s="77"/>
      <c r="R156" s="257">
        <v>9</v>
      </c>
      <c r="S156" s="77" t="s">
        <v>182</v>
      </c>
      <c r="T156" s="77"/>
      <c r="U156" s="81"/>
      <c r="V156" s="44">
        <v>159</v>
      </c>
      <c r="W156" s="1034" t="str">
        <f t="shared" si="3"/>
        <v>✔</v>
      </c>
      <c r="Y156" s="554"/>
      <c r="Z156" s="73"/>
      <c r="AA156" s="73"/>
      <c r="AB156" s="73"/>
      <c r="AC156" s="73"/>
      <c r="AD156" s="73"/>
    </row>
    <row r="157" spans="1:30" ht="20.100000000000001" customHeight="1" thickBot="1" x14ac:dyDescent="0.2">
      <c r="A157" s="76"/>
      <c r="B157" s="229"/>
      <c r="C157" s="229" t="s">
        <v>771</v>
      </c>
      <c r="D157" s="229"/>
      <c r="E157" s="229"/>
      <c r="F157" s="229"/>
      <c r="G157" s="393"/>
      <c r="H157" s="229"/>
      <c r="I157" s="164">
        <v>0</v>
      </c>
      <c r="J157" s="77" t="s">
        <v>183</v>
      </c>
      <c r="K157" s="77"/>
      <c r="L157" s="77"/>
      <c r="M157" s="77"/>
      <c r="N157" s="77"/>
      <c r="O157" s="77"/>
      <c r="P157" s="77"/>
      <c r="Q157" s="77"/>
      <c r="R157" s="257">
        <v>0</v>
      </c>
      <c r="S157" s="77" t="s">
        <v>182</v>
      </c>
      <c r="T157" s="77"/>
      <c r="U157" s="81"/>
      <c r="V157" s="44">
        <v>160</v>
      </c>
      <c r="W157" s="1034" t="str">
        <f t="shared" si="3"/>
        <v>✔</v>
      </c>
      <c r="Y157" s="554"/>
      <c r="Z157" s="73"/>
      <c r="AA157" s="73"/>
      <c r="AB157" s="73"/>
      <c r="AC157" s="73"/>
      <c r="AD157" s="73"/>
    </row>
    <row r="158" spans="1:30" ht="20.100000000000001" customHeight="1" thickBot="1" x14ac:dyDescent="0.2">
      <c r="A158" s="76"/>
      <c r="B158" s="229"/>
      <c r="C158" s="229" t="s">
        <v>772</v>
      </c>
      <c r="D158" s="229"/>
      <c r="E158" s="229"/>
      <c r="F158" s="229"/>
      <c r="G158" s="393"/>
      <c r="H158" s="229"/>
      <c r="I158" s="164">
        <v>0</v>
      </c>
      <c r="J158" s="77" t="s">
        <v>183</v>
      </c>
      <c r="K158" s="77"/>
      <c r="L158" s="77"/>
      <c r="M158" s="77"/>
      <c r="N158" s="77"/>
      <c r="O158" s="77"/>
      <c r="P158" s="77"/>
      <c r="Q158" s="77"/>
      <c r="R158" s="257">
        <v>1</v>
      </c>
      <c r="S158" s="77" t="s">
        <v>182</v>
      </c>
      <c r="T158" s="77"/>
      <c r="U158" s="81"/>
      <c r="V158" s="44">
        <v>161</v>
      </c>
      <c r="W158" s="1034" t="str">
        <f t="shared" si="3"/>
        <v>✔</v>
      </c>
      <c r="Y158" s="554"/>
      <c r="Z158" s="73"/>
      <c r="AA158" s="73"/>
      <c r="AB158" s="73"/>
      <c r="AC158" s="73"/>
      <c r="AD158" s="73"/>
    </row>
    <row r="159" spans="1:30" ht="20.100000000000001" customHeight="1" thickBot="1" x14ac:dyDescent="0.2">
      <c r="A159" s="76"/>
      <c r="B159" s="229"/>
      <c r="C159" s="229" t="s">
        <v>773</v>
      </c>
      <c r="D159" s="229"/>
      <c r="E159" s="229"/>
      <c r="F159" s="229"/>
      <c r="G159" s="393"/>
      <c r="H159" s="229"/>
      <c r="I159" s="164">
        <v>0</v>
      </c>
      <c r="J159" s="77" t="s">
        <v>183</v>
      </c>
      <c r="K159" s="77"/>
      <c r="L159" s="77"/>
      <c r="M159" s="77"/>
      <c r="N159" s="77"/>
      <c r="O159" s="77"/>
      <c r="P159" s="77"/>
      <c r="Q159" s="77"/>
      <c r="R159" s="257">
        <v>1</v>
      </c>
      <c r="S159" s="77" t="s">
        <v>182</v>
      </c>
      <c r="T159" s="77"/>
      <c r="U159" s="81"/>
      <c r="V159" s="44">
        <v>162</v>
      </c>
      <c r="W159" s="1034" t="str">
        <f t="shared" si="3"/>
        <v>✔</v>
      </c>
      <c r="Y159" s="554"/>
      <c r="Z159" s="73"/>
      <c r="AA159" s="73"/>
      <c r="AB159" s="73"/>
      <c r="AC159" s="73"/>
      <c r="AD159" s="73"/>
    </row>
    <row r="160" spans="1:30" ht="20.100000000000001" customHeight="1" thickBot="1" x14ac:dyDescent="0.2">
      <c r="A160" s="76"/>
      <c r="B160" s="229"/>
      <c r="C160" s="229" t="s">
        <v>774</v>
      </c>
      <c r="D160" s="229"/>
      <c r="E160" s="229"/>
      <c r="F160" s="229"/>
      <c r="G160" s="393"/>
      <c r="H160" s="229"/>
      <c r="I160" s="164">
        <v>0</v>
      </c>
      <c r="J160" s="77" t="s">
        <v>183</v>
      </c>
      <c r="K160" s="77"/>
      <c r="L160" s="77"/>
      <c r="M160" s="77"/>
      <c r="N160" s="77"/>
      <c r="O160" s="77"/>
      <c r="P160" s="77"/>
      <c r="Q160" s="77"/>
      <c r="R160" s="257">
        <v>0</v>
      </c>
      <c r="S160" s="77" t="s">
        <v>182</v>
      </c>
      <c r="T160" s="77"/>
      <c r="U160" s="81"/>
      <c r="V160" s="44">
        <v>163</v>
      </c>
      <c r="W160" s="1034" t="str">
        <f t="shared" si="3"/>
        <v>✔</v>
      </c>
      <c r="Y160" s="554"/>
      <c r="Z160" s="73"/>
      <c r="AA160" s="73"/>
      <c r="AB160" s="73"/>
      <c r="AC160" s="73"/>
      <c r="AD160" s="73"/>
    </row>
    <row r="161" spans="1:30" ht="20.100000000000001" customHeight="1" thickBot="1" x14ac:dyDescent="0.2">
      <c r="A161" s="76"/>
      <c r="B161" s="229"/>
      <c r="C161" s="229" t="s">
        <v>775</v>
      </c>
      <c r="D161" s="229"/>
      <c r="E161" s="229"/>
      <c r="F161" s="229"/>
      <c r="G161" s="393"/>
      <c r="H161" s="229"/>
      <c r="I161" s="164">
        <v>0</v>
      </c>
      <c r="J161" s="77" t="s">
        <v>183</v>
      </c>
      <c r="K161" s="77"/>
      <c r="L161" s="77"/>
      <c r="M161" s="77"/>
      <c r="N161" s="77"/>
      <c r="O161" s="77"/>
      <c r="P161" s="77"/>
      <c r="Q161" s="77"/>
      <c r="R161" s="257">
        <v>0</v>
      </c>
      <c r="S161" s="77" t="s">
        <v>182</v>
      </c>
      <c r="T161" s="77"/>
      <c r="U161" s="81"/>
      <c r="V161" s="44">
        <v>164</v>
      </c>
      <c r="W161" s="1034" t="str">
        <f t="shared" si="3"/>
        <v>✔</v>
      </c>
      <c r="Y161" s="554"/>
      <c r="Z161" s="73"/>
      <c r="AA161" s="73"/>
      <c r="AB161" s="73"/>
      <c r="AC161" s="73"/>
      <c r="AD161" s="73"/>
    </row>
    <row r="162" spans="1:30" ht="20.100000000000001" customHeight="1" thickBot="1" x14ac:dyDescent="0.2">
      <c r="A162" s="76"/>
      <c r="B162" s="229"/>
      <c r="C162" s="229" t="s">
        <v>776</v>
      </c>
      <c r="D162" s="229"/>
      <c r="E162" s="229"/>
      <c r="F162" s="77"/>
      <c r="G162" s="393"/>
      <c r="H162" s="393"/>
      <c r="I162" s="164">
        <v>0</v>
      </c>
      <c r="J162" s="77" t="s">
        <v>183</v>
      </c>
      <c r="K162" s="77"/>
      <c r="L162" s="77"/>
      <c r="M162" s="77"/>
      <c r="N162" s="77"/>
      <c r="O162" s="77"/>
      <c r="P162" s="77"/>
      <c r="Q162" s="77"/>
      <c r="R162" s="257">
        <v>0</v>
      </c>
      <c r="S162" s="77" t="s">
        <v>182</v>
      </c>
      <c r="T162" s="77"/>
      <c r="U162" s="81"/>
      <c r="V162" s="44">
        <v>165</v>
      </c>
      <c r="W162" s="1034" t="str">
        <f t="shared" si="3"/>
        <v>✔</v>
      </c>
      <c r="Y162" s="554"/>
      <c r="Z162" s="73"/>
      <c r="AA162" s="73"/>
      <c r="AB162" s="73"/>
      <c r="AC162" s="73"/>
      <c r="AD162" s="73"/>
    </row>
    <row r="163" spans="1:30" ht="20.100000000000001" customHeight="1" thickBot="1" x14ac:dyDescent="0.2">
      <c r="A163" s="76"/>
      <c r="B163" s="229"/>
      <c r="C163" s="229" t="s">
        <v>777</v>
      </c>
      <c r="D163" s="229"/>
      <c r="E163" s="229"/>
      <c r="F163" s="229"/>
      <c r="G163" s="393"/>
      <c r="H163" s="229"/>
      <c r="I163" s="164">
        <v>0</v>
      </c>
      <c r="J163" s="77" t="s">
        <v>183</v>
      </c>
      <c r="K163" s="77"/>
      <c r="L163" s="77"/>
      <c r="M163" s="77"/>
      <c r="N163" s="77"/>
      <c r="O163" s="77"/>
      <c r="P163" s="77"/>
      <c r="Q163" s="77"/>
      <c r="R163" s="257">
        <v>0</v>
      </c>
      <c r="S163" s="77" t="s">
        <v>182</v>
      </c>
      <c r="T163" s="77"/>
      <c r="U163" s="81"/>
      <c r="V163" s="44">
        <v>166</v>
      </c>
      <c r="W163" s="1034" t="str">
        <f t="shared" si="3"/>
        <v>✔</v>
      </c>
      <c r="Y163" s="554"/>
      <c r="Z163" s="73"/>
      <c r="AA163" s="73"/>
      <c r="AB163" s="73"/>
      <c r="AC163" s="73"/>
      <c r="AD163" s="73"/>
    </row>
    <row r="164" spans="1:30" ht="20.100000000000001" customHeight="1" thickBot="1" x14ac:dyDescent="0.2">
      <c r="A164" s="76"/>
      <c r="B164" s="229"/>
      <c r="C164" s="229" t="s">
        <v>778</v>
      </c>
      <c r="D164" s="229"/>
      <c r="E164" s="229"/>
      <c r="F164" s="229"/>
      <c r="G164" s="393"/>
      <c r="H164" s="229"/>
      <c r="I164" s="164">
        <v>0</v>
      </c>
      <c r="J164" s="77" t="s">
        <v>183</v>
      </c>
      <c r="K164" s="77"/>
      <c r="L164" s="77"/>
      <c r="M164" s="77"/>
      <c r="N164" s="77"/>
      <c r="O164" s="77"/>
      <c r="P164" s="77"/>
      <c r="Q164" s="77"/>
      <c r="R164" s="257">
        <v>0</v>
      </c>
      <c r="S164" s="77" t="s">
        <v>182</v>
      </c>
      <c r="T164" s="77"/>
      <c r="U164" s="81"/>
      <c r="V164" s="44">
        <v>167</v>
      </c>
      <c r="W164" s="1034" t="str">
        <f t="shared" si="3"/>
        <v>✔</v>
      </c>
      <c r="Y164" s="554"/>
      <c r="Z164" s="73"/>
      <c r="AA164" s="73"/>
      <c r="AB164" s="73"/>
      <c r="AC164" s="73"/>
      <c r="AD164" s="73"/>
    </row>
    <row r="165" spans="1:30" ht="20.100000000000001" customHeight="1" thickBot="1" x14ac:dyDescent="0.2">
      <c r="A165" s="76"/>
      <c r="B165" s="229"/>
      <c r="C165" s="229" t="s">
        <v>779</v>
      </c>
      <c r="D165" s="229"/>
      <c r="E165" s="229"/>
      <c r="F165" s="229"/>
      <c r="G165" s="393"/>
      <c r="H165" s="229"/>
      <c r="I165" s="164">
        <v>0</v>
      </c>
      <c r="J165" s="77" t="s">
        <v>183</v>
      </c>
      <c r="K165" s="77"/>
      <c r="L165" s="77"/>
      <c r="M165" s="77"/>
      <c r="N165" s="77"/>
      <c r="O165" s="77"/>
      <c r="P165" s="77"/>
      <c r="Q165" s="77"/>
      <c r="R165" s="257">
        <v>0</v>
      </c>
      <c r="S165" s="77" t="s">
        <v>182</v>
      </c>
      <c r="T165" s="77"/>
      <c r="U165" s="81"/>
      <c r="V165" s="44">
        <v>168</v>
      </c>
      <c r="W165" s="1034" t="str">
        <f t="shared" si="3"/>
        <v>✔</v>
      </c>
      <c r="Y165" s="554"/>
      <c r="Z165" s="73"/>
      <c r="AA165" s="73"/>
      <c r="AB165" s="73"/>
      <c r="AC165" s="73"/>
      <c r="AD165" s="73"/>
    </row>
    <row r="166" spans="1:30" ht="20.100000000000001" customHeight="1" thickBot="1" x14ac:dyDescent="0.2">
      <c r="A166" s="76"/>
      <c r="B166" s="229"/>
      <c r="C166" s="229" t="s">
        <v>780</v>
      </c>
      <c r="D166" s="229"/>
      <c r="E166" s="229"/>
      <c r="F166" s="229"/>
      <c r="G166" s="393"/>
      <c r="H166" s="229"/>
      <c r="I166" s="164">
        <v>0</v>
      </c>
      <c r="J166" s="77" t="s">
        <v>183</v>
      </c>
      <c r="K166" s="77"/>
      <c r="L166" s="77"/>
      <c r="M166" s="77"/>
      <c r="N166" s="77"/>
      <c r="O166" s="77"/>
      <c r="P166" s="77"/>
      <c r="Q166" s="77"/>
      <c r="R166" s="257">
        <v>0</v>
      </c>
      <c r="S166" s="77" t="s">
        <v>182</v>
      </c>
      <c r="T166" s="77"/>
      <c r="U166" s="81"/>
      <c r="V166" s="44">
        <v>169</v>
      </c>
      <c r="W166" s="1034" t="str">
        <f t="shared" si="3"/>
        <v>✔</v>
      </c>
      <c r="Y166" s="554"/>
      <c r="Z166" s="73"/>
      <c r="AA166" s="73"/>
      <c r="AB166" s="73"/>
      <c r="AC166" s="73"/>
      <c r="AD166" s="73"/>
    </row>
    <row r="167" spans="1:30" ht="20.100000000000001" customHeight="1" thickBot="1" x14ac:dyDescent="0.2">
      <c r="A167" s="76"/>
      <c r="B167" s="229"/>
      <c r="C167" s="229" t="s">
        <v>781</v>
      </c>
      <c r="D167" s="229"/>
      <c r="E167" s="229"/>
      <c r="F167" s="229"/>
      <c r="G167" s="393"/>
      <c r="H167" s="229"/>
      <c r="I167" s="164">
        <v>0</v>
      </c>
      <c r="J167" s="77" t="s">
        <v>183</v>
      </c>
      <c r="K167" s="77"/>
      <c r="L167" s="77"/>
      <c r="M167" s="77"/>
      <c r="N167" s="77"/>
      <c r="O167" s="77"/>
      <c r="P167" s="77"/>
      <c r="Q167" s="77"/>
      <c r="R167" s="257">
        <v>0</v>
      </c>
      <c r="S167" s="77" t="s">
        <v>182</v>
      </c>
      <c r="T167" s="77"/>
      <c r="U167" s="81"/>
      <c r="V167" s="44">
        <v>170</v>
      </c>
      <c r="W167" s="1034" t="str">
        <f t="shared" si="3"/>
        <v>✔</v>
      </c>
      <c r="Y167" s="554"/>
      <c r="Z167" s="73"/>
      <c r="AA167" s="73"/>
      <c r="AB167" s="73"/>
      <c r="AC167" s="73"/>
      <c r="AD167" s="73"/>
    </row>
    <row r="168" spans="1:30" ht="20.100000000000001" customHeight="1" thickBot="1" x14ac:dyDescent="0.2">
      <c r="A168" s="76"/>
      <c r="B168" s="229"/>
      <c r="C168" s="229" t="s">
        <v>782</v>
      </c>
      <c r="D168" s="229"/>
      <c r="E168" s="229"/>
      <c r="F168" s="229"/>
      <c r="G168" s="393"/>
      <c r="H168" s="229"/>
      <c r="I168" s="164">
        <v>0</v>
      </c>
      <c r="J168" s="77" t="s">
        <v>183</v>
      </c>
      <c r="K168" s="77"/>
      <c r="L168" s="77"/>
      <c r="M168" s="77"/>
      <c r="N168" s="77"/>
      <c r="O168" s="77"/>
      <c r="P168" s="77"/>
      <c r="Q168" s="77"/>
      <c r="R168" s="257">
        <v>0</v>
      </c>
      <c r="S168" s="77" t="s">
        <v>182</v>
      </c>
      <c r="T168" s="77"/>
      <c r="U168" s="81"/>
      <c r="V168" s="44">
        <v>171</v>
      </c>
      <c r="W168" s="1034" t="str">
        <f t="shared" si="3"/>
        <v>✔</v>
      </c>
      <c r="Y168" s="554"/>
      <c r="Z168" s="73"/>
      <c r="AA168" s="73"/>
      <c r="AB168" s="73"/>
      <c r="AC168" s="73"/>
      <c r="AD168" s="73"/>
    </row>
    <row r="169" spans="1:30" ht="20.100000000000001" customHeight="1" thickBot="1" x14ac:dyDescent="0.2">
      <c r="A169" s="76"/>
      <c r="B169" s="229"/>
      <c r="C169" s="229" t="s">
        <v>783</v>
      </c>
      <c r="D169" s="229"/>
      <c r="E169" s="229"/>
      <c r="F169" s="229"/>
      <c r="G169" s="393"/>
      <c r="H169" s="229"/>
      <c r="I169" s="164">
        <v>0</v>
      </c>
      <c r="J169" s="77" t="s">
        <v>183</v>
      </c>
      <c r="K169" s="77"/>
      <c r="L169" s="77"/>
      <c r="M169" s="77"/>
      <c r="N169" s="77"/>
      <c r="O169" s="77"/>
      <c r="P169" s="77"/>
      <c r="Q169" s="77"/>
      <c r="R169" s="257">
        <v>0</v>
      </c>
      <c r="S169" s="77" t="s">
        <v>182</v>
      </c>
      <c r="T169" s="77"/>
      <c r="U169" s="81"/>
      <c r="V169" s="44">
        <v>172</v>
      </c>
      <c r="W169" s="1034" t="str">
        <f t="shared" si="3"/>
        <v>✔</v>
      </c>
      <c r="Y169" s="554"/>
      <c r="Z169" s="73"/>
      <c r="AA169" s="73"/>
      <c r="AB169" s="73"/>
      <c r="AC169" s="73"/>
      <c r="AD169" s="73"/>
    </row>
    <row r="170" spans="1:30" ht="20.100000000000001" customHeight="1" thickBot="1" x14ac:dyDescent="0.2">
      <c r="A170" s="76"/>
      <c r="B170" s="229"/>
      <c r="C170" s="229" t="s">
        <v>784</v>
      </c>
      <c r="D170" s="229"/>
      <c r="E170" s="229"/>
      <c r="F170" s="229"/>
      <c r="G170" s="393"/>
      <c r="H170" s="229"/>
      <c r="I170" s="164">
        <v>0</v>
      </c>
      <c r="J170" s="77" t="s">
        <v>183</v>
      </c>
      <c r="K170" s="77"/>
      <c r="L170" s="77"/>
      <c r="M170" s="77"/>
      <c r="N170" s="77"/>
      <c r="O170" s="77"/>
      <c r="P170" s="77"/>
      <c r="Q170" s="77"/>
      <c r="R170" s="257">
        <v>5</v>
      </c>
      <c r="S170" s="77" t="s">
        <v>182</v>
      </c>
      <c r="T170" s="77"/>
      <c r="U170" s="81"/>
      <c r="V170" s="44">
        <v>173</v>
      </c>
      <c r="W170" s="1034" t="str">
        <f t="shared" si="3"/>
        <v>✔</v>
      </c>
      <c r="Y170" s="554"/>
      <c r="Z170" s="73"/>
      <c r="AA170" s="73"/>
      <c r="AB170" s="73"/>
      <c r="AC170" s="73"/>
      <c r="AD170" s="73"/>
    </row>
    <row r="171" spans="1:30" ht="20.100000000000001" customHeight="1" thickBot="1" x14ac:dyDescent="0.2">
      <c r="A171" s="76"/>
      <c r="B171" s="229"/>
      <c r="C171" s="229" t="s">
        <v>785</v>
      </c>
      <c r="D171" s="229"/>
      <c r="E171" s="229"/>
      <c r="F171" s="229"/>
      <c r="G171" s="393"/>
      <c r="H171" s="229"/>
      <c r="I171" s="164">
        <v>0</v>
      </c>
      <c r="J171" s="77" t="s">
        <v>183</v>
      </c>
      <c r="K171" s="77"/>
      <c r="L171" s="77"/>
      <c r="M171" s="77"/>
      <c r="N171" s="77"/>
      <c r="O171" s="77"/>
      <c r="P171" s="77"/>
      <c r="Q171" s="77"/>
      <c r="R171" s="257">
        <v>0</v>
      </c>
      <c r="S171" s="77" t="s">
        <v>182</v>
      </c>
      <c r="T171" s="77"/>
      <c r="U171" s="81"/>
      <c r="V171" s="44">
        <v>174</v>
      </c>
      <c r="W171" s="1034" t="str">
        <f t="shared" si="3"/>
        <v>✔</v>
      </c>
      <c r="Y171" s="554"/>
      <c r="Z171" s="73"/>
      <c r="AA171" s="73"/>
      <c r="AB171" s="73"/>
      <c r="AC171" s="73"/>
      <c r="AD171" s="73"/>
    </row>
    <row r="172" spans="1:30" ht="20.100000000000001" customHeight="1" thickBot="1" x14ac:dyDescent="0.2">
      <c r="A172" s="76"/>
      <c r="B172" s="229"/>
      <c r="C172" s="229" t="s">
        <v>786</v>
      </c>
      <c r="D172" s="229"/>
      <c r="E172" s="229"/>
      <c r="F172" s="229"/>
      <c r="G172" s="393"/>
      <c r="H172" s="229"/>
      <c r="I172" s="164">
        <v>0</v>
      </c>
      <c r="J172" s="77" t="s">
        <v>183</v>
      </c>
      <c r="K172" s="77"/>
      <c r="L172" s="77"/>
      <c r="M172" s="77"/>
      <c r="N172" s="77"/>
      <c r="O172" s="77"/>
      <c r="P172" s="77"/>
      <c r="Q172" s="77"/>
      <c r="R172" s="257">
        <v>24</v>
      </c>
      <c r="S172" s="77" t="s">
        <v>182</v>
      </c>
      <c r="T172" s="77"/>
      <c r="U172" s="81"/>
      <c r="V172" s="44">
        <v>175</v>
      </c>
      <c r="W172" s="1034" t="str">
        <f t="shared" si="3"/>
        <v>✔</v>
      </c>
      <c r="Y172" s="554"/>
      <c r="Z172" s="73"/>
      <c r="AA172" s="73"/>
      <c r="AB172" s="73"/>
      <c r="AC172" s="73"/>
      <c r="AD172" s="73"/>
    </row>
    <row r="173" spans="1:30" ht="20.100000000000001" customHeight="1" thickBot="1" x14ac:dyDescent="0.2">
      <c r="A173" s="76"/>
      <c r="B173" s="229"/>
      <c r="C173" s="229" t="s">
        <v>787</v>
      </c>
      <c r="D173" s="229"/>
      <c r="E173" s="229"/>
      <c r="F173" s="229"/>
      <c r="G173" s="393"/>
      <c r="H173" s="229"/>
      <c r="I173" s="164">
        <v>0</v>
      </c>
      <c r="J173" s="77" t="s">
        <v>183</v>
      </c>
      <c r="K173" s="77"/>
      <c r="L173" s="77"/>
      <c r="M173" s="77"/>
      <c r="N173" s="77"/>
      <c r="O173" s="77"/>
      <c r="P173" s="77"/>
      <c r="Q173" s="77"/>
      <c r="R173" s="257">
        <v>5</v>
      </c>
      <c r="S173" s="77" t="s">
        <v>182</v>
      </c>
      <c r="T173" s="77"/>
      <c r="U173" s="81"/>
      <c r="V173" s="44">
        <v>176</v>
      </c>
      <c r="W173" s="1034" t="str">
        <f t="shared" si="3"/>
        <v>✔</v>
      </c>
      <c r="Y173" s="554"/>
      <c r="Z173" s="73"/>
      <c r="AA173" s="73"/>
      <c r="AB173" s="73"/>
      <c r="AC173" s="73"/>
      <c r="AD173" s="73"/>
    </row>
    <row r="174" spans="1:30" ht="20.100000000000001" customHeight="1" thickBot="1" x14ac:dyDescent="0.2">
      <c r="A174" s="76"/>
      <c r="B174" s="229"/>
      <c r="C174" s="229" t="s">
        <v>788</v>
      </c>
      <c r="D174" s="229"/>
      <c r="E174" s="229"/>
      <c r="F174" s="229"/>
      <c r="G174" s="393"/>
      <c r="H174" s="229"/>
      <c r="I174" s="164">
        <v>0</v>
      </c>
      <c r="J174" s="77" t="s">
        <v>183</v>
      </c>
      <c r="K174" s="77"/>
      <c r="L174" s="77"/>
      <c r="M174" s="77"/>
      <c r="N174" s="77"/>
      <c r="O174" s="77"/>
      <c r="P174" s="77"/>
      <c r="Q174" s="77"/>
      <c r="R174" s="257">
        <v>11</v>
      </c>
      <c r="S174" s="77" t="s">
        <v>182</v>
      </c>
      <c r="T174" s="77"/>
      <c r="U174" s="81"/>
      <c r="V174" s="44">
        <v>177</v>
      </c>
      <c r="W174" s="1034" t="str">
        <f t="shared" si="3"/>
        <v>✔</v>
      </c>
      <c r="Y174" s="554"/>
      <c r="Z174" s="73"/>
      <c r="AA174" s="73"/>
      <c r="AB174" s="73"/>
      <c r="AC174" s="73"/>
      <c r="AD174" s="73"/>
    </row>
    <row r="175" spans="1:30" ht="20.100000000000001" customHeight="1" thickBot="1" x14ac:dyDescent="0.2">
      <c r="A175" s="76"/>
      <c r="B175" s="229"/>
      <c r="C175" s="229" t="s">
        <v>789</v>
      </c>
      <c r="D175" s="229"/>
      <c r="E175" s="229"/>
      <c r="F175" s="229"/>
      <c r="G175" s="393"/>
      <c r="H175" s="229"/>
      <c r="I175" s="164">
        <v>0</v>
      </c>
      <c r="J175" s="77" t="s">
        <v>183</v>
      </c>
      <c r="K175" s="77"/>
      <c r="L175" s="77"/>
      <c r="M175" s="77"/>
      <c r="N175" s="77"/>
      <c r="O175" s="77"/>
      <c r="P175" s="77"/>
      <c r="Q175" s="77"/>
      <c r="R175" s="257">
        <v>2</v>
      </c>
      <c r="S175" s="77" t="s">
        <v>182</v>
      </c>
      <c r="T175" s="77"/>
      <c r="U175" s="81"/>
      <c r="V175" s="44">
        <v>178</v>
      </c>
      <c r="W175" s="1034" t="str">
        <f t="shared" si="3"/>
        <v>✔</v>
      </c>
      <c r="Y175" s="554"/>
      <c r="Z175" s="73"/>
      <c r="AA175" s="73"/>
      <c r="AB175" s="73"/>
      <c r="AC175" s="73"/>
      <c r="AD175" s="73"/>
    </row>
    <row r="176" spans="1:30" ht="20.100000000000001" customHeight="1" thickBot="1" x14ac:dyDescent="0.2">
      <c r="A176" s="76"/>
      <c r="B176" s="229"/>
      <c r="C176" s="229" t="s">
        <v>790</v>
      </c>
      <c r="D176" s="229"/>
      <c r="E176" s="229"/>
      <c r="F176" s="229"/>
      <c r="G176" s="393"/>
      <c r="H176" s="229"/>
      <c r="I176" s="164">
        <v>0</v>
      </c>
      <c r="J176" s="77" t="s">
        <v>183</v>
      </c>
      <c r="K176" s="77"/>
      <c r="L176" s="77"/>
      <c r="M176" s="77"/>
      <c r="N176" s="77"/>
      <c r="O176" s="77"/>
      <c r="P176" s="77"/>
      <c r="Q176" s="77"/>
      <c r="R176" s="257">
        <v>0</v>
      </c>
      <c r="S176" s="77" t="s">
        <v>182</v>
      </c>
      <c r="T176" s="77"/>
      <c r="U176" s="81"/>
      <c r="V176" s="44">
        <v>179</v>
      </c>
      <c r="W176" s="1034" t="str">
        <f t="shared" si="3"/>
        <v>✔</v>
      </c>
      <c r="Y176" s="554"/>
      <c r="Z176" s="73"/>
      <c r="AA176" s="73"/>
      <c r="AB176" s="73"/>
      <c r="AC176" s="73"/>
      <c r="AD176" s="73"/>
    </row>
    <row r="177" spans="1:30" ht="20.100000000000001" customHeight="1" thickBot="1" x14ac:dyDescent="0.2">
      <c r="A177" s="76"/>
      <c r="B177" s="229"/>
      <c r="C177" s="229" t="s">
        <v>791</v>
      </c>
      <c r="D177" s="229"/>
      <c r="E177" s="229"/>
      <c r="F177" s="229"/>
      <c r="G177" s="393"/>
      <c r="H177" s="229"/>
      <c r="I177" s="164">
        <v>0</v>
      </c>
      <c r="J177" s="77" t="s">
        <v>183</v>
      </c>
      <c r="K177" s="77"/>
      <c r="L177" s="77"/>
      <c r="M177" s="77"/>
      <c r="N177" s="77"/>
      <c r="O177" s="77"/>
      <c r="P177" s="77"/>
      <c r="Q177" s="77"/>
      <c r="R177" s="257">
        <v>0</v>
      </c>
      <c r="S177" s="77" t="s">
        <v>182</v>
      </c>
      <c r="T177" s="77"/>
      <c r="U177" s="81"/>
      <c r="V177" s="44">
        <v>180</v>
      </c>
      <c r="W177" s="1034" t="str">
        <f t="shared" si="3"/>
        <v>✔</v>
      </c>
      <c r="Y177" s="554"/>
      <c r="Z177" s="73"/>
      <c r="AA177" s="73"/>
      <c r="AB177" s="73"/>
      <c r="AC177" s="73"/>
      <c r="AD177" s="73"/>
    </row>
    <row r="178" spans="1:30" ht="20.100000000000001" customHeight="1" thickBot="1" x14ac:dyDescent="0.2">
      <c r="A178" s="76"/>
      <c r="B178" s="229"/>
      <c r="C178" s="229" t="s">
        <v>792</v>
      </c>
      <c r="D178" s="229"/>
      <c r="E178" s="229"/>
      <c r="F178" s="229"/>
      <c r="G178" s="393"/>
      <c r="H178" s="229"/>
      <c r="I178" s="164">
        <v>0</v>
      </c>
      <c r="J178" s="77" t="s">
        <v>183</v>
      </c>
      <c r="K178" s="77"/>
      <c r="L178" s="77"/>
      <c r="M178" s="77"/>
      <c r="N178" s="77"/>
      <c r="O178" s="77"/>
      <c r="P178" s="77"/>
      <c r="Q178" s="77"/>
      <c r="R178" s="257">
        <v>0</v>
      </c>
      <c r="S178" s="77" t="s">
        <v>182</v>
      </c>
      <c r="T178" s="77"/>
      <c r="U178" s="81"/>
      <c r="V178" s="44">
        <v>181</v>
      </c>
      <c r="W178" s="1034" t="str">
        <f t="shared" si="3"/>
        <v>✔</v>
      </c>
      <c r="Y178" s="554"/>
      <c r="Z178" s="73"/>
      <c r="AA178" s="73"/>
      <c r="AB178" s="73"/>
      <c r="AC178" s="73"/>
      <c r="AD178" s="73"/>
    </row>
    <row r="179" spans="1:30" ht="20.100000000000001" customHeight="1" thickBot="1" x14ac:dyDescent="0.2">
      <c r="A179" s="76"/>
      <c r="B179" s="229"/>
      <c r="C179" s="229" t="s">
        <v>793</v>
      </c>
      <c r="D179" s="229"/>
      <c r="E179" s="229"/>
      <c r="F179" s="229"/>
      <c r="G179" s="393"/>
      <c r="H179" s="229"/>
      <c r="I179" s="164">
        <v>0</v>
      </c>
      <c r="J179" s="77" t="s">
        <v>183</v>
      </c>
      <c r="K179" s="77"/>
      <c r="L179" s="77"/>
      <c r="M179" s="77"/>
      <c r="N179" s="77"/>
      <c r="O179" s="77"/>
      <c r="P179" s="77"/>
      <c r="Q179" s="77"/>
      <c r="R179" s="257">
        <v>2</v>
      </c>
      <c r="S179" s="77" t="s">
        <v>182</v>
      </c>
      <c r="T179" s="77"/>
      <c r="U179" s="81"/>
      <c r="V179" s="44">
        <v>182</v>
      </c>
      <c r="W179" s="1034" t="str">
        <f t="shared" si="3"/>
        <v>✔</v>
      </c>
      <c r="Y179" s="554"/>
      <c r="Z179" s="73"/>
      <c r="AA179" s="73"/>
      <c r="AB179" s="73"/>
      <c r="AC179" s="73"/>
      <c r="AD179" s="73"/>
    </row>
    <row r="180" spans="1:30" ht="20.100000000000001" customHeight="1" thickBot="1" x14ac:dyDescent="0.2">
      <c r="A180" s="76"/>
      <c r="B180" s="229"/>
      <c r="C180" s="229" t="s">
        <v>794</v>
      </c>
      <c r="D180" s="229"/>
      <c r="E180" s="229"/>
      <c r="F180" s="229"/>
      <c r="G180" s="393"/>
      <c r="H180" s="229"/>
      <c r="I180" s="164">
        <v>0</v>
      </c>
      <c r="J180" s="77" t="s">
        <v>183</v>
      </c>
      <c r="K180" s="77"/>
      <c r="L180" s="77"/>
      <c r="M180" s="77"/>
      <c r="N180" s="77"/>
      <c r="O180" s="77"/>
      <c r="P180" s="77"/>
      <c r="Q180" s="77"/>
      <c r="R180" s="257">
        <v>0</v>
      </c>
      <c r="S180" s="77" t="s">
        <v>182</v>
      </c>
      <c r="T180" s="77"/>
      <c r="U180" s="81"/>
      <c r="V180" s="44">
        <v>183</v>
      </c>
      <c r="W180" s="1034" t="str">
        <f t="shared" si="3"/>
        <v>✔</v>
      </c>
      <c r="Y180" s="554"/>
      <c r="Z180" s="73"/>
      <c r="AA180" s="73"/>
      <c r="AB180" s="73"/>
      <c r="AC180" s="73"/>
      <c r="AD180" s="73"/>
    </row>
    <row r="181" spans="1:30" ht="20.100000000000001" customHeight="1" thickBot="1" x14ac:dyDescent="0.2">
      <c r="A181" s="76"/>
      <c r="B181" s="229"/>
      <c r="C181" s="229" t="s">
        <v>795</v>
      </c>
      <c r="D181" s="229"/>
      <c r="E181" s="229"/>
      <c r="F181" s="229"/>
      <c r="G181" s="393"/>
      <c r="H181" s="229"/>
      <c r="I181" s="164">
        <v>0</v>
      </c>
      <c r="J181" s="77" t="s">
        <v>183</v>
      </c>
      <c r="K181" s="77"/>
      <c r="L181" s="77"/>
      <c r="M181" s="77"/>
      <c r="N181" s="77"/>
      <c r="O181" s="77"/>
      <c r="P181" s="77"/>
      <c r="Q181" s="77"/>
      <c r="R181" s="257">
        <v>0</v>
      </c>
      <c r="S181" s="77" t="s">
        <v>182</v>
      </c>
      <c r="T181" s="77"/>
      <c r="U181" s="81"/>
      <c r="V181" s="44">
        <v>184</v>
      </c>
      <c r="W181" s="1034" t="str">
        <f t="shared" si="3"/>
        <v>✔</v>
      </c>
      <c r="Y181" s="554"/>
      <c r="Z181" s="73"/>
      <c r="AA181" s="73"/>
      <c r="AB181" s="73"/>
      <c r="AC181" s="73"/>
      <c r="AD181" s="73"/>
    </row>
    <row r="182" spans="1:30" ht="19.5" customHeight="1" thickBot="1" x14ac:dyDescent="0.2">
      <c r="A182" s="76"/>
      <c r="B182" s="229"/>
      <c r="C182" s="229" t="s">
        <v>796</v>
      </c>
      <c r="D182" s="229"/>
      <c r="E182" s="229"/>
      <c r="F182" s="229"/>
      <c r="G182" s="393"/>
      <c r="H182" s="229"/>
      <c r="I182" s="164">
        <v>0</v>
      </c>
      <c r="J182" s="77" t="s">
        <v>183</v>
      </c>
      <c r="K182" s="77"/>
      <c r="L182" s="77"/>
      <c r="M182" s="77"/>
      <c r="N182" s="77"/>
      <c r="O182" s="77"/>
      <c r="P182" s="77"/>
      <c r="Q182" s="77"/>
      <c r="R182" s="257">
        <v>0</v>
      </c>
      <c r="S182" s="77" t="s">
        <v>182</v>
      </c>
      <c r="T182" s="77"/>
      <c r="U182" s="81"/>
      <c r="V182" s="44">
        <v>185</v>
      </c>
      <c r="W182" s="1034" t="str">
        <f t="shared" si="3"/>
        <v>✔</v>
      </c>
      <c r="Y182" s="554"/>
      <c r="Z182" s="73"/>
      <c r="AA182" s="73"/>
      <c r="AB182" s="73"/>
      <c r="AC182" s="73"/>
      <c r="AD182" s="73"/>
    </row>
    <row r="183" spans="1:30" ht="20.100000000000001" customHeight="1" thickBot="1" x14ac:dyDescent="0.2">
      <c r="A183" s="76"/>
      <c r="B183" s="229"/>
      <c r="C183" s="229" t="s">
        <v>797</v>
      </c>
      <c r="D183" s="229"/>
      <c r="E183" s="229"/>
      <c r="F183" s="229"/>
      <c r="G183" s="393"/>
      <c r="H183" s="229"/>
      <c r="I183" s="164">
        <v>0</v>
      </c>
      <c r="J183" s="77" t="s">
        <v>183</v>
      </c>
      <c r="K183" s="77"/>
      <c r="L183" s="77"/>
      <c r="M183" s="77"/>
      <c r="N183" s="77"/>
      <c r="O183" s="77"/>
      <c r="P183" s="77"/>
      <c r="Q183" s="77"/>
      <c r="R183" s="257">
        <v>0</v>
      </c>
      <c r="S183" s="77" t="s">
        <v>182</v>
      </c>
      <c r="T183" s="77"/>
      <c r="U183" s="81"/>
      <c r="V183" s="44">
        <v>186</v>
      </c>
      <c r="W183" s="1034" t="str">
        <f t="shared" si="3"/>
        <v>✔</v>
      </c>
      <c r="Y183" s="554"/>
      <c r="Z183" s="73"/>
      <c r="AA183" s="73"/>
      <c r="AB183" s="73"/>
      <c r="AC183" s="73"/>
      <c r="AD183" s="73"/>
    </row>
    <row r="184" spans="1:30" ht="20.100000000000001" customHeight="1" thickBot="1" x14ac:dyDescent="0.2">
      <c r="A184" s="76"/>
      <c r="B184" s="229"/>
      <c r="C184" s="229" t="s">
        <v>798</v>
      </c>
      <c r="D184" s="229"/>
      <c r="E184" s="229"/>
      <c r="F184" s="229"/>
      <c r="G184" s="393"/>
      <c r="H184" s="229"/>
      <c r="I184" s="164">
        <v>0</v>
      </c>
      <c r="J184" s="77" t="s">
        <v>183</v>
      </c>
      <c r="K184" s="77"/>
      <c r="L184" s="77"/>
      <c r="M184" s="77"/>
      <c r="N184" s="77"/>
      <c r="O184" s="77"/>
      <c r="P184" s="77"/>
      <c r="Q184" s="77"/>
      <c r="R184" s="257">
        <v>0</v>
      </c>
      <c r="S184" s="77" t="s">
        <v>182</v>
      </c>
      <c r="T184" s="77"/>
      <c r="U184" s="81"/>
      <c r="V184" s="44">
        <v>187</v>
      </c>
      <c r="W184" s="1034" t="str">
        <f t="shared" si="3"/>
        <v>✔</v>
      </c>
      <c r="Y184" s="554"/>
      <c r="Z184" s="73"/>
      <c r="AA184" s="73"/>
      <c r="AB184" s="73"/>
      <c r="AC184" s="73"/>
      <c r="AD184" s="73"/>
    </row>
    <row r="185" spans="1:30" ht="20.100000000000001" customHeight="1" thickBot="1" x14ac:dyDescent="0.2">
      <c r="A185" s="76"/>
      <c r="B185" s="229"/>
      <c r="C185" s="229" t="s">
        <v>799</v>
      </c>
      <c r="D185" s="229"/>
      <c r="E185" s="229"/>
      <c r="F185" s="229"/>
      <c r="G185" s="393"/>
      <c r="H185" s="229"/>
      <c r="I185" s="164">
        <v>0</v>
      </c>
      <c r="J185" s="77" t="s">
        <v>183</v>
      </c>
      <c r="K185" s="77"/>
      <c r="L185" s="77"/>
      <c r="M185" s="77"/>
      <c r="N185" s="77"/>
      <c r="O185" s="77"/>
      <c r="P185" s="77"/>
      <c r="Q185" s="77"/>
      <c r="R185" s="257">
        <v>0</v>
      </c>
      <c r="S185" s="77" t="s">
        <v>182</v>
      </c>
      <c r="T185" s="77"/>
      <c r="U185" s="81"/>
      <c r="V185" s="44">
        <v>188</v>
      </c>
      <c r="W185" s="1034" t="str">
        <f t="shared" si="3"/>
        <v>✔</v>
      </c>
      <c r="Y185" s="554"/>
      <c r="Z185" s="73"/>
      <c r="AA185" s="73"/>
      <c r="AB185" s="73"/>
      <c r="AC185" s="73"/>
      <c r="AD185" s="73"/>
    </row>
    <row r="186" spans="1:30" ht="20.100000000000001" customHeight="1" thickBot="1" x14ac:dyDescent="0.2">
      <c r="A186" s="76"/>
      <c r="B186" s="229"/>
      <c r="C186" s="229" t="s">
        <v>800</v>
      </c>
      <c r="D186" s="229"/>
      <c r="E186" s="229"/>
      <c r="F186" s="229"/>
      <c r="G186" s="393"/>
      <c r="H186" s="229"/>
      <c r="I186" s="164">
        <v>0</v>
      </c>
      <c r="J186" s="77" t="s">
        <v>183</v>
      </c>
      <c r="K186" s="77"/>
      <c r="L186" s="77"/>
      <c r="M186" s="77"/>
      <c r="N186" s="77"/>
      <c r="O186" s="77"/>
      <c r="P186" s="77"/>
      <c r="Q186" s="77"/>
      <c r="R186" s="257">
        <v>0</v>
      </c>
      <c r="S186" s="77" t="s">
        <v>182</v>
      </c>
      <c r="T186" s="229"/>
      <c r="U186" s="82"/>
      <c r="V186" s="44">
        <v>189</v>
      </c>
      <c r="W186" s="1034" t="str">
        <f t="shared" si="3"/>
        <v>✔</v>
      </c>
      <c r="Y186" s="554"/>
      <c r="Z186" s="73"/>
      <c r="AA186" s="73"/>
      <c r="AB186" s="73"/>
      <c r="AC186" s="73"/>
      <c r="AD186" s="73"/>
    </row>
    <row r="187" spans="1:30" ht="20.100000000000001" customHeight="1" thickBot="1" x14ac:dyDescent="0.2">
      <c r="A187" s="76"/>
      <c r="B187" s="229"/>
      <c r="C187" s="229" t="s">
        <v>801</v>
      </c>
      <c r="D187" s="229"/>
      <c r="E187" s="229"/>
      <c r="F187" s="229"/>
      <c r="G187" s="393"/>
      <c r="H187" s="117"/>
      <c r="I187" s="164">
        <v>0</v>
      </c>
      <c r="J187" s="77" t="s">
        <v>183</v>
      </c>
      <c r="K187" s="77"/>
      <c r="L187" s="77"/>
      <c r="M187" s="77"/>
      <c r="N187" s="77"/>
      <c r="O187" s="77"/>
      <c r="P187" s="77"/>
      <c r="Q187" s="77"/>
      <c r="R187" s="257">
        <v>0</v>
      </c>
      <c r="S187" s="77" t="s">
        <v>182</v>
      </c>
      <c r="T187" s="229"/>
      <c r="U187" s="82"/>
      <c r="V187" s="44">
        <v>190</v>
      </c>
      <c r="W187" s="1034" t="str">
        <f t="shared" si="3"/>
        <v>✔</v>
      </c>
      <c r="Y187" s="554"/>
      <c r="Z187" s="73"/>
      <c r="AA187" s="73"/>
      <c r="AB187" s="73"/>
      <c r="AC187" s="73"/>
      <c r="AD187" s="73"/>
    </row>
    <row r="188" spans="1:30" ht="20.100000000000001" customHeight="1" thickBot="1" x14ac:dyDescent="0.2">
      <c r="A188" s="76"/>
      <c r="B188" s="229"/>
      <c r="C188" s="229" t="s">
        <v>802</v>
      </c>
      <c r="D188" s="229"/>
      <c r="E188" s="229"/>
      <c r="F188" s="229"/>
      <c r="G188" s="393"/>
      <c r="H188" s="118"/>
      <c r="I188" s="164">
        <v>0</v>
      </c>
      <c r="J188" s="77" t="s">
        <v>183</v>
      </c>
      <c r="K188" s="77"/>
      <c r="L188" s="77"/>
      <c r="M188" s="77"/>
      <c r="N188" s="77"/>
      <c r="O188" s="77"/>
      <c r="P188" s="77"/>
      <c r="Q188" s="77"/>
      <c r="R188" s="257">
        <v>0</v>
      </c>
      <c r="S188" s="77" t="s">
        <v>182</v>
      </c>
      <c r="T188" s="229"/>
      <c r="U188" s="82"/>
      <c r="V188" s="44">
        <v>191</v>
      </c>
      <c r="W188" s="1034" t="str">
        <f t="shared" si="3"/>
        <v>✔</v>
      </c>
      <c r="Y188" s="554"/>
      <c r="Z188" s="73"/>
      <c r="AA188" s="73"/>
      <c r="AB188" s="73"/>
      <c r="AC188" s="73"/>
      <c r="AD188" s="73"/>
    </row>
    <row r="189" spans="1:30" ht="20.100000000000001" customHeight="1" thickBot="1" x14ac:dyDescent="0.2">
      <c r="A189" s="76"/>
      <c r="B189" s="229"/>
      <c r="C189" s="229" t="s">
        <v>803</v>
      </c>
      <c r="D189" s="229"/>
      <c r="E189" s="229"/>
      <c r="F189" s="229"/>
      <c r="G189" s="393"/>
      <c r="H189" s="229"/>
      <c r="I189" s="164">
        <v>0</v>
      </c>
      <c r="J189" s="77" t="s">
        <v>183</v>
      </c>
      <c r="K189" s="77"/>
      <c r="L189" s="77"/>
      <c r="M189" s="77"/>
      <c r="N189" s="77"/>
      <c r="O189" s="77"/>
      <c r="P189" s="77"/>
      <c r="Q189" s="77"/>
      <c r="R189" s="257">
        <v>0</v>
      </c>
      <c r="S189" s="77" t="s">
        <v>182</v>
      </c>
      <c r="T189" s="77"/>
      <c r="U189" s="81"/>
      <c r="V189" s="44">
        <v>192</v>
      </c>
      <c r="W189" s="1034" t="str">
        <f t="shared" si="3"/>
        <v>✔</v>
      </c>
      <c r="Y189" s="554"/>
      <c r="Z189" s="73"/>
      <c r="AA189" s="73"/>
      <c r="AB189" s="73"/>
      <c r="AC189" s="73"/>
      <c r="AD189" s="73"/>
    </row>
    <row r="190" spans="1:30" ht="20.100000000000001" customHeight="1" thickBot="1" x14ac:dyDescent="0.2">
      <c r="A190" s="76"/>
      <c r="B190" s="229"/>
      <c r="C190" s="229" t="s">
        <v>804</v>
      </c>
      <c r="D190" s="229"/>
      <c r="E190" s="229"/>
      <c r="F190" s="229"/>
      <c r="G190" s="393"/>
      <c r="H190" s="229"/>
      <c r="I190" s="164">
        <v>0</v>
      </c>
      <c r="J190" s="77" t="s">
        <v>183</v>
      </c>
      <c r="K190" s="77"/>
      <c r="L190" s="77"/>
      <c r="M190" s="77"/>
      <c r="N190" s="77"/>
      <c r="O190" s="77"/>
      <c r="P190" s="77"/>
      <c r="Q190" s="77"/>
      <c r="R190" s="257">
        <v>1</v>
      </c>
      <c r="S190" s="77" t="s">
        <v>182</v>
      </c>
      <c r="T190" s="77"/>
      <c r="U190" s="81"/>
      <c r="V190" s="44">
        <v>193</v>
      </c>
      <c r="W190" s="1034" t="str">
        <f t="shared" si="3"/>
        <v>✔</v>
      </c>
      <c r="Y190" s="554"/>
      <c r="Z190" s="73"/>
      <c r="AA190" s="73"/>
      <c r="AB190" s="73"/>
      <c r="AC190" s="73"/>
      <c r="AD190" s="73"/>
    </row>
    <row r="191" spans="1:30" ht="20.100000000000001" customHeight="1" thickBot="1" x14ac:dyDescent="0.2">
      <c r="A191" s="76"/>
      <c r="B191" s="229"/>
      <c r="C191" s="229" t="s">
        <v>805</v>
      </c>
      <c r="D191" s="229"/>
      <c r="E191" s="229"/>
      <c r="F191" s="229"/>
      <c r="G191" s="393"/>
      <c r="H191" s="229"/>
      <c r="I191" s="164">
        <v>0</v>
      </c>
      <c r="J191" s="77" t="s">
        <v>183</v>
      </c>
      <c r="K191" s="77"/>
      <c r="L191" s="77"/>
      <c r="M191" s="77"/>
      <c r="N191" s="77"/>
      <c r="O191" s="77"/>
      <c r="P191" s="77"/>
      <c r="Q191" s="77"/>
      <c r="R191" s="257">
        <v>0</v>
      </c>
      <c r="S191" s="77" t="s">
        <v>182</v>
      </c>
      <c r="T191" s="77"/>
      <c r="U191" s="81"/>
      <c r="V191" s="44">
        <v>194</v>
      </c>
      <c r="W191" s="1034" t="str">
        <f t="shared" si="3"/>
        <v>✔</v>
      </c>
      <c r="Y191" s="554"/>
      <c r="Z191" s="73"/>
      <c r="AA191" s="73"/>
      <c r="AB191" s="73"/>
      <c r="AC191" s="73"/>
      <c r="AD191" s="73"/>
    </row>
    <row r="192" spans="1:30" ht="20.100000000000001" customHeight="1" thickBot="1" x14ac:dyDescent="0.2">
      <c r="A192" s="76"/>
      <c r="B192" s="229"/>
      <c r="C192" s="229" t="s">
        <v>806</v>
      </c>
      <c r="D192" s="229"/>
      <c r="E192" s="229"/>
      <c r="F192" s="229"/>
      <c r="G192" s="393"/>
      <c r="H192" s="229"/>
      <c r="I192" s="164">
        <v>0</v>
      </c>
      <c r="J192" s="77" t="s">
        <v>183</v>
      </c>
      <c r="K192" s="77"/>
      <c r="L192" s="77"/>
      <c r="M192" s="77"/>
      <c r="N192" s="77"/>
      <c r="O192" s="77"/>
      <c r="P192" s="77"/>
      <c r="Q192" s="77"/>
      <c r="R192" s="257">
        <v>0</v>
      </c>
      <c r="S192" s="77" t="s">
        <v>182</v>
      </c>
      <c r="T192" s="77"/>
      <c r="U192" s="81"/>
      <c r="V192" s="44">
        <v>195</v>
      </c>
      <c r="W192" s="1034" t="str">
        <f t="shared" si="3"/>
        <v>✔</v>
      </c>
      <c r="Y192" s="554"/>
      <c r="Z192" s="73"/>
      <c r="AA192" s="73"/>
      <c r="AB192" s="73"/>
      <c r="AC192" s="73"/>
      <c r="AD192" s="73"/>
    </row>
    <row r="193" spans="1:30" ht="20.100000000000001" customHeight="1" thickBot="1" x14ac:dyDescent="0.2">
      <c r="A193" s="76"/>
      <c r="B193" s="229"/>
      <c r="C193" s="229" t="s">
        <v>807</v>
      </c>
      <c r="D193" s="229"/>
      <c r="E193" s="229"/>
      <c r="F193" s="229"/>
      <c r="G193" s="393"/>
      <c r="H193" s="229"/>
      <c r="I193" s="164">
        <v>0</v>
      </c>
      <c r="J193" s="77" t="s">
        <v>183</v>
      </c>
      <c r="K193" s="77"/>
      <c r="L193" s="77"/>
      <c r="M193" s="77"/>
      <c r="N193" s="77"/>
      <c r="O193" s="77"/>
      <c r="P193" s="77"/>
      <c r="Q193" s="77"/>
      <c r="R193" s="257">
        <v>0</v>
      </c>
      <c r="S193" s="77" t="s">
        <v>182</v>
      </c>
      <c r="T193" s="77"/>
      <c r="U193" s="81"/>
      <c r="V193" s="44">
        <v>196</v>
      </c>
      <c r="W193" s="1034" t="str">
        <f t="shared" si="3"/>
        <v>✔</v>
      </c>
      <c r="Y193" s="554"/>
      <c r="Z193" s="73"/>
      <c r="AA193" s="73"/>
      <c r="AB193" s="73"/>
      <c r="AC193" s="73"/>
      <c r="AD193" s="73"/>
    </row>
    <row r="194" spans="1:30" ht="20.100000000000001" customHeight="1" thickBot="1" x14ac:dyDescent="0.2">
      <c r="A194" s="76"/>
      <c r="B194" s="229"/>
      <c r="C194" s="229" t="s">
        <v>808</v>
      </c>
      <c r="D194" s="229"/>
      <c r="E194" s="229"/>
      <c r="F194" s="229"/>
      <c r="G194" s="393"/>
      <c r="H194" s="229"/>
      <c r="I194" s="164">
        <v>0</v>
      </c>
      <c r="J194" s="77" t="s">
        <v>183</v>
      </c>
      <c r="K194" s="77"/>
      <c r="L194" s="77"/>
      <c r="M194" s="77"/>
      <c r="N194" s="77"/>
      <c r="O194" s="77"/>
      <c r="P194" s="77"/>
      <c r="Q194" s="77"/>
      <c r="R194" s="257">
        <v>0</v>
      </c>
      <c r="S194" s="77" t="s">
        <v>182</v>
      </c>
      <c r="T194" s="77"/>
      <c r="U194" s="81"/>
      <c r="V194" s="44">
        <v>197</v>
      </c>
      <c r="W194" s="1034" t="str">
        <f t="shared" si="3"/>
        <v>✔</v>
      </c>
      <c r="Y194" s="554"/>
      <c r="Z194" s="73"/>
      <c r="AA194" s="73"/>
      <c r="AB194" s="73"/>
      <c r="AC194" s="73"/>
      <c r="AD194" s="73"/>
    </row>
    <row r="195" spans="1:30" ht="20.100000000000001" customHeight="1" thickBot="1" x14ac:dyDescent="0.2">
      <c r="A195" s="76"/>
      <c r="B195" s="229"/>
      <c r="C195" s="229" t="s">
        <v>809</v>
      </c>
      <c r="D195" s="229"/>
      <c r="E195" s="229"/>
      <c r="F195" s="229"/>
      <c r="G195" s="393"/>
      <c r="H195" s="229"/>
      <c r="I195" s="164">
        <v>0</v>
      </c>
      <c r="J195" s="77" t="s">
        <v>183</v>
      </c>
      <c r="K195" s="77"/>
      <c r="L195" s="77"/>
      <c r="M195" s="77"/>
      <c r="N195" s="77"/>
      <c r="O195" s="77"/>
      <c r="P195" s="77"/>
      <c r="Q195" s="77"/>
      <c r="R195" s="257">
        <v>0</v>
      </c>
      <c r="S195" s="77" t="s">
        <v>182</v>
      </c>
      <c r="T195" s="77"/>
      <c r="U195" s="81"/>
      <c r="V195" s="44">
        <v>198</v>
      </c>
      <c r="W195" s="1034" t="str">
        <f t="shared" si="3"/>
        <v>✔</v>
      </c>
      <c r="Y195" s="554"/>
      <c r="Z195" s="73"/>
      <c r="AA195" s="73"/>
      <c r="AB195" s="73"/>
      <c r="AC195" s="73"/>
      <c r="AD195" s="73"/>
    </row>
    <row r="196" spans="1:30" ht="20.100000000000001" customHeight="1" thickBot="1" x14ac:dyDescent="0.2">
      <c r="A196" s="76"/>
      <c r="B196" s="229"/>
      <c r="C196" s="229" t="s">
        <v>1243</v>
      </c>
      <c r="D196" s="229"/>
      <c r="E196" s="229"/>
      <c r="F196" s="229"/>
      <c r="G196" s="393"/>
      <c r="H196" s="229"/>
      <c r="I196" s="164">
        <v>0</v>
      </c>
      <c r="J196" s="77" t="s">
        <v>183</v>
      </c>
      <c r="K196" s="77"/>
      <c r="L196" s="77"/>
      <c r="M196" s="77"/>
      <c r="N196" s="77"/>
      <c r="O196" s="77"/>
      <c r="P196" s="77"/>
      <c r="Q196" s="77"/>
      <c r="R196" s="257">
        <v>0</v>
      </c>
      <c r="S196" s="77" t="s">
        <v>182</v>
      </c>
      <c r="T196" s="77"/>
      <c r="U196" s="81"/>
      <c r="V196" s="44">
        <v>199</v>
      </c>
      <c r="W196" s="1034" t="str">
        <f t="shared" si="3"/>
        <v>✔</v>
      </c>
      <c r="Y196" s="554"/>
      <c r="Z196" s="73"/>
      <c r="AA196" s="73"/>
      <c r="AB196" s="73"/>
      <c r="AC196" s="73"/>
      <c r="AD196" s="73"/>
    </row>
    <row r="197" spans="1:30" ht="20.100000000000001" customHeight="1" thickBot="1" x14ac:dyDescent="0.2">
      <c r="A197" s="76"/>
      <c r="B197" s="229"/>
      <c r="C197" s="229" t="s">
        <v>810</v>
      </c>
      <c r="D197" s="229"/>
      <c r="E197" s="229"/>
      <c r="F197" s="229"/>
      <c r="G197" s="393"/>
      <c r="H197" s="229"/>
      <c r="I197" s="164">
        <v>0</v>
      </c>
      <c r="J197" s="77" t="s">
        <v>183</v>
      </c>
      <c r="K197" s="77"/>
      <c r="L197" s="77"/>
      <c r="M197" s="77"/>
      <c r="N197" s="77"/>
      <c r="O197" s="77"/>
      <c r="P197" s="77"/>
      <c r="Q197" s="77"/>
      <c r="R197" s="257">
        <v>0</v>
      </c>
      <c r="S197" s="77" t="s">
        <v>182</v>
      </c>
      <c r="T197" s="77"/>
      <c r="U197" s="81"/>
      <c r="V197" s="44">
        <v>200</v>
      </c>
      <c r="W197" s="1034" t="str">
        <f t="shared" si="3"/>
        <v>✔</v>
      </c>
      <c r="Y197" s="554"/>
      <c r="Z197" s="73"/>
      <c r="AA197" s="73"/>
      <c r="AB197" s="73"/>
      <c r="AC197" s="73"/>
      <c r="AD197" s="73"/>
    </row>
    <row r="198" spans="1:30" ht="20.100000000000001" customHeight="1" thickBot="1" x14ac:dyDescent="0.2">
      <c r="A198" s="76"/>
      <c r="B198" s="229"/>
      <c r="C198" s="229" t="s">
        <v>811</v>
      </c>
      <c r="D198" s="229"/>
      <c r="E198" s="229"/>
      <c r="F198" s="229"/>
      <c r="G198" s="393"/>
      <c r="H198" s="229"/>
      <c r="I198" s="164">
        <v>0</v>
      </c>
      <c r="J198" s="77" t="s">
        <v>183</v>
      </c>
      <c r="K198" s="77"/>
      <c r="L198" s="77"/>
      <c r="M198" s="77"/>
      <c r="N198" s="77"/>
      <c r="O198" s="77"/>
      <c r="P198" s="77"/>
      <c r="Q198" s="77"/>
      <c r="R198" s="257">
        <v>0</v>
      </c>
      <c r="S198" s="77" t="s">
        <v>182</v>
      </c>
      <c r="T198" s="77"/>
      <c r="U198" s="81"/>
      <c r="V198" s="44">
        <v>201</v>
      </c>
      <c r="W198" s="1034" t="str">
        <f t="shared" si="3"/>
        <v>✔</v>
      </c>
      <c r="Y198" s="554"/>
      <c r="Z198" s="73"/>
      <c r="AA198" s="73"/>
      <c r="AB198" s="73"/>
      <c r="AC198" s="73"/>
      <c r="AD198" s="73"/>
    </row>
    <row r="199" spans="1:30" ht="20.100000000000001" customHeight="1" thickBot="1" x14ac:dyDescent="0.2">
      <c r="A199" s="76"/>
      <c r="B199" s="229"/>
      <c r="C199" s="229" t="s">
        <v>812</v>
      </c>
      <c r="D199" s="229"/>
      <c r="E199" s="229"/>
      <c r="F199" s="229"/>
      <c r="G199" s="393"/>
      <c r="H199" s="229"/>
      <c r="I199" s="164">
        <v>0</v>
      </c>
      <c r="J199" s="77" t="s">
        <v>183</v>
      </c>
      <c r="K199" s="77"/>
      <c r="L199" s="77"/>
      <c r="M199" s="77"/>
      <c r="N199" s="77"/>
      <c r="O199" s="77"/>
      <c r="P199" s="77"/>
      <c r="Q199" s="77"/>
      <c r="R199" s="257">
        <v>0</v>
      </c>
      <c r="S199" s="77" t="s">
        <v>182</v>
      </c>
      <c r="T199" s="77"/>
      <c r="U199" s="81"/>
      <c r="V199" s="44">
        <v>202</v>
      </c>
      <c r="W199" s="1034" t="str">
        <f t="shared" si="3"/>
        <v>✔</v>
      </c>
      <c r="Y199" s="554"/>
      <c r="Z199" s="73"/>
      <c r="AA199" s="73"/>
      <c r="AB199" s="73"/>
      <c r="AC199" s="73"/>
      <c r="AD199" s="73"/>
    </row>
    <row r="200" spans="1:30" ht="20.100000000000001" customHeight="1" thickBot="1" x14ac:dyDescent="0.2">
      <c r="A200" s="76"/>
      <c r="B200" s="229"/>
      <c r="C200" s="229" t="s">
        <v>813</v>
      </c>
      <c r="D200" s="229"/>
      <c r="E200" s="229"/>
      <c r="F200" s="229"/>
      <c r="G200" s="393"/>
      <c r="H200" s="229"/>
      <c r="I200" s="164">
        <v>0</v>
      </c>
      <c r="J200" s="77" t="s">
        <v>183</v>
      </c>
      <c r="K200" s="77"/>
      <c r="L200" s="77"/>
      <c r="M200" s="77"/>
      <c r="N200" s="77"/>
      <c r="O200" s="77"/>
      <c r="P200" s="77"/>
      <c r="Q200" s="77"/>
      <c r="R200" s="257">
        <v>0</v>
      </c>
      <c r="S200" s="77" t="s">
        <v>182</v>
      </c>
      <c r="T200" s="77"/>
      <c r="U200" s="81"/>
      <c r="V200" s="44">
        <v>203</v>
      </c>
      <c r="W200" s="1034" t="str">
        <f t="shared" si="3"/>
        <v>✔</v>
      </c>
      <c r="Y200" s="554"/>
      <c r="Z200" s="73"/>
      <c r="AA200" s="73"/>
      <c r="AB200" s="73"/>
      <c r="AC200" s="73"/>
      <c r="AD200" s="73"/>
    </row>
    <row r="201" spans="1:30" ht="20.100000000000001" customHeight="1" thickBot="1" x14ac:dyDescent="0.2">
      <c r="A201" s="76"/>
      <c r="B201" s="229"/>
      <c r="C201" s="229" t="s">
        <v>814</v>
      </c>
      <c r="D201" s="229"/>
      <c r="E201" s="229"/>
      <c r="F201" s="229"/>
      <c r="G201" s="393"/>
      <c r="H201" s="229"/>
      <c r="I201" s="164">
        <v>0</v>
      </c>
      <c r="J201" s="77" t="s">
        <v>183</v>
      </c>
      <c r="K201" s="77"/>
      <c r="L201" s="77"/>
      <c r="M201" s="77"/>
      <c r="N201" s="77"/>
      <c r="O201" s="77"/>
      <c r="P201" s="77"/>
      <c r="Q201" s="77"/>
      <c r="R201" s="257">
        <v>0</v>
      </c>
      <c r="S201" s="77" t="s">
        <v>182</v>
      </c>
      <c r="T201" s="77"/>
      <c r="U201" s="81"/>
      <c r="V201" s="44">
        <v>204</v>
      </c>
      <c r="W201" s="1034" t="str">
        <f t="shared" si="3"/>
        <v>✔</v>
      </c>
      <c r="Y201" s="554"/>
      <c r="Z201" s="73"/>
      <c r="AA201" s="73"/>
      <c r="AB201" s="73"/>
      <c r="AC201" s="73"/>
      <c r="AD201" s="73"/>
    </row>
    <row r="202" spans="1:30" ht="20.100000000000001" customHeight="1" thickBot="1" x14ac:dyDescent="0.2">
      <c r="A202" s="76"/>
      <c r="B202" s="229"/>
      <c r="C202" s="229" t="s">
        <v>815</v>
      </c>
      <c r="D202" s="229"/>
      <c r="E202" s="229"/>
      <c r="F202" s="229"/>
      <c r="G202" s="393"/>
      <c r="H202" s="229"/>
      <c r="I202" s="164">
        <v>0</v>
      </c>
      <c r="J202" s="77" t="s">
        <v>183</v>
      </c>
      <c r="K202" s="77"/>
      <c r="L202" s="77"/>
      <c r="M202" s="77"/>
      <c r="N202" s="77"/>
      <c r="O202" s="77"/>
      <c r="P202" s="77"/>
      <c r="Q202" s="77"/>
      <c r="R202" s="257">
        <v>0</v>
      </c>
      <c r="S202" s="77" t="s">
        <v>182</v>
      </c>
      <c r="T202" s="77"/>
      <c r="U202" s="81"/>
      <c r="V202" s="44">
        <v>205</v>
      </c>
      <c r="W202" s="1034" t="str">
        <f t="shared" si="3"/>
        <v>✔</v>
      </c>
      <c r="Y202" s="554"/>
      <c r="Z202" s="73"/>
      <c r="AA202" s="73"/>
      <c r="AB202" s="73"/>
      <c r="AC202" s="73"/>
      <c r="AD202" s="73"/>
    </row>
    <row r="203" spans="1:30" ht="20.100000000000001" customHeight="1" thickBot="1" x14ac:dyDescent="0.2">
      <c r="A203" s="76"/>
      <c r="B203" s="229"/>
      <c r="C203" s="229" t="s">
        <v>816</v>
      </c>
      <c r="D203" s="229"/>
      <c r="E203" s="229"/>
      <c r="F203" s="229"/>
      <c r="G203" s="393"/>
      <c r="H203" s="229"/>
      <c r="I203" s="164">
        <v>0</v>
      </c>
      <c r="J203" s="77" t="s">
        <v>183</v>
      </c>
      <c r="K203" s="77"/>
      <c r="L203" s="77"/>
      <c r="M203" s="77"/>
      <c r="N203" s="77"/>
      <c r="O203" s="77"/>
      <c r="P203" s="77"/>
      <c r="Q203" s="77"/>
      <c r="R203" s="257">
        <v>0</v>
      </c>
      <c r="S203" s="77" t="s">
        <v>182</v>
      </c>
      <c r="T203" s="77"/>
      <c r="U203" s="81"/>
      <c r="V203" s="44">
        <v>206</v>
      </c>
      <c r="W203" s="1034" t="str">
        <f t="shared" si="3"/>
        <v>✔</v>
      </c>
      <c r="Y203" s="554"/>
      <c r="Z203" s="73"/>
      <c r="AA203" s="73"/>
      <c r="AB203" s="73"/>
      <c r="AC203" s="73"/>
      <c r="AD203" s="73"/>
    </row>
    <row r="204" spans="1:30" ht="20.100000000000001" customHeight="1" thickBot="1" x14ac:dyDescent="0.2">
      <c r="A204" s="76"/>
      <c r="B204" s="229"/>
      <c r="C204" s="229" t="s">
        <v>817</v>
      </c>
      <c r="D204" s="229"/>
      <c r="E204" s="229"/>
      <c r="F204" s="229"/>
      <c r="G204" s="393"/>
      <c r="H204" s="229"/>
      <c r="I204" s="164">
        <v>0</v>
      </c>
      <c r="J204" s="77" t="s">
        <v>183</v>
      </c>
      <c r="K204" s="77"/>
      <c r="L204" s="77"/>
      <c r="M204" s="77"/>
      <c r="N204" s="77"/>
      <c r="O204" s="77"/>
      <c r="P204" s="77"/>
      <c r="Q204" s="77"/>
      <c r="R204" s="257">
        <v>0</v>
      </c>
      <c r="S204" s="77" t="s">
        <v>182</v>
      </c>
      <c r="T204" s="77"/>
      <c r="U204" s="81"/>
      <c r="V204" s="44">
        <v>207</v>
      </c>
      <c r="W204" s="1034" t="str">
        <f t="shared" si="3"/>
        <v>✔</v>
      </c>
      <c r="Y204" s="554"/>
      <c r="Z204" s="73"/>
      <c r="AA204" s="73"/>
      <c r="AB204" s="73"/>
      <c r="AC204" s="73"/>
      <c r="AD204" s="73"/>
    </row>
    <row r="205" spans="1:30" ht="20.100000000000001" customHeight="1" thickBot="1" x14ac:dyDescent="0.2">
      <c r="A205" s="76"/>
      <c r="B205" s="229"/>
      <c r="C205" s="229" t="s">
        <v>818</v>
      </c>
      <c r="D205" s="229"/>
      <c r="E205" s="229"/>
      <c r="F205" s="229"/>
      <c r="G205" s="393"/>
      <c r="H205" s="229"/>
      <c r="I205" s="164">
        <v>0</v>
      </c>
      <c r="J205" s="77" t="s">
        <v>183</v>
      </c>
      <c r="K205" s="77"/>
      <c r="L205" s="77"/>
      <c r="M205" s="77"/>
      <c r="N205" s="77"/>
      <c r="O205" s="77"/>
      <c r="P205" s="77"/>
      <c r="Q205" s="77"/>
      <c r="R205" s="257">
        <v>17</v>
      </c>
      <c r="S205" s="77" t="s">
        <v>182</v>
      </c>
      <c r="T205" s="77"/>
      <c r="U205" s="81"/>
      <c r="V205" s="44">
        <v>208</v>
      </c>
      <c r="W205" s="1034" t="str">
        <f t="shared" si="3"/>
        <v>✔</v>
      </c>
      <c r="Y205" s="554"/>
      <c r="Z205" s="73"/>
      <c r="AA205" s="73"/>
      <c r="AB205" s="73"/>
      <c r="AC205" s="73"/>
      <c r="AD205" s="73"/>
    </row>
    <row r="206" spans="1:30" ht="20.100000000000001" customHeight="1" thickBot="1" x14ac:dyDescent="0.2">
      <c r="A206" s="76"/>
      <c r="B206" s="229"/>
      <c r="C206" s="229" t="s">
        <v>819</v>
      </c>
      <c r="D206" s="229"/>
      <c r="E206" s="229"/>
      <c r="F206" s="229"/>
      <c r="G206" s="393"/>
      <c r="H206" s="229"/>
      <c r="I206" s="164">
        <v>0</v>
      </c>
      <c r="J206" s="77" t="s">
        <v>183</v>
      </c>
      <c r="K206" s="77"/>
      <c r="L206" s="77"/>
      <c r="M206" s="77"/>
      <c r="N206" s="77"/>
      <c r="O206" s="77"/>
      <c r="P206" s="77"/>
      <c r="Q206" s="77"/>
      <c r="R206" s="257">
        <v>0</v>
      </c>
      <c r="S206" s="77" t="s">
        <v>182</v>
      </c>
      <c r="T206" s="77"/>
      <c r="U206" s="81"/>
      <c r="V206" s="44">
        <v>209</v>
      </c>
      <c r="W206" s="1034" t="str">
        <f t="shared" si="3"/>
        <v>✔</v>
      </c>
      <c r="Y206" s="554"/>
      <c r="Z206" s="73"/>
      <c r="AA206" s="73"/>
      <c r="AB206" s="73"/>
      <c r="AC206" s="73"/>
      <c r="AD206" s="73"/>
    </row>
    <row r="207" spans="1:30" ht="20.100000000000001" customHeight="1" thickBot="1" x14ac:dyDescent="0.2">
      <c r="A207" s="76"/>
      <c r="B207" s="229"/>
      <c r="C207" s="229" t="s">
        <v>820</v>
      </c>
      <c r="D207" s="229"/>
      <c r="E207" s="229"/>
      <c r="F207" s="229"/>
      <c r="G207" s="393"/>
      <c r="H207" s="229"/>
      <c r="I207" s="164">
        <v>0</v>
      </c>
      <c r="J207" s="77" t="s">
        <v>183</v>
      </c>
      <c r="K207" s="77"/>
      <c r="L207" s="77"/>
      <c r="M207" s="77"/>
      <c r="N207" s="77"/>
      <c r="O207" s="77"/>
      <c r="P207" s="77"/>
      <c r="Q207" s="77"/>
      <c r="R207" s="257">
        <v>0</v>
      </c>
      <c r="S207" s="77" t="s">
        <v>182</v>
      </c>
      <c r="T207" s="77"/>
      <c r="U207" s="81"/>
      <c r="V207" s="44">
        <v>210</v>
      </c>
      <c r="W207" s="1034" t="str">
        <f t="shared" si="3"/>
        <v>✔</v>
      </c>
      <c r="Y207" s="554"/>
      <c r="Z207" s="73"/>
      <c r="AA207" s="73"/>
      <c r="AB207" s="73"/>
      <c r="AC207" s="73"/>
      <c r="AD207" s="73"/>
    </row>
    <row r="208" spans="1:30" ht="18" thickBot="1" x14ac:dyDescent="0.2">
      <c r="A208" s="76"/>
      <c r="B208" s="229"/>
      <c r="C208" s="229" t="s">
        <v>821</v>
      </c>
      <c r="D208" s="229"/>
      <c r="E208" s="229"/>
      <c r="F208" s="229"/>
      <c r="G208" s="393"/>
      <c r="H208" s="229"/>
      <c r="I208" s="164">
        <v>0</v>
      </c>
      <c r="J208" s="77" t="s">
        <v>183</v>
      </c>
      <c r="K208" s="77"/>
      <c r="L208" s="77"/>
      <c r="M208" s="77"/>
      <c r="N208" s="77"/>
      <c r="O208" s="77"/>
      <c r="P208" s="77"/>
      <c r="Q208" s="77"/>
      <c r="R208" s="257">
        <v>0</v>
      </c>
      <c r="S208" s="77" t="s">
        <v>182</v>
      </c>
      <c r="T208" s="77"/>
      <c r="U208" s="81"/>
      <c r="V208" s="44">
        <v>211</v>
      </c>
      <c r="W208" s="1034" t="str">
        <f t="shared" si="3"/>
        <v>✔</v>
      </c>
      <c r="Y208" s="554"/>
      <c r="Z208" s="73"/>
      <c r="AA208" s="73"/>
      <c r="AB208" s="73"/>
      <c r="AC208" s="73"/>
      <c r="AD208" s="73"/>
    </row>
    <row r="209" spans="1:30" ht="20.100000000000001" customHeight="1" thickBot="1" x14ac:dyDescent="0.2">
      <c r="A209" s="76"/>
      <c r="B209" s="229"/>
      <c r="C209" s="229" t="s">
        <v>822</v>
      </c>
      <c r="D209" s="229"/>
      <c r="E209" s="229"/>
      <c r="F209" s="229"/>
      <c r="G209" s="393"/>
      <c r="H209" s="229"/>
      <c r="I209" s="164">
        <v>0</v>
      </c>
      <c r="J209" s="77" t="s">
        <v>183</v>
      </c>
      <c r="K209" s="77"/>
      <c r="L209" s="77"/>
      <c r="M209" s="77"/>
      <c r="N209" s="77"/>
      <c r="O209" s="77"/>
      <c r="P209" s="77"/>
      <c r="Q209" s="77"/>
      <c r="R209" s="257">
        <v>0</v>
      </c>
      <c r="S209" s="77" t="s">
        <v>182</v>
      </c>
      <c r="T209" s="77"/>
      <c r="U209" s="81"/>
      <c r="V209" s="44">
        <v>212</v>
      </c>
      <c r="W209" s="1034" t="str">
        <f t="shared" si="3"/>
        <v>✔</v>
      </c>
      <c r="Y209" s="554"/>
      <c r="Z209" s="73"/>
      <c r="AA209" s="73"/>
      <c r="AB209" s="73"/>
      <c r="AC209" s="73"/>
      <c r="AD209" s="73"/>
    </row>
    <row r="210" spans="1:30" ht="20.100000000000001" customHeight="1" thickBot="1" x14ac:dyDescent="0.2">
      <c r="A210" s="76"/>
      <c r="B210" s="229"/>
      <c r="C210" s="229" t="s">
        <v>823</v>
      </c>
      <c r="D210" s="229"/>
      <c r="E210" s="229"/>
      <c r="F210" s="229"/>
      <c r="G210" s="393"/>
      <c r="H210" s="229"/>
      <c r="I210" s="164">
        <v>0</v>
      </c>
      <c r="J210" s="77" t="s">
        <v>183</v>
      </c>
      <c r="K210" s="77"/>
      <c r="L210" s="77"/>
      <c r="M210" s="77"/>
      <c r="N210" s="77"/>
      <c r="O210" s="77"/>
      <c r="P210" s="77"/>
      <c r="Q210" s="77"/>
      <c r="R210" s="257">
        <v>0</v>
      </c>
      <c r="S210" s="77" t="s">
        <v>182</v>
      </c>
      <c r="T210" s="77"/>
      <c r="U210" s="81"/>
      <c r="V210" s="44">
        <v>213</v>
      </c>
      <c r="W210" s="1034" t="str">
        <f t="shared" si="3"/>
        <v>✔</v>
      </c>
      <c r="Y210" s="554"/>
      <c r="Z210" s="73"/>
      <c r="AA210" s="73"/>
      <c r="AB210" s="73"/>
      <c r="AC210" s="73"/>
      <c r="AD210" s="73"/>
    </row>
    <row r="211" spans="1:30" ht="20.100000000000001" customHeight="1" thickBot="1" x14ac:dyDescent="0.2">
      <c r="A211" s="76"/>
      <c r="B211" s="229"/>
      <c r="C211" s="229" t="s">
        <v>824</v>
      </c>
      <c r="D211" s="229"/>
      <c r="E211" s="229"/>
      <c r="F211" s="229"/>
      <c r="G211" s="393"/>
      <c r="H211" s="229"/>
      <c r="I211" s="164">
        <v>0</v>
      </c>
      <c r="J211" s="77" t="s">
        <v>183</v>
      </c>
      <c r="K211" s="77"/>
      <c r="L211" s="77"/>
      <c r="M211" s="77"/>
      <c r="N211" s="77"/>
      <c r="O211" s="77"/>
      <c r="P211" s="77"/>
      <c r="Q211" s="77"/>
      <c r="R211" s="257">
        <v>0</v>
      </c>
      <c r="S211" s="77" t="s">
        <v>182</v>
      </c>
      <c r="T211" s="77"/>
      <c r="U211" s="81"/>
      <c r="V211" s="44">
        <v>214</v>
      </c>
      <c r="W211" s="1034" t="str">
        <f t="shared" si="3"/>
        <v>✔</v>
      </c>
      <c r="Y211" s="554"/>
      <c r="Z211" s="73"/>
      <c r="AA211" s="73"/>
      <c r="AB211" s="73"/>
      <c r="AC211" s="73"/>
      <c r="AD211" s="73"/>
    </row>
    <row r="212" spans="1:30" ht="20.100000000000001" customHeight="1" thickBot="1" x14ac:dyDescent="0.2">
      <c r="A212" s="76"/>
      <c r="B212" s="229"/>
      <c r="C212" s="229" t="s">
        <v>825</v>
      </c>
      <c r="D212" s="229"/>
      <c r="E212" s="229"/>
      <c r="F212" s="229"/>
      <c r="G212" s="393"/>
      <c r="H212" s="229"/>
      <c r="I212" s="164">
        <v>0</v>
      </c>
      <c r="J212" s="77" t="s">
        <v>183</v>
      </c>
      <c r="K212" s="77"/>
      <c r="L212" s="77"/>
      <c r="M212" s="77"/>
      <c r="N212" s="77"/>
      <c r="O212" s="77"/>
      <c r="P212" s="77"/>
      <c r="Q212" s="77"/>
      <c r="R212" s="257">
        <v>0</v>
      </c>
      <c r="S212" s="77" t="s">
        <v>182</v>
      </c>
      <c r="T212" s="77"/>
      <c r="U212" s="81"/>
      <c r="V212" s="44">
        <v>215</v>
      </c>
      <c r="W212" s="1034" t="str">
        <f t="shared" ref="W212:W233" si="4">IF(OR(I212="",R212=""),"未入力あり","✔")</f>
        <v>✔</v>
      </c>
      <c r="Y212" s="554"/>
      <c r="Z212" s="73"/>
      <c r="AA212" s="73"/>
      <c r="AB212" s="73"/>
      <c r="AC212" s="73"/>
      <c r="AD212" s="73"/>
    </row>
    <row r="213" spans="1:30" ht="20.100000000000001" customHeight="1" thickBot="1" x14ac:dyDescent="0.2">
      <c r="A213" s="76"/>
      <c r="B213" s="229"/>
      <c r="C213" s="229" t="s">
        <v>826</v>
      </c>
      <c r="D213" s="229"/>
      <c r="E213" s="229"/>
      <c r="F213" s="229"/>
      <c r="G213" s="393"/>
      <c r="H213" s="229"/>
      <c r="I213" s="164">
        <v>0</v>
      </c>
      <c r="J213" s="77" t="s">
        <v>183</v>
      </c>
      <c r="K213" s="77"/>
      <c r="L213" s="77"/>
      <c r="M213" s="77"/>
      <c r="N213" s="77"/>
      <c r="O213" s="77"/>
      <c r="P213" s="77"/>
      <c r="Q213" s="77"/>
      <c r="R213" s="257">
        <v>0</v>
      </c>
      <c r="S213" s="77" t="s">
        <v>182</v>
      </c>
      <c r="T213" s="77"/>
      <c r="U213" s="81"/>
      <c r="V213" s="44">
        <v>216</v>
      </c>
      <c r="W213" s="1034" t="str">
        <f t="shared" si="4"/>
        <v>✔</v>
      </c>
      <c r="Y213" s="554"/>
      <c r="Z213" s="73"/>
      <c r="AA213" s="73"/>
      <c r="AB213" s="73"/>
      <c r="AC213" s="73"/>
      <c r="AD213" s="73"/>
    </row>
    <row r="214" spans="1:30" ht="39.75" customHeight="1" thickBot="1" x14ac:dyDescent="0.2">
      <c r="A214" s="76"/>
      <c r="B214" s="229"/>
      <c r="C214" s="1316" t="s">
        <v>827</v>
      </c>
      <c r="D214" s="1316"/>
      <c r="E214" s="1316"/>
      <c r="F214" s="1316"/>
      <c r="G214" s="1316"/>
      <c r="H214" s="1317"/>
      <c r="I214" s="164">
        <v>0</v>
      </c>
      <c r="J214" s="77" t="s">
        <v>183</v>
      </c>
      <c r="K214" s="77"/>
      <c r="L214" s="77"/>
      <c r="M214" s="77"/>
      <c r="N214" s="77"/>
      <c r="O214" s="77"/>
      <c r="P214" s="77"/>
      <c r="Q214" s="77"/>
      <c r="R214" s="257">
        <v>0</v>
      </c>
      <c r="S214" s="77" t="s">
        <v>182</v>
      </c>
      <c r="T214" s="77"/>
      <c r="U214" s="81"/>
      <c r="V214" s="44">
        <v>217</v>
      </c>
      <c r="W214" s="1034" t="str">
        <f t="shared" si="4"/>
        <v>✔</v>
      </c>
      <c r="Y214" s="554"/>
      <c r="Z214" s="73"/>
      <c r="AA214" s="73"/>
      <c r="AB214" s="73"/>
      <c r="AC214" s="73"/>
      <c r="AD214" s="73"/>
    </row>
    <row r="215" spans="1:30" ht="39.75" customHeight="1" thickBot="1" x14ac:dyDescent="0.2">
      <c r="A215" s="76"/>
      <c r="B215" s="229"/>
      <c r="C215" s="1316" t="s">
        <v>828</v>
      </c>
      <c r="D215" s="1316"/>
      <c r="E215" s="1316"/>
      <c r="F215" s="1316"/>
      <c r="G215" s="1316"/>
      <c r="H215" s="1317"/>
      <c r="I215" s="164">
        <v>0</v>
      </c>
      <c r="J215" s="77" t="s">
        <v>183</v>
      </c>
      <c r="K215" s="77"/>
      <c r="L215" s="77"/>
      <c r="M215" s="77"/>
      <c r="N215" s="77"/>
      <c r="O215" s="77"/>
      <c r="P215" s="77"/>
      <c r="Q215" s="77"/>
      <c r="R215" s="257">
        <v>0</v>
      </c>
      <c r="S215" s="77" t="s">
        <v>182</v>
      </c>
      <c r="T215" s="77"/>
      <c r="U215" s="81"/>
      <c r="V215" s="44">
        <v>218</v>
      </c>
      <c r="W215" s="1034" t="str">
        <f t="shared" si="4"/>
        <v>✔</v>
      </c>
      <c r="Y215" s="554"/>
      <c r="Z215" s="73"/>
      <c r="AA215" s="73"/>
      <c r="AB215" s="73"/>
      <c r="AC215" s="73"/>
      <c r="AD215" s="73"/>
    </row>
    <row r="216" spans="1:30" ht="20.100000000000001" customHeight="1" thickBot="1" x14ac:dyDescent="0.2">
      <c r="A216" s="76"/>
      <c r="B216" s="229"/>
      <c r="C216" s="229" t="s">
        <v>829</v>
      </c>
      <c r="D216" s="229"/>
      <c r="E216" s="229"/>
      <c r="F216" s="229"/>
      <c r="G216" s="393"/>
      <c r="H216" s="229"/>
      <c r="I216" s="164">
        <v>0</v>
      </c>
      <c r="J216" s="77" t="s">
        <v>183</v>
      </c>
      <c r="K216" s="77"/>
      <c r="L216" s="77"/>
      <c r="M216" s="77"/>
      <c r="N216" s="77"/>
      <c r="O216" s="77"/>
      <c r="P216" s="77"/>
      <c r="Q216" s="77"/>
      <c r="R216" s="257">
        <v>0</v>
      </c>
      <c r="S216" s="77" t="s">
        <v>182</v>
      </c>
      <c r="T216" s="77"/>
      <c r="U216" s="81"/>
      <c r="V216" s="44">
        <v>219</v>
      </c>
      <c r="W216" s="1034" t="str">
        <f t="shared" si="4"/>
        <v>✔</v>
      </c>
      <c r="Y216" s="554"/>
      <c r="Z216" s="73"/>
      <c r="AA216" s="73"/>
      <c r="AB216" s="73"/>
      <c r="AC216" s="73"/>
      <c r="AD216" s="73"/>
    </row>
    <row r="217" spans="1:30" ht="20.100000000000001" customHeight="1" thickBot="1" x14ac:dyDescent="0.2">
      <c r="A217" s="76"/>
      <c r="B217" s="229"/>
      <c r="C217" s="229" t="s">
        <v>830</v>
      </c>
      <c r="D217" s="229"/>
      <c r="E217" s="229"/>
      <c r="F217" s="229"/>
      <c r="G217" s="393"/>
      <c r="H217" s="229"/>
      <c r="I217" s="164">
        <v>0</v>
      </c>
      <c r="J217" s="77" t="s">
        <v>183</v>
      </c>
      <c r="K217" s="77"/>
      <c r="L217" s="77"/>
      <c r="M217" s="77"/>
      <c r="N217" s="77"/>
      <c r="O217" s="77"/>
      <c r="P217" s="77"/>
      <c r="Q217" s="77"/>
      <c r="R217" s="257">
        <v>0</v>
      </c>
      <c r="S217" s="77" t="s">
        <v>182</v>
      </c>
      <c r="T217" s="77"/>
      <c r="U217" s="81"/>
      <c r="V217" s="44">
        <v>220</v>
      </c>
      <c r="W217" s="1034" t="str">
        <f t="shared" si="4"/>
        <v>✔</v>
      </c>
      <c r="Y217" s="554"/>
      <c r="Z217" s="73"/>
      <c r="AA217" s="73"/>
      <c r="AB217" s="73"/>
      <c r="AC217" s="73"/>
      <c r="AD217" s="73"/>
    </row>
    <row r="218" spans="1:30" ht="20.100000000000001" customHeight="1" thickBot="1" x14ac:dyDescent="0.2">
      <c r="A218" s="76"/>
      <c r="B218" s="229"/>
      <c r="C218" s="229" t="s">
        <v>831</v>
      </c>
      <c r="D218" s="229"/>
      <c r="E218" s="229"/>
      <c r="F218" s="229"/>
      <c r="G218" s="393"/>
      <c r="H218" s="229"/>
      <c r="I218" s="164">
        <v>0</v>
      </c>
      <c r="J218" s="77" t="s">
        <v>183</v>
      </c>
      <c r="K218" s="77"/>
      <c r="L218" s="77"/>
      <c r="M218" s="77"/>
      <c r="N218" s="77"/>
      <c r="O218" s="77"/>
      <c r="P218" s="77"/>
      <c r="Q218" s="77"/>
      <c r="R218" s="257">
        <v>0</v>
      </c>
      <c r="S218" s="77" t="s">
        <v>183</v>
      </c>
      <c r="T218" s="77"/>
      <c r="U218" s="81"/>
      <c r="V218" s="44">
        <v>221</v>
      </c>
      <c r="W218" s="1034" t="str">
        <f t="shared" si="4"/>
        <v>✔</v>
      </c>
      <c r="Y218" s="554"/>
      <c r="Z218" s="73"/>
      <c r="AA218" s="73"/>
      <c r="AB218" s="73"/>
      <c r="AC218" s="73"/>
      <c r="AD218" s="73"/>
    </row>
    <row r="219" spans="1:30" ht="20.100000000000001" customHeight="1" thickBot="1" x14ac:dyDescent="0.2">
      <c r="A219" s="76"/>
      <c r="B219" s="229"/>
      <c r="C219" s="229" t="s">
        <v>832</v>
      </c>
      <c r="D219" s="229"/>
      <c r="E219" s="229"/>
      <c r="F219" s="229"/>
      <c r="G219" s="393"/>
      <c r="H219" s="229"/>
      <c r="I219" s="164">
        <v>0</v>
      </c>
      <c r="J219" s="77" t="s">
        <v>183</v>
      </c>
      <c r="K219" s="77"/>
      <c r="L219" s="77"/>
      <c r="M219" s="77"/>
      <c r="N219" s="77"/>
      <c r="O219" s="77"/>
      <c r="P219" s="77"/>
      <c r="Q219" s="77"/>
      <c r="R219" s="257">
        <v>0</v>
      </c>
      <c r="S219" s="77" t="s">
        <v>182</v>
      </c>
      <c r="T219" s="77"/>
      <c r="U219" s="81"/>
      <c r="V219" s="44">
        <v>222</v>
      </c>
      <c r="W219" s="1034" t="str">
        <f t="shared" si="4"/>
        <v>✔</v>
      </c>
      <c r="Y219" s="554"/>
      <c r="Z219" s="73"/>
      <c r="AA219" s="73"/>
      <c r="AB219" s="73"/>
      <c r="AC219" s="73"/>
      <c r="AD219" s="73"/>
    </row>
    <row r="220" spans="1:30" ht="19.5" customHeight="1" thickBot="1" x14ac:dyDescent="0.2">
      <c r="A220" s="76"/>
      <c r="B220" s="229"/>
      <c r="C220" s="258" t="s">
        <v>1217</v>
      </c>
      <c r="D220" s="258"/>
      <c r="E220" s="258"/>
      <c r="F220" s="258"/>
      <c r="G220" s="258"/>
      <c r="H220" s="259"/>
      <c r="I220" s="164">
        <v>0</v>
      </c>
      <c r="J220" s="77" t="s">
        <v>183</v>
      </c>
      <c r="K220" s="77"/>
      <c r="L220" s="77"/>
      <c r="M220" s="77"/>
      <c r="N220" s="77"/>
      <c r="O220" s="77"/>
      <c r="P220" s="77"/>
      <c r="Q220" s="77"/>
      <c r="R220" s="257">
        <v>0</v>
      </c>
      <c r="S220" s="77" t="s">
        <v>182</v>
      </c>
      <c r="T220" s="77"/>
      <c r="U220" s="81"/>
      <c r="V220" s="44">
        <v>223</v>
      </c>
      <c r="W220" s="1034" t="str">
        <f t="shared" si="4"/>
        <v>✔</v>
      </c>
      <c r="Y220" s="554"/>
      <c r="Z220" s="73"/>
      <c r="AA220" s="73"/>
      <c r="AB220" s="73"/>
      <c r="AC220" s="73"/>
      <c r="AD220" s="73"/>
    </row>
    <row r="221" spans="1:30" ht="20.100000000000001" customHeight="1" thickBot="1" x14ac:dyDescent="0.2">
      <c r="A221" s="76"/>
      <c r="B221" s="229"/>
      <c r="C221" s="229" t="s">
        <v>1218</v>
      </c>
      <c r="D221" s="229"/>
      <c r="E221" s="229"/>
      <c r="F221" s="77"/>
      <c r="G221" s="393"/>
      <c r="H221" s="393"/>
      <c r="I221" s="164">
        <v>0</v>
      </c>
      <c r="J221" s="77" t="s">
        <v>183</v>
      </c>
      <c r="K221" s="77"/>
      <c r="L221" s="77"/>
      <c r="M221" s="77"/>
      <c r="N221" s="77"/>
      <c r="O221" s="77"/>
      <c r="P221" s="77"/>
      <c r="Q221" s="77"/>
      <c r="R221" s="257">
        <v>0</v>
      </c>
      <c r="S221" s="77" t="s">
        <v>182</v>
      </c>
      <c r="T221" s="77"/>
      <c r="U221" s="81"/>
      <c r="V221" s="44">
        <v>224</v>
      </c>
      <c r="W221" s="1034" t="str">
        <f t="shared" si="4"/>
        <v>✔</v>
      </c>
      <c r="Y221" s="554"/>
      <c r="Z221" s="73"/>
      <c r="AA221" s="73"/>
      <c r="AB221" s="73"/>
      <c r="AC221" s="73"/>
      <c r="AD221" s="73"/>
    </row>
    <row r="222" spans="1:30" ht="19.5" customHeight="1" thickBot="1" x14ac:dyDescent="0.2">
      <c r="A222" s="76"/>
      <c r="B222" s="229"/>
      <c r="C222" s="1309" t="s">
        <v>833</v>
      </c>
      <c r="D222" s="1309"/>
      <c r="E222" s="1309"/>
      <c r="F222" s="1309"/>
      <c r="G222" s="1309"/>
      <c r="H222" s="1310"/>
      <c r="I222" s="164">
        <v>0</v>
      </c>
      <c r="J222" s="77" t="s">
        <v>183</v>
      </c>
      <c r="K222" s="77"/>
      <c r="L222" s="77"/>
      <c r="M222" s="77"/>
      <c r="N222" s="77"/>
      <c r="O222" s="77"/>
      <c r="P222" s="77"/>
      <c r="Q222" s="77"/>
      <c r="R222" s="257">
        <v>0</v>
      </c>
      <c r="S222" s="77" t="s">
        <v>182</v>
      </c>
      <c r="T222" s="77"/>
      <c r="U222" s="81"/>
      <c r="V222" s="44">
        <v>225</v>
      </c>
      <c r="W222" s="1034" t="str">
        <f t="shared" si="4"/>
        <v>✔</v>
      </c>
      <c r="Y222" s="554"/>
      <c r="Z222" s="73"/>
      <c r="AA222" s="73"/>
      <c r="AB222" s="73"/>
      <c r="AC222" s="73"/>
      <c r="AD222" s="73"/>
    </row>
    <row r="223" spans="1:30" ht="20.100000000000001" customHeight="1" thickBot="1" x14ac:dyDescent="0.2">
      <c r="A223" s="76"/>
      <c r="B223" s="229"/>
      <c r="C223" s="73" t="s">
        <v>834</v>
      </c>
      <c r="D223" s="83"/>
      <c r="E223" s="83"/>
      <c r="F223" s="83"/>
      <c r="G223" s="103"/>
      <c r="H223" s="83"/>
      <c r="I223" s="164">
        <v>0</v>
      </c>
      <c r="J223" s="77" t="s">
        <v>183</v>
      </c>
      <c r="K223" s="77"/>
      <c r="L223" s="77"/>
      <c r="M223" s="77"/>
      <c r="N223" s="77"/>
      <c r="O223" s="77"/>
      <c r="P223" s="77"/>
      <c r="Q223" s="77"/>
      <c r="R223" s="257">
        <v>1</v>
      </c>
      <c r="S223" s="77" t="s">
        <v>182</v>
      </c>
      <c r="T223" s="77"/>
      <c r="U223" s="81"/>
      <c r="V223" s="44">
        <v>226</v>
      </c>
      <c r="W223" s="1034" t="str">
        <f t="shared" si="4"/>
        <v>✔</v>
      </c>
      <c r="Y223" s="554"/>
      <c r="Z223" s="73"/>
      <c r="AA223" s="73"/>
      <c r="AB223" s="73"/>
      <c r="AC223" s="73"/>
      <c r="AD223" s="73"/>
    </row>
    <row r="224" spans="1:30" ht="20.100000000000001" customHeight="1" thickBot="1" x14ac:dyDescent="0.2">
      <c r="A224" s="76"/>
      <c r="B224" s="229"/>
      <c r="C224" s="229" t="s">
        <v>835</v>
      </c>
      <c r="D224" s="83"/>
      <c r="E224" s="83"/>
      <c r="F224" s="83"/>
      <c r="G224" s="103"/>
      <c r="H224" s="83"/>
      <c r="I224" s="164">
        <v>0</v>
      </c>
      <c r="J224" s="77" t="s">
        <v>240</v>
      </c>
      <c r="K224" s="77"/>
      <c r="L224" s="77"/>
      <c r="M224" s="77"/>
      <c r="N224" s="77"/>
      <c r="O224" s="77"/>
      <c r="P224" s="77"/>
      <c r="Q224" s="77"/>
      <c r="R224" s="257">
        <v>0</v>
      </c>
      <c r="S224" s="77" t="s">
        <v>240</v>
      </c>
      <c r="T224" s="77"/>
      <c r="U224" s="81"/>
      <c r="V224" s="44">
        <v>227</v>
      </c>
      <c r="W224" s="1034" t="str">
        <f t="shared" si="4"/>
        <v>✔</v>
      </c>
      <c r="Y224" s="554"/>
      <c r="Z224" s="73"/>
      <c r="AA224" s="73"/>
      <c r="AB224" s="73"/>
      <c r="AC224" s="73"/>
      <c r="AD224" s="73"/>
    </row>
    <row r="225" spans="1:30" ht="20.100000000000001" customHeight="1" thickBot="1" x14ac:dyDescent="0.2">
      <c r="A225" s="76"/>
      <c r="B225" s="229"/>
      <c r="C225" s="1309" t="s">
        <v>836</v>
      </c>
      <c r="D225" s="1309"/>
      <c r="E225" s="1309"/>
      <c r="F225" s="1309"/>
      <c r="G225" s="1309"/>
      <c r="H225" s="1310"/>
      <c r="I225" s="164">
        <v>0</v>
      </c>
      <c r="J225" s="77" t="s">
        <v>183</v>
      </c>
      <c r="K225" s="77"/>
      <c r="L225" s="77"/>
      <c r="M225" s="77"/>
      <c r="N225" s="77"/>
      <c r="O225" s="77"/>
      <c r="P225" s="77"/>
      <c r="Q225" s="77"/>
      <c r="R225" s="257">
        <v>0</v>
      </c>
      <c r="S225" s="77" t="s">
        <v>182</v>
      </c>
      <c r="T225" s="77"/>
      <c r="U225" s="81"/>
      <c r="V225" s="44">
        <v>228</v>
      </c>
      <c r="W225" s="1034" t="str">
        <f t="shared" si="4"/>
        <v>✔</v>
      </c>
      <c r="Y225" s="554"/>
      <c r="Z225" s="73"/>
      <c r="AA225" s="73"/>
      <c r="AB225" s="73"/>
      <c r="AC225" s="73"/>
      <c r="AD225" s="73"/>
    </row>
    <row r="226" spans="1:30" ht="20.100000000000001" customHeight="1" thickBot="1" x14ac:dyDescent="0.2">
      <c r="A226" s="76"/>
      <c r="B226" s="229"/>
      <c r="C226" s="229" t="s">
        <v>837</v>
      </c>
      <c r="D226" s="83"/>
      <c r="E226" s="83"/>
      <c r="F226" s="83"/>
      <c r="G226" s="103"/>
      <c r="H226" s="83"/>
      <c r="I226" s="164">
        <v>0</v>
      </c>
      <c r="J226" s="77" t="s">
        <v>183</v>
      </c>
      <c r="K226" s="77"/>
      <c r="L226" s="77"/>
      <c r="M226" s="77"/>
      <c r="N226" s="77"/>
      <c r="O226" s="77"/>
      <c r="P226" s="77"/>
      <c r="Q226" s="77"/>
      <c r="R226" s="257">
        <v>0</v>
      </c>
      <c r="S226" s="77" t="s">
        <v>182</v>
      </c>
      <c r="T226" s="77"/>
      <c r="U226" s="81"/>
      <c r="V226" s="44">
        <v>229</v>
      </c>
      <c r="W226" s="1034" t="str">
        <f t="shared" si="4"/>
        <v>✔</v>
      </c>
      <c r="Y226" s="554"/>
      <c r="Z226" s="73"/>
      <c r="AA226" s="73"/>
      <c r="AB226" s="73"/>
      <c r="AC226" s="73"/>
      <c r="AD226" s="73"/>
    </row>
    <row r="227" spans="1:30" ht="19.5" customHeight="1" thickBot="1" x14ac:dyDescent="0.2">
      <c r="A227" s="76"/>
      <c r="B227" s="229"/>
      <c r="C227" s="73" t="s">
        <v>838</v>
      </c>
      <c r="D227" s="83"/>
      <c r="E227" s="83"/>
      <c r="F227" s="102"/>
      <c r="G227" s="103"/>
      <c r="H227" s="103"/>
      <c r="I227" s="164">
        <v>0</v>
      </c>
      <c r="J227" s="77" t="s">
        <v>183</v>
      </c>
      <c r="K227" s="77"/>
      <c r="L227" s="77"/>
      <c r="M227" s="77"/>
      <c r="N227" s="77"/>
      <c r="O227" s="77"/>
      <c r="P227" s="77"/>
      <c r="Q227" s="77"/>
      <c r="R227" s="257">
        <v>0</v>
      </c>
      <c r="S227" s="77" t="s">
        <v>182</v>
      </c>
      <c r="T227" s="77"/>
      <c r="U227" s="81"/>
      <c r="V227" s="44">
        <v>230</v>
      </c>
      <c r="W227" s="1034" t="str">
        <f t="shared" si="4"/>
        <v>✔</v>
      </c>
      <c r="Y227" s="554"/>
      <c r="Z227" s="73"/>
      <c r="AA227" s="73"/>
      <c r="AB227" s="73"/>
      <c r="AC227" s="73"/>
      <c r="AD227" s="73"/>
    </row>
    <row r="228" spans="1:30" ht="19.5" customHeight="1" thickBot="1" x14ac:dyDescent="0.2">
      <c r="A228" s="76"/>
      <c r="B228" s="229"/>
      <c r="C228" s="230" t="s">
        <v>839</v>
      </c>
      <c r="D228" s="229"/>
      <c r="E228" s="229"/>
      <c r="F228" s="77"/>
      <c r="G228" s="393"/>
      <c r="H228" s="393"/>
      <c r="I228" s="164">
        <v>0</v>
      </c>
      <c r="J228" s="77" t="s">
        <v>183</v>
      </c>
      <c r="K228" s="77"/>
      <c r="L228" s="77"/>
      <c r="M228" s="77"/>
      <c r="N228" s="77"/>
      <c r="O228" s="77"/>
      <c r="P228" s="77"/>
      <c r="Q228" s="77"/>
      <c r="R228" s="257">
        <v>0</v>
      </c>
      <c r="S228" s="77" t="s">
        <v>182</v>
      </c>
      <c r="T228" s="77"/>
      <c r="U228" s="81"/>
      <c r="V228" s="44">
        <v>231</v>
      </c>
      <c r="W228" s="1034" t="str">
        <f t="shared" si="4"/>
        <v>✔</v>
      </c>
      <c r="Y228" s="554"/>
      <c r="Z228" s="73"/>
      <c r="AA228" s="73"/>
      <c r="AB228" s="73"/>
      <c r="AC228" s="73"/>
      <c r="AD228" s="73"/>
    </row>
    <row r="229" spans="1:30" ht="19.5" customHeight="1" thickBot="1" x14ac:dyDescent="0.2">
      <c r="A229" s="76"/>
      <c r="B229" s="229"/>
      <c r="C229" s="1316" t="s">
        <v>1244</v>
      </c>
      <c r="D229" s="1316"/>
      <c r="E229" s="1316"/>
      <c r="F229" s="1316"/>
      <c r="G229" s="1316"/>
      <c r="H229" s="1317"/>
      <c r="I229" s="164">
        <v>0</v>
      </c>
      <c r="J229" s="77" t="s">
        <v>183</v>
      </c>
      <c r="K229" s="77"/>
      <c r="L229" s="77"/>
      <c r="M229" s="77"/>
      <c r="N229" s="77"/>
      <c r="O229" s="77"/>
      <c r="P229" s="77"/>
      <c r="Q229" s="77"/>
      <c r="R229" s="257">
        <v>2</v>
      </c>
      <c r="S229" s="77" t="s">
        <v>182</v>
      </c>
      <c r="T229" s="77"/>
      <c r="U229" s="81"/>
      <c r="V229" s="44">
        <v>232</v>
      </c>
      <c r="W229" s="1034" t="str">
        <f t="shared" si="4"/>
        <v>✔</v>
      </c>
      <c r="Y229" s="554"/>
      <c r="Z229" s="73"/>
      <c r="AA229" s="73"/>
      <c r="AB229" s="73"/>
      <c r="AC229" s="73"/>
      <c r="AD229" s="73"/>
    </row>
    <row r="230" spans="1:30" ht="19.5" customHeight="1" thickBot="1" x14ac:dyDescent="0.2">
      <c r="A230" s="76"/>
      <c r="B230" s="229"/>
      <c r="C230" s="1316" t="s">
        <v>1245</v>
      </c>
      <c r="D230" s="1295"/>
      <c r="E230" s="1295"/>
      <c r="F230" s="1295"/>
      <c r="G230" s="1295"/>
      <c r="H230" s="1321"/>
      <c r="I230" s="164">
        <v>0</v>
      </c>
      <c r="J230" s="77" t="s">
        <v>183</v>
      </c>
      <c r="K230" s="77"/>
      <c r="L230" s="77"/>
      <c r="M230" s="77"/>
      <c r="N230" s="77"/>
      <c r="O230" s="77"/>
      <c r="P230" s="77"/>
      <c r="Q230" s="77"/>
      <c r="R230" s="257">
        <v>0</v>
      </c>
      <c r="S230" s="77" t="s">
        <v>182</v>
      </c>
      <c r="T230" s="77"/>
      <c r="U230" s="81"/>
      <c r="V230" s="44">
        <v>233</v>
      </c>
      <c r="W230" s="1034" t="str">
        <f t="shared" si="4"/>
        <v>✔</v>
      </c>
      <c r="Y230" s="554"/>
      <c r="Z230" s="73"/>
      <c r="AA230" s="73"/>
      <c r="AB230" s="73"/>
      <c r="AC230" s="73"/>
      <c r="AD230" s="73"/>
    </row>
    <row r="231" spans="1:30" ht="19.5" customHeight="1" thickBot="1" x14ac:dyDescent="0.2">
      <c r="A231" s="76"/>
      <c r="B231" s="229"/>
      <c r="C231" s="395" t="s">
        <v>1246</v>
      </c>
      <c r="D231" s="395"/>
      <c r="E231" s="395"/>
      <c r="F231" s="395"/>
      <c r="G231" s="395"/>
      <c r="H231" s="395"/>
      <c r="I231" s="164">
        <v>0</v>
      </c>
      <c r="J231" s="77" t="s">
        <v>183</v>
      </c>
      <c r="K231" s="77"/>
      <c r="L231" s="77"/>
      <c r="M231" s="77"/>
      <c r="N231" s="77"/>
      <c r="O231" s="77"/>
      <c r="P231" s="77"/>
      <c r="Q231" s="77"/>
      <c r="R231" s="257">
        <v>2</v>
      </c>
      <c r="S231" s="77" t="s">
        <v>182</v>
      </c>
      <c r="T231" s="77"/>
      <c r="U231" s="81"/>
      <c r="V231" s="44">
        <v>234</v>
      </c>
      <c r="W231" s="1034" t="str">
        <f t="shared" si="4"/>
        <v>✔</v>
      </c>
      <c r="Y231" s="554"/>
      <c r="Z231" s="73"/>
      <c r="AA231" s="73"/>
      <c r="AB231" s="73"/>
      <c r="AC231" s="73"/>
      <c r="AD231" s="73"/>
    </row>
    <row r="232" spans="1:30" ht="19.5" customHeight="1" thickBot="1" x14ac:dyDescent="0.2">
      <c r="A232" s="76"/>
      <c r="B232" s="229"/>
      <c r="C232" s="1316" t="s">
        <v>1247</v>
      </c>
      <c r="D232" s="1295"/>
      <c r="E232" s="1295"/>
      <c r="F232" s="1295"/>
      <c r="G232" s="1295"/>
      <c r="H232" s="1321"/>
      <c r="I232" s="164">
        <v>0</v>
      </c>
      <c r="J232" s="77" t="s">
        <v>183</v>
      </c>
      <c r="K232" s="77"/>
      <c r="L232" s="77"/>
      <c r="M232" s="77"/>
      <c r="N232" s="77"/>
      <c r="O232" s="77"/>
      <c r="P232" s="77"/>
      <c r="Q232" s="77"/>
      <c r="R232" s="257">
        <v>0</v>
      </c>
      <c r="S232" s="77" t="s">
        <v>182</v>
      </c>
      <c r="T232" s="77"/>
      <c r="U232" s="81"/>
      <c r="V232" s="44">
        <v>235</v>
      </c>
      <c r="W232" s="1034" t="str">
        <f t="shared" si="4"/>
        <v>✔</v>
      </c>
      <c r="Y232" s="554"/>
      <c r="Z232" s="73"/>
      <c r="AA232" s="73"/>
      <c r="AB232" s="73"/>
      <c r="AC232" s="73"/>
      <c r="AD232" s="73"/>
    </row>
    <row r="233" spans="1:30" ht="19.5" customHeight="1" thickBot="1" x14ac:dyDescent="0.2">
      <c r="A233" s="76"/>
      <c r="B233" s="229"/>
      <c r="C233" s="395" t="s">
        <v>1219</v>
      </c>
      <c r="D233" s="395"/>
      <c r="E233" s="395"/>
      <c r="F233" s="395"/>
      <c r="G233" s="395"/>
      <c r="H233" s="395"/>
      <c r="I233" s="164">
        <v>0</v>
      </c>
      <c r="J233" s="77" t="s">
        <v>183</v>
      </c>
      <c r="K233" s="77"/>
      <c r="L233" s="77"/>
      <c r="M233" s="77"/>
      <c r="N233" s="77"/>
      <c r="O233" s="77"/>
      <c r="P233" s="77"/>
      <c r="Q233" s="77"/>
      <c r="R233" s="257">
        <v>0</v>
      </c>
      <c r="S233" s="77" t="s">
        <v>182</v>
      </c>
      <c r="T233" s="77"/>
      <c r="U233" s="81"/>
      <c r="V233" s="44">
        <v>236</v>
      </c>
      <c r="W233" s="1034" t="str">
        <f t="shared" si="4"/>
        <v>✔</v>
      </c>
      <c r="Y233" s="554"/>
      <c r="Z233" s="73"/>
      <c r="AA233" s="73"/>
      <c r="AB233" s="73"/>
      <c r="AC233" s="73"/>
      <c r="AD233" s="73"/>
    </row>
    <row r="234" spans="1:30" ht="20.100000000000001" customHeight="1" thickBot="1" x14ac:dyDescent="0.2">
      <c r="A234" s="76"/>
      <c r="B234" s="229" t="s">
        <v>1220</v>
      </c>
      <c r="C234" s="230"/>
      <c r="D234" s="229"/>
      <c r="E234" s="229"/>
      <c r="F234" s="77"/>
      <c r="G234" s="393"/>
      <c r="H234" s="232"/>
      <c r="I234" s="93"/>
      <c r="J234" s="51"/>
      <c r="K234" s="51"/>
      <c r="L234" s="51"/>
      <c r="M234" s="51"/>
      <c r="N234" s="51"/>
      <c r="O234" s="51"/>
      <c r="P234" s="51"/>
      <c r="Q234" s="51"/>
      <c r="R234" s="93"/>
      <c r="S234" s="51"/>
      <c r="T234" s="77"/>
      <c r="U234" s="81"/>
      <c r="V234" s="44">
        <v>237</v>
      </c>
      <c r="Y234" s="554"/>
      <c r="Z234" s="73"/>
      <c r="AA234" s="73"/>
      <c r="AB234" s="73"/>
      <c r="AC234" s="73"/>
      <c r="AD234" s="73"/>
    </row>
    <row r="235" spans="1:30" ht="20.100000000000001" customHeight="1" thickBot="1" x14ac:dyDescent="0.2">
      <c r="A235" s="76"/>
      <c r="B235" s="229"/>
      <c r="C235" s="260" t="s">
        <v>1248</v>
      </c>
      <c r="D235" s="229"/>
      <c r="E235" s="229"/>
      <c r="F235" s="77"/>
      <c r="G235" s="393"/>
      <c r="H235" s="232"/>
      <c r="I235" s="164">
        <v>0</v>
      </c>
      <c r="J235" s="77" t="s">
        <v>183</v>
      </c>
      <c r="K235" s="77"/>
      <c r="L235" s="77"/>
      <c r="M235" s="77"/>
      <c r="N235" s="77"/>
      <c r="O235" s="77"/>
      <c r="P235" s="77"/>
      <c r="Q235" s="77"/>
      <c r="R235" s="257">
        <v>0</v>
      </c>
      <c r="S235" s="77" t="s">
        <v>182</v>
      </c>
      <c r="T235" s="77"/>
      <c r="U235" s="81"/>
      <c r="V235" s="44">
        <v>238</v>
      </c>
      <c r="W235" s="1034" t="str">
        <f>IF(OR(I235="",R235=""),"未入力あり","✔")</f>
        <v>✔</v>
      </c>
      <c r="Y235" s="554"/>
      <c r="Z235" s="73"/>
      <c r="AA235" s="73"/>
      <c r="AB235" s="73"/>
      <c r="AC235" s="73"/>
      <c r="AD235" s="73"/>
    </row>
    <row r="236" spans="1:30" ht="20.100000000000001" customHeight="1" thickBot="1" x14ac:dyDescent="0.2">
      <c r="A236" s="76"/>
      <c r="B236" s="229"/>
      <c r="C236" s="260" t="s">
        <v>1221</v>
      </c>
      <c r="D236" s="229"/>
      <c r="E236" s="229"/>
      <c r="F236" s="77"/>
      <c r="G236" s="393"/>
      <c r="H236" s="232"/>
      <c r="I236" s="164">
        <v>0</v>
      </c>
      <c r="J236" s="77" t="s">
        <v>183</v>
      </c>
      <c r="K236" s="77"/>
      <c r="L236" s="77"/>
      <c r="M236" s="77"/>
      <c r="N236" s="77"/>
      <c r="O236" s="77"/>
      <c r="P236" s="77"/>
      <c r="Q236" s="77"/>
      <c r="R236" s="257">
        <v>0</v>
      </c>
      <c r="S236" s="77" t="s">
        <v>182</v>
      </c>
      <c r="T236" s="77"/>
      <c r="U236" s="81"/>
      <c r="V236" s="44">
        <v>239</v>
      </c>
      <c r="W236" s="1034" t="str">
        <f>IF(OR(I236="",R236=""),"未入力あり","✔")</f>
        <v>✔</v>
      </c>
      <c r="Y236" s="554"/>
      <c r="Z236" s="73"/>
      <c r="AA236" s="73"/>
      <c r="AB236" s="73"/>
      <c r="AC236" s="73"/>
      <c r="AD236" s="73"/>
    </row>
    <row r="237" spans="1:30" ht="20.100000000000001" customHeight="1" thickBot="1" x14ac:dyDescent="0.2">
      <c r="A237" s="76"/>
      <c r="B237" s="229"/>
      <c r="C237" s="261" t="s">
        <v>1249</v>
      </c>
      <c r="D237" s="262"/>
      <c r="E237" s="262"/>
      <c r="F237" s="263"/>
      <c r="G237" s="264"/>
      <c r="H237" s="265"/>
      <c r="I237" s="164">
        <v>0</v>
      </c>
      <c r="J237" s="77" t="s">
        <v>183</v>
      </c>
      <c r="K237" s="77"/>
      <c r="L237" s="77"/>
      <c r="M237" s="77"/>
      <c r="N237" s="77"/>
      <c r="O237" s="77"/>
      <c r="P237" s="77"/>
      <c r="Q237" s="77"/>
      <c r="R237" s="257">
        <v>0</v>
      </c>
      <c r="S237" s="77" t="s">
        <v>182</v>
      </c>
      <c r="T237" s="77"/>
      <c r="U237" s="81"/>
      <c r="V237" s="44">
        <v>240</v>
      </c>
      <c r="W237" s="1034" t="str">
        <f>IF(OR(I237="",R237=""),"未入力あり","✔")</f>
        <v>✔</v>
      </c>
      <c r="Y237" s="554"/>
      <c r="Z237" s="73"/>
      <c r="AA237" s="73"/>
      <c r="AB237" s="73"/>
      <c r="AC237" s="73"/>
      <c r="AD237" s="73"/>
    </row>
    <row r="238" spans="1:30" ht="20.100000000000001" customHeight="1" thickBot="1" x14ac:dyDescent="0.2">
      <c r="A238" s="76"/>
      <c r="B238" s="229"/>
      <c r="C238" s="1318" t="s">
        <v>1976</v>
      </c>
      <c r="D238" s="1319"/>
      <c r="E238" s="1319"/>
      <c r="F238" s="1319"/>
      <c r="G238" s="1319"/>
      <c r="H238" s="1320"/>
      <c r="I238" s="164">
        <v>0</v>
      </c>
      <c r="J238" s="51" t="s">
        <v>183</v>
      </c>
      <c r="K238" s="51"/>
      <c r="L238" s="51"/>
      <c r="M238" s="51"/>
      <c r="N238" s="51"/>
      <c r="O238" s="51"/>
      <c r="P238" s="51"/>
      <c r="Q238" s="51"/>
      <c r="R238" s="32">
        <v>1</v>
      </c>
      <c r="S238" s="51" t="s">
        <v>183</v>
      </c>
      <c r="T238" s="77"/>
      <c r="U238" s="81"/>
      <c r="V238" s="44">
        <v>241</v>
      </c>
      <c r="W238" s="66" t="str">
        <f>IF(OR(I238="",R238=""),"未入力あり","✔")</f>
        <v>✔</v>
      </c>
      <c r="Y238" s="554"/>
      <c r="Z238" s="73"/>
      <c r="AA238" s="73"/>
      <c r="AB238" s="73"/>
      <c r="AC238" s="73"/>
      <c r="AD238" s="73"/>
    </row>
    <row r="239" spans="1:30" ht="20.100000000000001" customHeight="1" thickBot="1" x14ac:dyDescent="0.2">
      <c r="A239" s="76"/>
      <c r="B239" s="229"/>
      <c r="C239" s="1318"/>
      <c r="D239" s="1319"/>
      <c r="E239" s="1319"/>
      <c r="F239" s="1319"/>
      <c r="G239" s="1319"/>
      <c r="H239" s="1320"/>
      <c r="I239" s="164"/>
      <c r="J239" s="51" t="s">
        <v>183</v>
      </c>
      <c r="K239" s="51"/>
      <c r="L239" s="51"/>
      <c r="M239" s="51"/>
      <c r="N239" s="51"/>
      <c r="O239" s="51"/>
      <c r="P239" s="51"/>
      <c r="Q239" s="51"/>
      <c r="R239" s="32"/>
      <c r="S239" s="51" t="s">
        <v>183</v>
      </c>
      <c r="T239" s="77"/>
      <c r="U239" s="81"/>
      <c r="V239" s="44">
        <v>242</v>
      </c>
      <c r="Y239" s="554"/>
      <c r="Z239" s="73"/>
      <c r="AA239" s="73"/>
      <c r="AB239" s="73"/>
      <c r="AC239" s="73"/>
      <c r="AD239" s="73"/>
    </row>
    <row r="240" spans="1:30" ht="20.100000000000001" customHeight="1" thickBot="1" x14ac:dyDescent="0.2">
      <c r="A240" s="76"/>
      <c r="B240" s="229"/>
      <c r="C240" s="1318"/>
      <c r="D240" s="1319"/>
      <c r="E240" s="1319"/>
      <c r="F240" s="1319"/>
      <c r="G240" s="1319"/>
      <c r="H240" s="1320"/>
      <c r="I240" s="164"/>
      <c r="J240" s="51" t="s">
        <v>183</v>
      </c>
      <c r="K240" s="51"/>
      <c r="L240" s="51"/>
      <c r="M240" s="51"/>
      <c r="N240" s="51"/>
      <c r="O240" s="51"/>
      <c r="P240" s="51"/>
      <c r="Q240" s="51"/>
      <c r="R240" s="32"/>
      <c r="S240" s="51" t="s">
        <v>183</v>
      </c>
      <c r="T240" s="77"/>
      <c r="U240" s="81"/>
      <c r="V240" s="44">
        <v>243</v>
      </c>
      <c r="Y240" s="554"/>
      <c r="Z240" s="73"/>
      <c r="AA240" s="73"/>
      <c r="AB240" s="73"/>
      <c r="AC240" s="73"/>
      <c r="AD240" s="73"/>
    </row>
    <row r="241" spans="1:30" ht="20.100000000000001" customHeight="1" thickBot="1" x14ac:dyDescent="0.2">
      <c r="A241" s="76"/>
      <c r="B241" s="229"/>
      <c r="C241" s="1318"/>
      <c r="D241" s="1319"/>
      <c r="E241" s="1319"/>
      <c r="F241" s="1319"/>
      <c r="G241" s="1319"/>
      <c r="H241" s="1320"/>
      <c r="I241" s="164"/>
      <c r="J241" s="51" t="s">
        <v>183</v>
      </c>
      <c r="K241" s="51"/>
      <c r="L241" s="51"/>
      <c r="M241" s="51"/>
      <c r="N241" s="51"/>
      <c r="O241" s="51"/>
      <c r="P241" s="51"/>
      <c r="Q241" s="51"/>
      <c r="R241" s="32"/>
      <c r="S241" s="51" t="s">
        <v>183</v>
      </c>
      <c r="T241" s="77"/>
      <c r="U241" s="81"/>
      <c r="V241" s="44">
        <v>244</v>
      </c>
      <c r="Y241" s="554"/>
      <c r="Z241" s="73"/>
      <c r="AA241" s="73"/>
      <c r="AB241" s="73"/>
      <c r="AC241" s="73"/>
      <c r="AD241" s="73"/>
    </row>
    <row r="242" spans="1:30" ht="20.100000000000001" customHeight="1" thickBot="1" x14ac:dyDescent="0.2">
      <c r="A242" s="76"/>
      <c r="B242" s="229"/>
      <c r="C242" s="1318"/>
      <c r="D242" s="1319"/>
      <c r="E242" s="1319"/>
      <c r="F242" s="1319"/>
      <c r="G242" s="1319"/>
      <c r="H242" s="1320"/>
      <c r="I242" s="164"/>
      <c r="J242" s="51" t="s">
        <v>183</v>
      </c>
      <c r="K242" s="51"/>
      <c r="L242" s="51"/>
      <c r="M242" s="51"/>
      <c r="N242" s="51"/>
      <c r="O242" s="51"/>
      <c r="P242" s="51"/>
      <c r="Q242" s="51"/>
      <c r="R242" s="32"/>
      <c r="S242" s="51" t="s">
        <v>183</v>
      </c>
      <c r="T242" s="77"/>
      <c r="U242" s="81"/>
      <c r="V242" s="44">
        <v>245</v>
      </c>
      <c r="Y242" s="554"/>
      <c r="Z242" s="73"/>
      <c r="AA242" s="73"/>
      <c r="AB242" s="73"/>
      <c r="AC242" s="73"/>
      <c r="AD242" s="73"/>
    </row>
    <row r="243" spans="1:30" ht="20.100000000000001" customHeight="1" thickBot="1" x14ac:dyDescent="0.2">
      <c r="A243" s="76"/>
      <c r="B243" s="229"/>
      <c r="C243" s="1318"/>
      <c r="D243" s="1319"/>
      <c r="E243" s="1319"/>
      <c r="F243" s="1319"/>
      <c r="G243" s="1319"/>
      <c r="H243" s="1320"/>
      <c r="I243" s="164"/>
      <c r="J243" s="51" t="s">
        <v>183</v>
      </c>
      <c r="K243" s="51"/>
      <c r="L243" s="51"/>
      <c r="M243" s="51"/>
      <c r="N243" s="51"/>
      <c r="O243" s="51"/>
      <c r="P243" s="51"/>
      <c r="Q243" s="51"/>
      <c r="R243" s="32"/>
      <c r="S243" s="51" t="s">
        <v>183</v>
      </c>
      <c r="T243" s="77"/>
      <c r="U243" s="81"/>
      <c r="V243" s="44">
        <v>246</v>
      </c>
      <c r="Y243" s="554"/>
      <c r="Z243" s="73"/>
      <c r="AA243" s="73"/>
      <c r="AB243" s="73"/>
      <c r="AC243" s="73"/>
      <c r="AD243" s="73"/>
    </row>
    <row r="244" spans="1:30" ht="20.100000000000001" customHeight="1" thickBot="1" x14ac:dyDescent="0.2">
      <c r="A244" s="76"/>
      <c r="B244" s="229"/>
      <c r="C244" s="1318"/>
      <c r="D244" s="1319"/>
      <c r="E244" s="1319"/>
      <c r="F244" s="1319"/>
      <c r="G244" s="1319"/>
      <c r="H244" s="1320"/>
      <c r="I244" s="164"/>
      <c r="J244" s="51" t="s">
        <v>183</v>
      </c>
      <c r="K244" s="51"/>
      <c r="L244" s="51"/>
      <c r="M244" s="51"/>
      <c r="N244" s="51"/>
      <c r="O244" s="51"/>
      <c r="P244" s="51"/>
      <c r="Q244" s="51"/>
      <c r="R244" s="32"/>
      <c r="S244" s="51" t="s">
        <v>183</v>
      </c>
      <c r="T244" s="77"/>
      <c r="U244" s="81"/>
      <c r="V244" s="44">
        <v>247</v>
      </c>
      <c r="Y244" s="554"/>
      <c r="Z244" s="73"/>
      <c r="AA244" s="73"/>
      <c r="AB244" s="73"/>
      <c r="AC244" s="73"/>
      <c r="AD244" s="73"/>
    </row>
    <row r="245" spans="1:30" ht="20.100000000000001" customHeight="1" thickBot="1" x14ac:dyDescent="0.2">
      <c r="A245" s="76"/>
      <c r="B245" s="229"/>
      <c r="C245" s="1318"/>
      <c r="D245" s="1319"/>
      <c r="E245" s="1319"/>
      <c r="F245" s="1319"/>
      <c r="G245" s="1319"/>
      <c r="H245" s="1320"/>
      <c r="I245" s="164"/>
      <c r="J245" s="51" t="s">
        <v>183</v>
      </c>
      <c r="K245" s="51"/>
      <c r="L245" s="51"/>
      <c r="M245" s="51"/>
      <c r="N245" s="51"/>
      <c r="O245" s="51"/>
      <c r="P245" s="51"/>
      <c r="Q245" s="51"/>
      <c r="R245" s="32"/>
      <c r="S245" s="51" t="s">
        <v>183</v>
      </c>
      <c r="T245" s="77"/>
      <c r="U245" s="81"/>
      <c r="V245" s="44">
        <v>248</v>
      </c>
      <c r="Y245" s="554"/>
      <c r="Z245" s="73"/>
      <c r="AA245" s="73"/>
      <c r="AB245" s="73"/>
      <c r="AC245" s="73"/>
      <c r="AD245" s="73"/>
    </row>
    <row r="246" spans="1:30" ht="20.100000000000001" customHeight="1" thickBot="1" x14ac:dyDescent="0.2">
      <c r="A246" s="76"/>
      <c r="B246" s="229"/>
      <c r="C246" s="1318"/>
      <c r="D246" s="1319"/>
      <c r="E246" s="1319"/>
      <c r="F246" s="1319"/>
      <c r="G246" s="1319"/>
      <c r="H246" s="1320"/>
      <c r="I246" s="164"/>
      <c r="J246" s="51" t="s">
        <v>183</v>
      </c>
      <c r="K246" s="51"/>
      <c r="L246" s="51"/>
      <c r="M246" s="51"/>
      <c r="N246" s="51"/>
      <c r="O246" s="51"/>
      <c r="P246" s="51"/>
      <c r="Q246" s="51"/>
      <c r="R246" s="32"/>
      <c r="S246" s="51" t="s">
        <v>183</v>
      </c>
      <c r="T246" s="77"/>
      <c r="U246" s="81"/>
      <c r="V246" s="44">
        <v>249</v>
      </c>
      <c r="Y246" s="554"/>
      <c r="Z246" s="73"/>
      <c r="AA246" s="73"/>
      <c r="AB246" s="73"/>
      <c r="AC246" s="73"/>
      <c r="AD246" s="73"/>
    </row>
    <row r="247" spans="1:30" ht="20.100000000000001" customHeight="1" thickBot="1" x14ac:dyDescent="0.2">
      <c r="A247" s="76"/>
      <c r="B247" s="229"/>
      <c r="C247" s="1318"/>
      <c r="D247" s="1319"/>
      <c r="E247" s="1319"/>
      <c r="F247" s="1319"/>
      <c r="G247" s="1319"/>
      <c r="H247" s="1320"/>
      <c r="I247" s="164"/>
      <c r="J247" s="51" t="s">
        <v>183</v>
      </c>
      <c r="K247" s="51"/>
      <c r="L247" s="51"/>
      <c r="M247" s="51"/>
      <c r="N247" s="51"/>
      <c r="O247" s="51"/>
      <c r="P247" s="51"/>
      <c r="Q247" s="51"/>
      <c r="R247" s="32"/>
      <c r="S247" s="51" t="s">
        <v>183</v>
      </c>
      <c r="T247" s="77"/>
      <c r="U247" s="81"/>
      <c r="V247" s="44">
        <v>250</v>
      </c>
      <c r="Y247" s="554"/>
      <c r="Z247" s="73"/>
      <c r="AA247" s="73"/>
      <c r="AB247" s="73"/>
      <c r="AC247" s="73"/>
      <c r="AD247" s="73"/>
    </row>
    <row r="248" spans="1:30" ht="20.100000000000001" customHeight="1" x14ac:dyDescent="0.15">
      <c r="A248" s="76"/>
      <c r="B248" s="229"/>
      <c r="C248" s="79"/>
      <c r="D248" s="79"/>
      <c r="E248" s="79"/>
      <c r="F248" s="79"/>
      <c r="G248" s="984"/>
      <c r="H248" s="79"/>
      <c r="I248" s="95"/>
      <c r="J248" s="51"/>
      <c r="K248" s="51"/>
      <c r="L248" s="51"/>
      <c r="M248" s="51"/>
      <c r="N248" s="51"/>
      <c r="O248" s="51"/>
      <c r="P248" s="51"/>
      <c r="Q248" s="51"/>
      <c r="R248" s="95"/>
      <c r="S248" s="51"/>
      <c r="T248" s="77"/>
      <c r="U248" s="81"/>
      <c r="V248" s="44">
        <v>251</v>
      </c>
      <c r="Y248" s="554"/>
      <c r="Z248" s="73"/>
      <c r="AA248" s="73"/>
      <c r="AB248" s="73"/>
      <c r="AC248" s="73"/>
      <c r="AD248" s="73"/>
    </row>
    <row r="249" spans="1:30" ht="20.100000000000001" customHeight="1" thickBot="1" x14ac:dyDescent="0.2">
      <c r="A249" s="76"/>
      <c r="B249" s="229" t="s">
        <v>244</v>
      </c>
      <c r="C249" s="229"/>
      <c r="D249" s="229"/>
      <c r="E249" s="229"/>
      <c r="F249" s="229"/>
      <c r="G249" s="393"/>
      <c r="H249" s="229"/>
      <c r="I249" s="105"/>
      <c r="J249" s="51"/>
      <c r="K249" s="51"/>
      <c r="L249" s="51"/>
      <c r="M249" s="51"/>
      <c r="N249" s="51"/>
      <c r="O249" s="51"/>
      <c r="P249" s="51"/>
      <c r="Q249" s="51"/>
      <c r="R249" s="105"/>
      <c r="S249" s="51"/>
      <c r="T249" s="77"/>
      <c r="U249" s="81"/>
      <c r="V249" s="44">
        <v>252</v>
      </c>
      <c r="Y249" s="554"/>
      <c r="Z249" s="73"/>
      <c r="AA249" s="73"/>
      <c r="AB249" s="73"/>
      <c r="AC249" s="73"/>
      <c r="AD249" s="73"/>
    </row>
    <row r="250" spans="1:30" ht="21" customHeight="1" thickBot="1" x14ac:dyDescent="0.2">
      <c r="A250" s="76"/>
      <c r="B250" s="229"/>
      <c r="C250" s="229" t="s">
        <v>571</v>
      </c>
      <c r="D250" s="229"/>
      <c r="E250" s="229"/>
      <c r="F250" s="229"/>
      <c r="G250" s="393"/>
      <c r="H250" s="229"/>
      <c r="I250" s="164">
        <v>0</v>
      </c>
      <c r="J250" s="77" t="s">
        <v>183</v>
      </c>
      <c r="K250" s="77"/>
      <c r="L250" s="77"/>
      <c r="M250" s="77"/>
      <c r="N250" s="77"/>
      <c r="O250" s="77"/>
      <c r="P250" s="77"/>
      <c r="Q250" s="77"/>
      <c r="R250" s="32">
        <v>0</v>
      </c>
      <c r="S250" s="77" t="s">
        <v>183</v>
      </c>
      <c r="T250" s="77"/>
      <c r="U250" s="81"/>
      <c r="V250" s="44">
        <v>253</v>
      </c>
      <c r="W250" s="1034" t="str">
        <f>IF(OR(I250="",R250=""),"未入力あり","✔")</f>
        <v>✔</v>
      </c>
      <c r="Y250" s="554"/>
      <c r="Z250" s="73"/>
      <c r="AA250" s="73"/>
      <c r="AB250" s="73"/>
      <c r="AC250" s="73"/>
      <c r="AD250" s="73"/>
    </row>
    <row r="251" spans="1:30" ht="21" customHeight="1" thickBot="1" x14ac:dyDescent="0.2">
      <c r="A251" s="76"/>
      <c r="B251" s="229"/>
      <c r="C251" s="229" t="s">
        <v>572</v>
      </c>
      <c r="D251" s="229"/>
      <c r="E251" s="229"/>
      <c r="F251" s="229"/>
      <c r="G251" s="393"/>
      <c r="H251" s="229"/>
      <c r="I251" s="164">
        <v>0</v>
      </c>
      <c r="J251" s="77" t="s">
        <v>183</v>
      </c>
      <c r="K251" s="77"/>
      <c r="L251" s="77"/>
      <c r="M251" s="77"/>
      <c r="N251" s="77"/>
      <c r="O251" s="77"/>
      <c r="P251" s="77"/>
      <c r="Q251" s="77"/>
      <c r="R251" s="32">
        <v>0</v>
      </c>
      <c r="S251" s="77" t="s">
        <v>183</v>
      </c>
      <c r="T251" s="77"/>
      <c r="U251" s="81"/>
      <c r="V251" s="44">
        <v>254</v>
      </c>
      <c r="W251" s="1034" t="str">
        <f>IF(OR(I251="",R251=""),"未入力あり","✔")</f>
        <v>✔</v>
      </c>
      <c r="Y251" s="554"/>
      <c r="Z251" s="73"/>
      <c r="AA251" s="73"/>
      <c r="AB251" s="73"/>
      <c r="AC251" s="73"/>
      <c r="AD251" s="73"/>
    </row>
    <row r="252" spans="1:30" ht="21" customHeight="1" x14ac:dyDescent="0.15">
      <c r="A252" s="76"/>
      <c r="B252" s="229"/>
      <c r="C252" s="229"/>
      <c r="D252" s="229"/>
      <c r="E252" s="229"/>
      <c r="F252" s="229"/>
      <c r="G252" s="393"/>
      <c r="H252" s="229"/>
      <c r="I252" s="95"/>
      <c r="J252" s="77"/>
      <c r="K252" s="77"/>
      <c r="L252" s="77"/>
      <c r="M252" s="77"/>
      <c r="N252" s="77"/>
      <c r="O252" s="77"/>
      <c r="P252" s="77"/>
      <c r="Q252" s="77"/>
      <c r="R252" s="95"/>
      <c r="S252" s="77"/>
      <c r="T252" s="77"/>
      <c r="U252" s="81"/>
      <c r="V252" s="44">
        <v>255</v>
      </c>
      <c r="Y252" s="554"/>
      <c r="Z252" s="73"/>
      <c r="AA252" s="73"/>
      <c r="AB252" s="73"/>
      <c r="AC252" s="73"/>
      <c r="AD252" s="73"/>
    </row>
    <row r="253" spans="1:30" ht="20.100000000000001" customHeight="1" thickBot="1" x14ac:dyDescent="0.2">
      <c r="A253" s="76"/>
      <c r="B253" s="229" t="s">
        <v>345</v>
      </c>
      <c r="C253" s="229"/>
      <c r="D253" s="229"/>
      <c r="E253" s="229"/>
      <c r="F253" s="229"/>
      <c r="G253" s="393"/>
      <c r="H253" s="229"/>
      <c r="I253" s="105"/>
      <c r="J253" s="77"/>
      <c r="K253" s="77"/>
      <c r="L253" s="77"/>
      <c r="M253" s="77"/>
      <c r="N253" s="77"/>
      <c r="O253" s="77"/>
      <c r="P253" s="77"/>
      <c r="Q253" s="77"/>
      <c r="R253" s="105"/>
      <c r="S253" s="77"/>
      <c r="T253" s="77"/>
      <c r="U253" s="81"/>
      <c r="V253" s="44">
        <v>256</v>
      </c>
      <c r="Y253" s="554"/>
      <c r="Z253" s="73"/>
      <c r="AA253" s="73"/>
      <c r="AB253" s="73"/>
      <c r="AC253" s="73"/>
      <c r="AD253" s="73"/>
    </row>
    <row r="254" spans="1:30" ht="20.100000000000001" customHeight="1" thickBot="1" x14ac:dyDescent="0.2">
      <c r="A254" s="76"/>
      <c r="B254" s="229"/>
      <c r="C254" s="229" t="s">
        <v>840</v>
      </c>
      <c r="D254" s="229"/>
      <c r="E254" s="229"/>
      <c r="F254" s="229"/>
      <c r="G254" s="393"/>
      <c r="H254" s="229"/>
      <c r="I254" s="164">
        <v>0</v>
      </c>
      <c r="J254" s="77" t="s">
        <v>183</v>
      </c>
      <c r="K254" s="77"/>
      <c r="L254" s="77"/>
      <c r="M254" s="77"/>
      <c r="N254" s="77"/>
      <c r="O254" s="77"/>
      <c r="P254" s="77"/>
      <c r="Q254" s="77"/>
      <c r="R254" s="32">
        <v>1</v>
      </c>
      <c r="S254" s="77" t="s">
        <v>183</v>
      </c>
      <c r="T254" s="77"/>
      <c r="U254" s="81"/>
      <c r="V254" s="44">
        <v>257</v>
      </c>
      <c r="W254" s="1034" t="str">
        <f t="shared" ref="W254:W266" si="5">IF(OR(I254="",R254=""),"未入力あり","✔")</f>
        <v>✔</v>
      </c>
      <c r="Y254" s="554"/>
      <c r="Z254" s="73"/>
      <c r="AA254" s="73"/>
      <c r="AB254" s="73"/>
      <c r="AC254" s="73"/>
      <c r="AD254" s="73"/>
    </row>
    <row r="255" spans="1:30" ht="20.100000000000001" customHeight="1" thickBot="1" x14ac:dyDescent="0.2">
      <c r="A255" s="76"/>
      <c r="B255" s="229"/>
      <c r="C255" s="229" t="s">
        <v>841</v>
      </c>
      <c r="D255" s="229"/>
      <c r="E255" s="229"/>
      <c r="F255" s="229"/>
      <c r="G255" s="393"/>
      <c r="H255" s="229"/>
      <c r="I255" s="164">
        <v>0</v>
      </c>
      <c r="J255" s="77" t="s">
        <v>183</v>
      </c>
      <c r="K255" s="77"/>
      <c r="L255" s="77"/>
      <c r="M255" s="77"/>
      <c r="N255" s="77"/>
      <c r="O255" s="77"/>
      <c r="P255" s="77"/>
      <c r="Q255" s="77"/>
      <c r="R255" s="32">
        <v>0</v>
      </c>
      <c r="S255" s="77" t="s">
        <v>183</v>
      </c>
      <c r="T255" s="77"/>
      <c r="U255" s="81"/>
      <c r="V255" s="44">
        <v>258</v>
      </c>
      <c r="W255" s="1034" t="str">
        <f t="shared" si="5"/>
        <v>✔</v>
      </c>
      <c r="Y255" s="554"/>
      <c r="Z255" s="73"/>
      <c r="AA255" s="73"/>
      <c r="AB255" s="73"/>
      <c r="AC255" s="73"/>
      <c r="AD255" s="73"/>
    </row>
    <row r="256" spans="1:30" ht="20.100000000000001" customHeight="1" thickBot="1" x14ac:dyDescent="0.2">
      <c r="A256" s="76"/>
      <c r="B256" s="229"/>
      <c r="C256" s="229" t="s">
        <v>842</v>
      </c>
      <c r="D256" s="229"/>
      <c r="E256" s="229"/>
      <c r="F256" s="229"/>
      <c r="G256" s="393"/>
      <c r="H256" s="229"/>
      <c r="I256" s="164">
        <v>0</v>
      </c>
      <c r="J256" s="77" t="s">
        <v>183</v>
      </c>
      <c r="K256" s="77"/>
      <c r="L256" s="77"/>
      <c r="M256" s="77"/>
      <c r="N256" s="77"/>
      <c r="O256" s="77"/>
      <c r="P256" s="77"/>
      <c r="Q256" s="77"/>
      <c r="R256" s="32">
        <v>3</v>
      </c>
      <c r="S256" s="77" t="s">
        <v>183</v>
      </c>
      <c r="T256" s="77"/>
      <c r="U256" s="81"/>
      <c r="V256" s="44">
        <v>259</v>
      </c>
      <c r="W256" s="1034" t="str">
        <f t="shared" si="5"/>
        <v>✔</v>
      </c>
      <c r="Y256" s="554"/>
      <c r="Z256" s="73"/>
      <c r="AA256" s="73"/>
      <c r="AB256" s="73"/>
      <c r="AC256" s="73"/>
      <c r="AD256" s="73"/>
    </row>
    <row r="257" spans="1:30" ht="20.100000000000001" customHeight="1" thickBot="1" x14ac:dyDescent="0.2">
      <c r="A257" s="76"/>
      <c r="B257" s="229"/>
      <c r="C257" s="229" t="s">
        <v>843</v>
      </c>
      <c r="D257" s="229"/>
      <c r="E257" s="229"/>
      <c r="F257" s="229"/>
      <c r="G257" s="393"/>
      <c r="H257" s="229"/>
      <c r="I257" s="164">
        <v>0</v>
      </c>
      <c r="J257" s="77" t="s">
        <v>183</v>
      </c>
      <c r="K257" s="77"/>
      <c r="L257" s="77"/>
      <c r="M257" s="77"/>
      <c r="N257" s="77"/>
      <c r="O257" s="77"/>
      <c r="P257" s="77"/>
      <c r="Q257" s="77"/>
      <c r="R257" s="32">
        <v>0</v>
      </c>
      <c r="S257" s="77" t="s">
        <v>183</v>
      </c>
      <c r="T257" s="77"/>
      <c r="U257" s="81"/>
      <c r="V257" s="44">
        <v>260</v>
      </c>
      <c r="W257" s="1034" t="str">
        <f t="shared" si="5"/>
        <v>✔</v>
      </c>
      <c r="Y257" s="554"/>
      <c r="Z257" s="73"/>
      <c r="AA257" s="73"/>
      <c r="AB257" s="73"/>
      <c r="AC257" s="73"/>
      <c r="AD257" s="73"/>
    </row>
    <row r="258" spans="1:30" ht="20.100000000000001" customHeight="1" thickBot="1" x14ac:dyDescent="0.2">
      <c r="A258" s="76"/>
      <c r="B258" s="229"/>
      <c r="C258" s="229" t="s">
        <v>844</v>
      </c>
      <c r="D258" s="229"/>
      <c r="E258" s="229"/>
      <c r="F258" s="229"/>
      <c r="G258" s="393"/>
      <c r="H258" s="229"/>
      <c r="I258" s="164">
        <v>0</v>
      </c>
      <c r="J258" s="77" t="s">
        <v>183</v>
      </c>
      <c r="K258" s="77"/>
      <c r="L258" s="77"/>
      <c r="M258" s="77"/>
      <c r="N258" s="77"/>
      <c r="O258" s="77"/>
      <c r="P258" s="77"/>
      <c r="Q258" s="77"/>
      <c r="R258" s="32">
        <v>2</v>
      </c>
      <c r="S258" s="77" t="s">
        <v>183</v>
      </c>
      <c r="T258" s="77"/>
      <c r="U258" s="81"/>
      <c r="V258" s="44">
        <v>261</v>
      </c>
      <c r="W258" s="1034" t="str">
        <f t="shared" si="5"/>
        <v>✔</v>
      </c>
      <c r="Y258" s="554"/>
      <c r="Z258" s="73"/>
      <c r="AA258" s="73"/>
      <c r="AB258" s="73"/>
      <c r="AC258" s="73"/>
      <c r="AD258" s="73"/>
    </row>
    <row r="259" spans="1:30" ht="20.100000000000001" customHeight="1" thickBot="1" x14ac:dyDescent="0.2">
      <c r="A259" s="76"/>
      <c r="B259" s="229"/>
      <c r="C259" s="229" t="s">
        <v>845</v>
      </c>
      <c r="D259" s="229"/>
      <c r="E259" s="229"/>
      <c r="F259" s="229"/>
      <c r="G259" s="393"/>
      <c r="H259" s="229"/>
      <c r="I259" s="164">
        <v>0</v>
      </c>
      <c r="J259" s="77" t="s">
        <v>183</v>
      </c>
      <c r="K259" s="77"/>
      <c r="L259" s="77"/>
      <c r="M259" s="77"/>
      <c r="N259" s="77"/>
      <c r="O259" s="77"/>
      <c r="P259" s="77"/>
      <c r="Q259" s="77"/>
      <c r="R259" s="32">
        <v>0</v>
      </c>
      <c r="S259" s="77" t="s">
        <v>183</v>
      </c>
      <c r="T259" s="77"/>
      <c r="U259" s="81"/>
      <c r="V259" s="44">
        <v>262</v>
      </c>
      <c r="W259" s="1034" t="str">
        <f t="shared" si="5"/>
        <v>✔</v>
      </c>
      <c r="Y259" s="554"/>
      <c r="Z259" s="73"/>
      <c r="AA259" s="73"/>
      <c r="AB259" s="73"/>
      <c r="AC259" s="73"/>
      <c r="AD259" s="73"/>
    </row>
    <row r="260" spans="1:30" ht="20.100000000000001" customHeight="1" thickBot="1" x14ac:dyDescent="0.2">
      <c r="A260" s="76"/>
      <c r="B260" s="229"/>
      <c r="C260" s="73" t="s">
        <v>846</v>
      </c>
      <c r="D260" s="229"/>
      <c r="E260" s="229"/>
      <c r="F260" s="229"/>
      <c r="G260" s="393"/>
      <c r="H260" s="229"/>
      <c r="I260" s="164">
        <v>0</v>
      </c>
      <c r="J260" s="77" t="s">
        <v>183</v>
      </c>
      <c r="K260" s="77"/>
      <c r="L260" s="77"/>
      <c r="M260" s="77"/>
      <c r="N260" s="77"/>
      <c r="O260" s="77"/>
      <c r="P260" s="77"/>
      <c r="Q260" s="77"/>
      <c r="R260" s="32">
        <v>0</v>
      </c>
      <c r="S260" s="77" t="s">
        <v>183</v>
      </c>
      <c r="T260" s="77"/>
      <c r="U260" s="81"/>
      <c r="V260" s="44">
        <v>263</v>
      </c>
      <c r="W260" s="1034" t="str">
        <f t="shared" si="5"/>
        <v>✔</v>
      </c>
      <c r="Y260" s="554"/>
      <c r="Z260" s="73"/>
      <c r="AA260" s="73"/>
      <c r="AB260" s="73"/>
      <c r="AC260" s="73"/>
      <c r="AD260" s="73"/>
    </row>
    <row r="261" spans="1:30" ht="20.100000000000001" customHeight="1" thickBot="1" x14ac:dyDescent="0.2">
      <c r="A261" s="76"/>
      <c r="B261" s="229"/>
      <c r="C261" s="229" t="s">
        <v>847</v>
      </c>
      <c r="D261" s="229"/>
      <c r="E261" s="229"/>
      <c r="F261" s="229"/>
      <c r="G261" s="393"/>
      <c r="H261" s="229"/>
      <c r="I261" s="164">
        <v>0</v>
      </c>
      <c r="J261" s="77" t="s">
        <v>183</v>
      </c>
      <c r="K261" s="77"/>
      <c r="L261" s="77"/>
      <c r="M261" s="77"/>
      <c r="N261" s="77"/>
      <c r="O261" s="77"/>
      <c r="P261" s="77"/>
      <c r="Q261" s="77"/>
      <c r="R261" s="32">
        <v>0</v>
      </c>
      <c r="S261" s="77" t="s">
        <v>183</v>
      </c>
      <c r="T261" s="77"/>
      <c r="U261" s="81"/>
      <c r="V261" s="44">
        <v>264</v>
      </c>
      <c r="W261" s="1034" t="str">
        <f t="shared" si="5"/>
        <v>✔</v>
      </c>
      <c r="Y261" s="554"/>
      <c r="Z261" s="73"/>
      <c r="AA261" s="73"/>
      <c r="AB261" s="73"/>
      <c r="AC261" s="73"/>
      <c r="AD261" s="73"/>
    </row>
    <row r="262" spans="1:30" ht="20.100000000000001" customHeight="1" thickBot="1" x14ac:dyDescent="0.2">
      <c r="A262" s="76"/>
      <c r="B262" s="229"/>
      <c r="C262" s="73" t="s">
        <v>848</v>
      </c>
      <c r="D262" s="229"/>
      <c r="E262" s="229"/>
      <c r="F262" s="229"/>
      <c r="G262" s="393"/>
      <c r="H262" s="229"/>
      <c r="I262" s="164">
        <v>0</v>
      </c>
      <c r="J262" s="110" t="s">
        <v>240</v>
      </c>
      <c r="K262" s="110"/>
      <c r="L262" s="110"/>
      <c r="M262" s="110"/>
      <c r="N262" s="110"/>
      <c r="O262" s="110"/>
      <c r="P262" s="110"/>
      <c r="Q262" s="110"/>
      <c r="R262" s="32">
        <v>0</v>
      </c>
      <c r="S262" s="110" t="s">
        <v>240</v>
      </c>
      <c r="T262" s="110"/>
      <c r="U262" s="119"/>
      <c r="V262" s="44">
        <v>265</v>
      </c>
      <c r="W262" s="1034" t="str">
        <f t="shared" si="5"/>
        <v>✔</v>
      </c>
      <c r="Y262" s="554"/>
      <c r="Z262" s="73"/>
      <c r="AA262" s="73"/>
      <c r="AB262" s="73"/>
      <c r="AC262" s="73"/>
      <c r="AD262" s="73"/>
    </row>
    <row r="263" spans="1:30" ht="20.100000000000001" customHeight="1" thickBot="1" x14ac:dyDescent="0.2">
      <c r="A263" s="76"/>
      <c r="B263" s="229"/>
      <c r="C263" s="229" t="s">
        <v>849</v>
      </c>
      <c r="D263" s="229"/>
      <c r="E263" s="229"/>
      <c r="F263" s="229"/>
      <c r="G263" s="393"/>
      <c r="H263" s="229"/>
      <c r="I263" s="164">
        <v>0</v>
      </c>
      <c r="J263" s="110" t="s">
        <v>240</v>
      </c>
      <c r="K263" s="110"/>
      <c r="L263" s="110"/>
      <c r="M263" s="110"/>
      <c r="N263" s="110"/>
      <c r="O263" s="110"/>
      <c r="P263" s="110"/>
      <c r="Q263" s="110"/>
      <c r="R263" s="32">
        <v>0</v>
      </c>
      <c r="S263" s="110" t="s">
        <v>240</v>
      </c>
      <c r="T263" s="110"/>
      <c r="U263" s="119"/>
      <c r="V263" s="44">
        <v>266</v>
      </c>
      <c r="W263" s="1034" t="str">
        <f t="shared" si="5"/>
        <v>✔</v>
      </c>
      <c r="Y263" s="554"/>
      <c r="Z263" s="73"/>
      <c r="AA263" s="73"/>
      <c r="AB263" s="73"/>
      <c r="AC263" s="73"/>
      <c r="AD263" s="73"/>
    </row>
    <row r="264" spans="1:30" ht="20.100000000000001" customHeight="1" thickBot="1" x14ac:dyDescent="0.2">
      <c r="A264" s="76"/>
      <c r="B264" s="229"/>
      <c r="C264" s="229" t="s">
        <v>850</v>
      </c>
      <c r="D264" s="229"/>
      <c r="E264" s="229"/>
      <c r="F264" s="229"/>
      <c r="G264" s="393"/>
      <c r="H264" s="229"/>
      <c r="I264" s="164">
        <v>0</v>
      </c>
      <c r="J264" s="110" t="s">
        <v>240</v>
      </c>
      <c r="K264" s="110"/>
      <c r="L264" s="110"/>
      <c r="M264" s="110"/>
      <c r="N264" s="110"/>
      <c r="O264" s="110"/>
      <c r="P264" s="110"/>
      <c r="Q264" s="110"/>
      <c r="R264" s="32">
        <v>1</v>
      </c>
      <c r="S264" s="110" t="s">
        <v>240</v>
      </c>
      <c r="T264" s="110"/>
      <c r="U264" s="119"/>
      <c r="V264" s="44">
        <v>267</v>
      </c>
      <c r="W264" s="1034" t="str">
        <f t="shared" si="5"/>
        <v>✔</v>
      </c>
      <c r="Y264" s="554"/>
      <c r="Z264" s="73"/>
      <c r="AA264" s="73"/>
      <c r="AB264" s="73"/>
      <c r="AC264" s="73"/>
      <c r="AD264" s="73"/>
    </row>
    <row r="265" spans="1:30" ht="20.100000000000001" customHeight="1" thickBot="1" x14ac:dyDescent="0.2">
      <c r="A265" s="76"/>
      <c r="B265" s="229"/>
      <c r="C265" s="229" t="s">
        <v>1250</v>
      </c>
      <c r="D265" s="229"/>
      <c r="E265" s="229"/>
      <c r="F265" s="229"/>
      <c r="G265" s="393"/>
      <c r="H265" s="229"/>
      <c r="I265" s="164">
        <v>0</v>
      </c>
      <c r="J265" s="110" t="s">
        <v>240</v>
      </c>
      <c r="K265" s="110"/>
      <c r="L265" s="110"/>
      <c r="M265" s="110"/>
      <c r="N265" s="110"/>
      <c r="O265" s="110"/>
      <c r="P265" s="110"/>
      <c r="Q265" s="110"/>
      <c r="R265" s="32">
        <v>0</v>
      </c>
      <c r="S265" s="110" t="s">
        <v>240</v>
      </c>
      <c r="T265" s="110"/>
      <c r="U265" s="119"/>
      <c r="V265" s="44">
        <v>268</v>
      </c>
      <c r="W265" s="1034" t="str">
        <f t="shared" si="5"/>
        <v>✔</v>
      </c>
      <c r="Y265" s="554"/>
      <c r="Z265" s="73"/>
      <c r="AA265" s="73"/>
      <c r="AB265" s="73"/>
      <c r="AC265" s="73"/>
      <c r="AD265" s="73"/>
    </row>
    <row r="266" spans="1:30" ht="39.75" customHeight="1" thickBot="1" x14ac:dyDescent="0.2">
      <c r="A266" s="76"/>
      <c r="B266" s="229"/>
      <c r="C266" s="1322" t="s">
        <v>1222</v>
      </c>
      <c r="D266" s="1323"/>
      <c r="E266" s="1323"/>
      <c r="F266" s="1323"/>
      <c r="G266" s="1323"/>
      <c r="H266" s="1324"/>
      <c r="I266" s="164">
        <v>0</v>
      </c>
      <c r="J266" s="77" t="s">
        <v>183</v>
      </c>
      <c r="K266" s="77"/>
      <c r="L266" s="77"/>
      <c r="M266" s="77"/>
      <c r="N266" s="77"/>
      <c r="O266" s="77"/>
      <c r="P266" s="77"/>
      <c r="Q266" s="77"/>
      <c r="R266" s="32">
        <v>0</v>
      </c>
      <c r="S266" s="77" t="s">
        <v>183</v>
      </c>
      <c r="T266" s="77"/>
      <c r="U266" s="81"/>
      <c r="V266" s="44">
        <v>269</v>
      </c>
      <c r="W266" s="1034" t="str">
        <f t="shared" si="5"/>
        <v>✔</v>
      </c>
      <c r="Y266" s="554"/>
      <c r="Z266" s="73"/>
      <c r="AA266" s="73"/>
      <c r="AB266" s="73"/>
      <c r="AC266" s="73"/>
      <c r="AD266" s="73"/>
    </row>
    <row r="267" spans="1:30" ht="20.100000000000001" customHeight="1" x14ac:dyDescent="0.15">
      <c r="A267" s="76"/>
      <c r="B267" s="229"/>
      <c r="C267" s="229"/>
      <c r="D267" s="229"/>
      <c r="E267" s="229"/>
      <c r="F267" s="229"/>
      <c r="G267" s="393"/>
      <c r="H267" s="229"/>
      <c r="I267" s="95"/>
      <c r="J267" s="77"/>
      <c r="K267" s="77"/>
      <c r="L267" s="77"/>
      <c r="M267" s="77"/>
      <c r="N267" s="77"/>
      <c r="O267" s="77"/>
      <c r="P267" s="77"/>
      <c r="Q267" s="77"/>
      <c r="R267" s="95"/>
      <c r="S267" s="77"/>
      <c r="T267" s="77"/>
      <c r="U267" s="81"/>
      <c r="V267" s="44">
        <v>270</v>
      </c>
      <c r="Y267" s="554"/>
      <c r="Z267" s="73"/>
      <c r="AA267" s="73"/>
      <c r="AB267" s="73"/>
      <c r="AC267" s="73"/>
      <c r="AD267" s="73"/>
    </row>
    <row r="268" spans="1:30" ht="20.100000000000001" customHeight="1" x14ac:dyDescent="0.15">
      <c r="A268" s="76"/>
      <c r="B268" s="229" t="s">
        <v>249</v>
      </c>
      <c r="C268" s="229"/>
      <c r="D268" s="229"/>
      <c r="E268" s="229"/>
      <c r="F268" s="77"/>
      <c r="G268" s="393"/>
      <c r="H268" s="232"/>
      <c r="I268" s="93" t="s">
        <v>229</v>
      </c>
      <c r="J268" s="77"/>
      <c r="K268" s="77"/>
      <c r="L268" s="77"/>
      <c r="M268" s="77"/>
      <c r="N268" s="77"/>
      <c r="O268" s="77"/>
      <c r="P268" s="77"/>
      <c r="Q268" s="77"/>
      <c r="R268" s="93" t="s">
        <v>245</v>
      </c>
      <c r="S268" s="77"/>
      <c r="T268" s="77"/>
      <c r="U268" s="81"/>
      <c r="V268" s="44">
        <v>271</v>
      </c>
      <c r="Y268" s="554"/>
      <c r="Z268" s="73"/>
      <c r="AA268" s="73"/>
      <c r="AB268" s="73"/>
      <c r="AC268" s="73"/>
      <c r="AD268" s="73"/>
    </row>
    <row r="269" spans="1:30" ht="20.100000000000001" customHeight="1" thickBot="1" x14ac:dyDescent="0.2">
      <c r="A269" s="76"/>
      <c r="B269" s="229"/>
      <c r="C269" s="229"/>
      <c r="D269" s="229"/>
      <c r="E269" s="229"/>
      <c r="F269" s="77"/>
      <c r="G269" s="393"/>
      <c r="H269" s="232"/>
      <c r="I269" s="93" t="s">
        <v>159</v>
      </c>
      <c r="J269" s="77"/>
      <c r="K269" s="77"/>
      <c r="L269" s="77"/>
      <c r="M269" s="77"/>
      <c r="N269" s="77"/>
      <c r="O269" s="77"/>
      <c r="P269" s="77"/>
      <c r="Q269" s="77"/>
      <c r="R269" s="70"/>
      <c r="S269" s="77"/>
      <c r="T269" s="77"/>
      <c r="U269" s="81"/>
      <c r="V269" s="44">
        <v>272</v>
      </c>
      <c r="Y269" s="554"/>
      <c r="Z269" s="73"/>
      <c r="AA269" s="73"/>
      <c r="AB269" s="73"/>
      <c r="AC269" s="73"/>
      <c r="AD269" s="73"/>
    </row>
    <row r="270" spans="1:30" ht="19.5" customHeight="1" thickBot="1" x14ac:dyDescent="0.2">
      <c r="A270" s="76"/>
      <c r="B270" s="229"/>
      <c r="C270" s="230" t="s">
        <v>851</v>
      </c>
      <c r="D270" s="230"/>
      <c r="E270" s="230"/>
      <c r="F270" s="230"/>
      <c r="G270" s="230"/>
      <c r="H270" s="231"/>
      <c r="I270" s="164">
        <v>0</v>
      </c>
      <c r="J270" s="77" t="s">
        <v>183</v>
      </c>
      <c r="K270" s="77"/>
      <c r="L270" s="77"/>
      <c r="M270" s="77"/>
      <c r="N270" s="77"/>
      <c r="O270" s="77"/>
      <c r="P270" s="77"/>
      <c r="Q270" s="77"/>
      <c r="R270" s="32">
        <v>3</v>
      </c>
      <c r="S270" s="77" t="s">
        <v>183</v>
      </c>
      <c r="T270" s="77"/>
      <c r="U270" s="81"/>
      <c r="V270" s="44">
        <v>273</v>
      </c>
      <c r="W270" s="1034" t="str">
        <f t="shared" ref="W270:W282" si="6">IF(OR(I270="",R270=""),"未入力あり","✔")</f>
        <v>✔</v>
      </c>
      <c r="Y270" s="554"/>
      <c r="Z270" s="73"/>
      <c r="AA270" s="73"/>
      <c r="AB270" s="73"/>
      <c r="AC270" s="73"/>
      <c r="AD270" s="73"/>
    </row>
    <row r="271" spans="1:30" ht="19.5" customHeight="1" thickBot="1" x14ac:dyDescent="0.2">
      <c r="A271" s="76"/>
      <c r="B271" s="229"/>
      <c r="C271" s="230" t="s">
        <v>503</v>
      </c>
      <c r="D271" s="229"/>
      <c r="E271" s="229"/>
      <c r="F271" s="77"/>
      <c r="G271" s="393"/>
      <c r="H271" s="54"/>
      <c r="I271" s="164">
        <v>0</v>
      </c>
      <c r="J271" s="77" t="s">
        <v>183</v>
      </c>
      <c r="K271" s="77"/>
      <c r="L271" s="77"/>
      <c r="M271" s="77"/>
      <c r="N271" s="77"/>
      <c r="O271" s="77"/>
      <c r="P271" s="77"/>
      <c r="Q271" s="77"/>
      <c r="R271" s="32">
        <v>0</v>
      </c>
      <c r="S271" s="77" t="s">
        <v>183</v>
      </c>
      <c r="T271" s="77"/>
      <c r="U271" s="81"/>
      <c r="V271" s="44">
        <v>274</v>
      </c>
      <c r="W271" s="1034" t="str">
        <f t="shared" si="6"/>
        <v>✔</v>
      </c>
      <c r="Y271" s="554"/>
      <c r="Z271" s="73"/>
      <c r="AA271" s="73"/>
      <c r="AB271" s="73"/>
      <c r="AC271" s="73"/>
      <c r="AD271" s="73"/>
    </row>
    <row r="272" spans="1:30" ht="19.5" customHeight="1" thickBot="1" x14ac:dyDescent="0.2">
      <c r="A272" s="76"/>
      <c r="B272" s="229"/>
      <c r="C272" s="230" t="s">
        <v>504</v>
      </c>
      <c r="D272" s="229"/>
      <c r="E272" s="229"/>
      <c r="F272" s="77"/>
      <c r="G272" s="393"/>
      <c r="H272" s="120"/>
      <c r="I272" s="164">
        <v>0</v>
      </c>
      <c r="J272" s="77" t="s">
        <v>183</v>
      </c>
      <c r="K272" s="77"/>
      <c r="L272" s="77"/>
      <c r="M272" s="77"/>
      <c r="N272" s="77"/>
      <c r="O272" s="77"/>
      <c r="P272" s="77"/>
      <c r="Q272" s="77"/>
      <c r="R272" s="32">
        <v>0</v>
      </c>
      <c r="S272" s="77" t="s">
        <v>183</v>
      </c>
      <c r="T272" s="77"/>
      <c r="U272" s="81"/>
      <c r="V272" s="44">
        <v>275</v>
      </c>
      <c r="W272" s="1034" t="str">
        <f t="shared" si="6"/>
        <v>✔</v>
      </c>
      <c r="Y272" s="554"/>
      <c r="Z272" s="73"/>
      <c r="AA272" s="73"/>
      <c r="AB272" s="73"/>
      <c r="AC272" s="73"/>
      <c r="AD272" s="73"/>
    </row>
    <row r="273" spans="1:30" ht="19.5" customHeight="1" thickBot="1" x14ac:dyDescent="0.2">
      <c r="A273" s="76"/>
      <c r="B273" s="229"/>
      <c r="C273" s="230" t="s">
        <v>852</v>
      </c>
      <c r="D273" s="393"/>
      <c r="E273" s="393"/>
      <c r="F273" s="393"/>
      <c r="G273" s="393"/>
      <c r="H273" s="236"/>
      <c r="I273" s="164">
        <v>0</v>
      </c>
      <c r="J273" s="77" t="s">
        <v>183</v>
      </c>
      <c r="K273" s="77"/>
      <c r="L273" s="77"/>
      <c r="M273" s="77"/>
      <c r="N273" s="77"/>
      <c r="O273" s="77"/>
      <c r="P273" s="77"/>
      <c r="Q273" s="77"/>
      <c r="R273" s="32">
        <v>0</v>
      </c>
      <c r="S273" s="77" t="s">
        <v>183</v>
      </c>
      <c r="T273" s="77"/>
      <c r="U273" s="81"/>
      <c r="V273" s="44">
        <v>276</v>
      </c>
      <c r="W273" s="1034" t="str">
        <f t="shared" si="6"/>
        <v>✔</v>
      </c>
      <c r="Y273" s="554"/>
      <c r="Z273" s="73"/>
      <c r="AA273" s="73"/>
      <c r="AB273" s="73"/>
      <c r="AC273" s="73"/>
      <c r="AD273" s="73"/>
    </row>
    <row r="274" spans="1:30" ht="39" customHeight="1" thickBot="1" x14ac:dyDescent="0.2">
      <c r="A274" s="76"/>
      <c r="B274" s="229"/>
      <c r="C274" s="1316" t="s">
        <v>853</v>
      </c>
      <c r="D274" s="1316"/>
      <c r="E274" s="1316"/>
      <c r="F274" s="1316"/>
      <c r="G274" s="1316"/>
      <c r="H274" s="1317"/>
      <c r="I274" s="164">
        <v>0</v>
      </c>
      <c r="J274" s="77" t="s">
        <v>183</v>
      </c>
      <c r="K274" s="77"/>
      <c r="L274" s="77"/>
      <c r="M274" s="77"/>
      <c r="N274" s="77"/>
      <c r="O274" s="77"/>
      <c r="P274" s="77"/>
      <c r="Q274" s="77"/>
      <c r="R274" s="32">
        <v>0</v>
      </c>
      <c r="S274" s="77" t="s">
        <v>183</v>
      </c>
      <c r="T274" s="77"/>
      <c r="U274" s="81"/>
      <c r="V274" s="44">
        <v>277</v>
      </c>
      <c r="W274" s="1034" t="str">
        <f t="shared" si="6"/>
        <v>✔</v>
      </c>
      <c r="Y274" s="554"/>
      <c r="Z274" s="73"/>
      <c r="AA274" s="73"/>
      <c r="AB274" s="73"/>
      <c r="AC274" s="73"/>
      <c r="AD274" s="73"/>
    </row>
    <row r="275" spans="1:30" ht="19.5" customHeight="1" thickBot="1" x14ac:dyDescent="0.2">
      <c r="A275" s="76"/>
      <c r="B275" s="229"/>
      <c r="C275" s="230" t="s">
        <v>153</v>
      </c>
      <c r="D275" s="393"/>
      <c r="E275" s="393"/>
      <c r="F275" s="393"/>
      <c r="G275" s="393"/>
      <c r="H275" s="236"/>
      <c r="I275" s="164">
        <v>0</v>
      </c>
      <c r="J275" s="77" t="s">
        <v>183</v>
      </c>
      <c r="K275" s="77"/>
      <c r="L275" s="77"/>
      <c r="M275" s="77"/>
      <c r="N275" s="77"/>
      <c r="O275" s="77"/>
      <c r="P275" s="77"/>
      <c r="Q275" s="77"/>
      <c r="R275" s="32">
        <v>0</v>
      </c>
      <c r="S275" s="77" t="s">
        <v>183</v>
      </c>
      <c r="T275" s="77"/>
      <c r="U275" s="81"/>
      <c r="V275" s="44">
        <v>278</v>
      </c>
      <c r="W275" s="1034" t="str">
        <f t="shared" si="6"/>
        <v>✔</v>
      </c>
      <c r="Y275" s="554"/>
      <c r="Z275" s="73"/>
      <c r="AA275" s="73"/>
      <c r="AB275" s="73"/>
      <c r="AC275" s="73"/>
      <c r="AD275" s="73"/>
    </row>
    <row r="276" spans="1:30" ht="19.5" customHeight="1" thickBot="1" x14ac:dyDescent="0.2">
      <c r="A276" s="76"/>
      <c r="B276" s="229"/>
      <c r="C276" s="230" t="s">
        <v>119</v>
      </c>
      <c r="D276" s="393"/>
      <c r="E276" s="393"/>
      <c r="F276" s="393"/>
      <c r="G276" s="393"/>
      <c r="H276" s="236"/>
      <c r="I276" s="164">
        <v>0</v>
      </c>
      <c r="J276" s="77" t="s">
        <v>183</v>
      </c>
      <c r="K276" s="77"/>
      <c r="L276" s="77"/>
      <c r="M276" s="77"/>
      <c r="N276" s="77"/>
      <c r="O276" s="77"/>
      <c r="P276" s="77"/>
      <c r="Q276" s="77"/>
      <c r="R276" s="32">
        <v>3</v>
      </c>
      <c r="S276" s="77" t="s">
        <v>183</v>
      </c>
      <c r="T276" s="77"/>
      <c r="U276" s="81"/>
      <c r="V276" s="44">
        <v>279</v>
      </c>
      <c r="W276" s="1034" t="str">
        <f t="shared" si="6"/>
        <v>✔</v>
      </c>
      <c r="Y276" s="554"/>
      <c r="Z276" s="73"/>
      <c r="AA276" s="73"/>
      <c r="AB276" s="73"/>
      <c r="AC276" s="73"/>
      <c r="AD276" s="73"/>
    </row>
    <row r="277" spans="1:30" ht="19.5" customHeight="1" thickBot="1" x14ac:dyDescent="0.2">
      <c r="A277" s="76"/>
      <c r="B277" s="229"/>
      <c r="C277" s="230" t="s">
        <v>854</v>
      </c>
      <c r="D277" s="229"/>
      <c r="E277" s="229"/>
      <c r="F277" s="77"/>
      <c r="G277" s="393"/>
      <c r="H277" s="54"/>
      <c r="I277" s="164">
        <v>0</v>
      </c>
      <c r="J277" s="77" t="s">
        <v>183</v>
      </c>
      <c r="K277" s="77"/>
      <c r="L277" s="77"/>
      <c r="M277" s="77"/>
      <c r="N277" s="77"/>
      <c r="O277" s="77"/>
      <c r="P277" s="77"/>
      <c r="Q277" s="77"/>
      <c r="R277" s="32">
        <v>0</v>
      </c>
      <c r="S277" s="77" t="s">
        <v>183</v>
      </c>
      <c r="T277" s="77"/>
      <c r="U277" s="81"/>
      <c r="V277" s="44">
        <v>280</v>
      </c>
      <c r="W277" s="1034" t="str">
        <f t="shared" si="6"/>
        <v>✔</v>
      </c>
      <c r="Y277" s="554"/>
      <c r="Z277" s="73"/>
      <c r="AA277" s="73"/>
      <c r="AB277" s="73"/>
      <c r="AC277" s="73"/>
      <c r="AD277" s="73"/>
    </row>
    <row r="278" spans="1:30" ht="19.5" customHeight="1" thickBot="1" x14ac:dyDescent="0.2">
      <c r="A278" s="76"/>
      <c r="B278" s="229"/>
      <c r="C278" s="229" t="s">
        <v>639</v>
      </c>
      <c r="D278" s="229"/>
      <c r="E278" s="229"/>
      <c r="F278" s="77"/>
      <c r="G278" s="393"/>
      <c r="H278" s="54"/>
      <c r="I278" s="164">
        <v>0</v>
      </c>
      <c r="J278" s="77" t="s">
        <v>183</v>
      </c>
      <c r="K278" s="77"/>
      <c r="L278" s="77"/>
      <c r="M278" s="77"/>
      <c r="N278" s="77"/>
      <c r="O278" s="77"/>
      <c r="P278" s="77"/>
      <c r="Q278" s="77"/>
      <c r="R278" s="32">
        <v>0</v>
      </c>
      <c r="S278" s="77" t="s">
        <v>183</v>
      </c>
      <c r="T278" s="77"/>
      <c r="U278" s="81"/>
      <c r="V278" s="44">
        <v>281</v>
      </c>
      <c r="W278" s="1034" t="str">
        <f t="shared" si="6"/>
        <v>✔</v>
      </c>
      <c r="Y278" s="554"/>
      <c r="Z278" s="73"/>
      <c r="AA278" s="73"/>
      <c r="AB278" s="73"/>
      <c r="AC278" s="73"/>
      <c r="AD278" s="73"/>
    </row>
    <row r="279" spans="1:30" ht="19.5" customHeight="1" thickBot="1" x14ac:dyDescent="0.2">
      <c r="A279" s="76"/>
      <c r="B279" s="229"/>
      <c r="C279" s="266" t="s">
        <v>855</v>
      </c>
      <c r="D279" s="229"/>
      <c r="E279" s="229"/>
      <c r="F279" s="77"/>
      <c r="G279" s="393"/>
      <c r="H279" s="54"/>
      <c r="I279" s="164">
        <v>0</v>
      </c>
      <c r="J279" s="77" t="s">
        <v>183</v>
      </c>
      <c r="K279" s="77"/>
      <c r="L279" s="77"/>
      <c r="M279" s="77"/>
      <c r="N279" s="77"/>
      <c r="O279" s="77"/>
      <c r="P279" s="77"/>
      <c r="Q279" s="77"/>
      <c r="R279" s="32">
        <v>0</v>
      </c>
      <c r="S279" s="77" t="s">
        <v>183</v>
      </c>
      <c r="T279" s="77"/>
      <c r="U279" s="81"/>
      <c r="V279" s="44">
        <v>282</v>
      </c>
      <c r="W279" s="1034" t="str">
        <f t="shared" si="6"/>
        <v>✔</v>
      </c>
      <c r="Y279" s="554"/>
      <c r="Z279" s="73"/>
      <c r="AA279" s="73"/>
      <c r="AB279" s="73"/>
      <c r="AC279" s="73"/>
      <c r="AD279" s="73"/>
    </row>
    <row r="280" spans="1:30" ht="19.5" customHeight="1" thickBot="1" x14ac:dyDescent="0.2">
      <c r="A280" s="76"/>
      <c r="B280" s="229"/>
      <c r="C280" s="230" t="s">
        <v>856</v>
      </c>
      <c r="D280" s="229"/>
      <c r="E280" s="229"/>
      <c r="F280" s="77"/>
      <c r="G280" s="393"/>
      <c r="H280" s="54"/>
      <c r="I280" s="164">
        <v>0</v>
      </c>
      <c r="J280" s="77" t="s">
        <v>183</v>
      </c>
      <c r="K280" s="77"/>
      <c r="L280" s="77"/>
      <c r="M280" s="77"/>
      <c r="N280" s="77"/>
      <c r="O280" s="77"/>
      <c r="P280" s="77"/>
      <c r="Q280" s="77"/>
      <c r="R280" s="32">
        <v>0</v>
      </c>
      <c r="S280" s="77" t="s">
        <v>183</v>
      </c>
      <c r="T280" s="77"/>
      <c r="U280" s="81"/>
      <c r="V280" s="44">
        <v>283</v>
      </c>
      <c r="W280" s="1034" t="str">
        <f t="shared" si="6"/>
        <v>✔</v>
      </c>
      <c r="Y280" s="554"/>
      <c r="Z280" s="73"/>
      <c r="AA280" s="73"/>
      <c r="AB280" s="73"/>
      <c r="AC280" s="73"/>
      <c r="AD280" s="73"/>
    </row>
    <row r="281" spans="1:30" ht="39" customHeight="1" thickBot="1" x14ac:dyDescent="0.2">
      <c r="A281" s="76"/>
      <c r="B281" s="229"/>
      <c r="C281" s="1316" t="s">
        <v>857</v>
      </c>
      <c r="D281" s="1316"/>
      <c r="E281" s="1316"/>
      <c r="F281" s="1316"/>
      <c r="G281" s="1316"/>
      <c r="H281" s="1317"/>
      <c r="I281" s="164">
        <v>0</v>
      </c>
      <c r="J281" s="77" t="s">
        <v>183</v>
      </c>
      <c r="K281" s="77"/>
      <c r="L281" s="77"/>
      <c r="M281" s="77"/>
      <c r="N281" s="77"/>
      <c r="O281" s="77"/>
      <c r="P281" s="77"/>
      <c r="Q281" s="77"/>
      <c r="R281" s="32">
        <v>0</v>
      </c>
      <c r="S281" s="77" t="s">
        <v>183</v>
      </c>
      <c r="T281" s="77"/>
      <c r="U281" s="81"/>
      <c r="V281" s="44">
        <v>284</v>
      </c>
      <c r="W281" s="1034" t="str">
        <f t="shared" si="6"/>
        <v>✔</v>
      </c>
      <c r="Y281" s="554"/>
      <c r="Z281" s="73"/>
      <c r="AA281" s="73"/>
      <c r="AB281" s="73"/>
      <c r="AC281" s="73"/>
      <c r="AD281" s="73"/>
    </row>
    <row r="282" spans="1:30" ht="19.5" customHeight="1" thickBot="1" x14ac:dyDescent="0.2">
      <c r="A282" s="76"/>
      <c r="B282" s="229"/>
      <c r="C282" s="229" t="s">
        <v>440</v>
      </c>
      <c r="D282" s="229"/>
      <c r="E282" s="229"/>
      <c r="F282" s="77"/>
      <c r="G282" s="393"/>
      <c r="H282" s="54"/>
      <c r="I282" s="164">
        <v>0</v>
      </c>
      <c r="J282" s="77" t="s">
        <v>183</v>
      </c>
      <c r="K282" s="77"/>
      <c r="L282" s="77"/>
      <c r="M282" s="77"/>
      <c r="N282" s="77"/>
      <c r="O282" s="77"/>
      <c r="P282" s="77"/>
      <c r="Q282" s="77"/>
      <c r="R282" s="32">
        <v>0</v>
      </c>
      <c r="S282" s="77" t="s">
        <v>183</v>
      </c>
      <c r="T282" s="77"/>
      <c r="U282" s="81"/>
      <c r="V282" s="44">
        <v>285</v>
      </c>
      <c r="W282" s="1034" t="str">
        <f t="shared" si="6"/>
        <v>✔</v>
      </c>
      <c r="Y282" s="554"/>
      <c r="Z282" s="73"/>
      <c r="AA282" s="73"/>
      <c r="AB282" s="73"/>
      <c r="AC282" s="73"/>
      <c r="AD282" s="73"/>
    </row>
    <row r="283" spans="1:30" ht="20.100000000000001" customHeight="1" thickBot="1" x14ac:dyDescent="0.2">
      <c r="A283" s="76"/>
      <c r="B283" s="229"/>
      <c r="C283" s="262" t="s">
        <v>500</v>
      </c>
      <c r="D283" s="262"/>
      <c r="E283" s="262"/>
      <c r="F283" s="263"/>
      <c r="G283" s="264"/>
      <c r="H283" s="121"/>
      <c r="I283" s="267"/>
      <c r="J283" s="77"/>
      <c r="K283" s="77"/>
      <c r="L283" s="77"/>
      <c r="M283" s="77"/>
      <c r="N283" s="77"/>
      <c r="O283" s="77"/>
      <c r="P283" s="77"/>
      <c r="Q283" s="77"/>
      <c r="R283" s="122"/>
      <c r="S283" s="77"/>
      <c r="T283" s="77"/>
      <c r="U283" s="81"/>
      <c r="V283" s="44">
        <v>286</v>
      </c>
      <c r="Y283" s="554"/>
      <c r="Z283" s="73"/>
      <c r="AA283" s="73"/>
      <c r="AB283" s="73"/>
      <c r="AC283" s="73"/>
      <c r="AD283" s="73"/>
    </row>
    <row r="284" spans="1:30" ht="20.100000000000001" customHeight="1" thickBot="1" x14ac:dyDescent="0.2">
      <c r="A284" s="76"/>
      <c r="B284" s="229"/>
      <c r="C284" s="1318"/>
      <c r="D284" s="1319"/>
      <c r="E284" s="1319"/>
      <c r="F284" s="1319"/>
      <c r="G284" s="1319"/>
      <c r="H284" s="1320"/>
      <c r="I284" s="164"/>
      <c r="J284" s="77" t="s">
        <v>183</v>
      </c>
      <c r="K284" s="77"/>
      <c r="L284" s="77"/>
      <c r="M284" s="77"/>
      <c r="N284" s="77"/>
      <c r="O284" s="77"/>
      <c r="P284" s="77"/>
      <c r="Q284" s="77"/>
      <c r="R284" s="32"/>
      <c r="S284" s="77" t="s">
        <v>183</v>
      </c>
      <c r="T284" s="77"/>
      <c r="U284" s="81"/>
      <c r="V284" s="44">
        <v>287</v>
      </c>
      <c r="Y284" s="554"/>
      <c r="Z284" s="73"/>
      <c r="AA284" s="73"/>
      <c r="AB284" s="73"/>
      <c r="AC284" s="73"/>
      <c r="AD284" s="73"/>
    </row>
    <row r="285" spans="1:30" ht="20.100000000000001" customHeight="1" thickBot="1" x14ac:dyDescent="0.2">
      <c r="A285" s="76"/>
      <c r="B285" s="229"/>
      <c r="C285" s="1318"/>
      <c r="D285" s="1319"/>
      <c r="E285" s="1319"/>
      <c r="F285" s="1319"/>
      <c r="G285" s="1319"/>
      <c r="H285" s="1320"/>
      <c r="I285" s="164"/>
      <c r="J285" s="77" t="s">
        <v>183</v>
      </c>
      <c r="K285" s="77"/>
      <c r="L285" s="77"/>
      <c r="M285" s="77"/>
      <c r="N285" s="77"/>
      <c r="O285" s="77"/>
      <c r="P285" s="77"/>
      <c r="Q285" s="77"/>
      <c r="R285" s="32"/>
      <c r="S285" s="77" t="s">
        <v>183</v>
      </c>
      <c r="T285" s="77"/>
      <c r="U285" s="81"/>
      <c r="V285" s="44">
        <v>288</v>
      </c>
      <c r="Y285" s="554"/>
      <c r="Z285" s="73"/>
      <c r="AA285" s="73"/>
      <c r="AB285" s="73"/>
      <c r="AC285" s="73"/>
      <c r="AD285" s="73"/>
    </row>
    <row r="286" spans="1:30" ht="20.100000000000001" customHeight="1" thickBot="1" x14ac:dyDescent="0.2">
      <c r="A286" s="76"/>
      <c r="B286" s="229"/>
      <c r="C286" s="1318"/>
      <c r="D286" s="1319"/>
      <c r="E286" s="1319"/>
      <c r="F286" s="1319"/>
      <c r="G286" s="1319"/>
      <c r="H286" s="1320"/>
      <c r="I286" s="164"/>
      <c r="J286" s="77" t="s">
        <v>183</v>
      </c>
      <c r="K286" s="77"/>
      <c r="L286" s="77"/>
      <c r="M286" s="77"/>
      <c r="N286" s="77"/>
      <c r="O286" s="77"/>
      <c r="P286" s="77"/>
      <c r="Q286" s="77"/>
      <c r="R286" s="32"/>
      <c r="S286" s="77" t="s">
        <v>183</v>
      </c>
      <c r="T286" s="77"/>
      <c r="U286" s="81"/>
      <c r="V286" s="44">
        <v>289</v>
      </c>
      <c r="Y286" s="554"/>
      <c r="Z286" s="73"/>
      <c r="AA286" s="73"/>
      <c r="AB286" s="73"/>
      <c r="AC286" s="73"/>
      <c r="AD286" s="73"/>
    </row>
    <row r="287" spans="1:30" ht="20.100000000000001" customHeight="1" thickBot="1" x14ac:dyDescent="0.2">
      <c r="A287" s="76"/>
      <c r="B287" s="229"/>
      <c r="C287" s="1318"/>
      <c r="D287" s="1319"/>
      <c r="E287" s="1319"/>
      <c r="F287" s="1319"/>
      <c r="G287" s="1319"/>
      <c r="H287" s="1320"/>
      <c r="I287" s="164"/>
      <c r="J287" s="77" t="s">
        <v>183</v>
      </c>
      <c r="K287" s="77"/>
      <c r="L287" s="77"/>
      <c r="M287" s="77"/>
      <c r="N287" s="77"/>
      <c r="O287" s="77"/>
      <c r="P287" s="77"/>
      <c r="Q287" s="77"/>
      <c r="R287" s="32"/>
      <c r="S287" s="77" t="s">
        <v>183</v>
      </c>
      <c r="T287" s="77"/>
      <c r="U287" s="81"/>
      <c r="V287" s="44">
        <v>290</v>
      </c>
      <c r="Y287" s="554"/>
      <c r="Z287" s="73"/>
      <c r="AA287" s="73"/>
      <c r="AB287" s="73"/>
      <c r="AC287" s="73"/>
      <c r="AD287" s="73"/>
    </row>
    <row r="288" spans="1:30" ht="20.100000000000001" customHeight="1" thickBot="1" x14ac:dyDescent="0.2">
      <c r="A288" s="76"/>
      <c r="B288" s="229"/>
      <c r="C288" s="1318"/>
      <c r="D288" s="1319"/>
      <c r="E288" s="1319"/>
      <c r="F288" s="1319"/>
      <c r="G288" s="1319"/>
      <c r="H288" s="1320"/>
      <c r="I288" s="164"/>
      <c r="J288" s="77" t="s">
        <v>183</v>
      </c>
      <c r="K288" s="77"/>
      <c r="L288" s="77"/>
      <c r="M288" s="77"/>
      <c r="N288" s="77"/>
      <c r="O288" s="77"/>
      <c r="P288" s="77"/>
      <c r="Q288" s="77"/>
      <c r="R288" s="32"/>
      <c r="S288" s="77" t="s">
        <v>183</v>
      </c>
      <c r="T288" s="77"/>
      <c r="U288" s="81"/>
      <c r="V288" s="44">
        <v>291</v>
      </c>
      <c r="Y288" s="554"/>
      <c r="Z288" s="73"/>
      <c r="AA288" s="73"/>
      <c r="AB288" s="73"/>
      <c r="AC288" s="73"/>
      <c r="AD288" s="73"/>
    </row>
    <row r="289" spans="1:30" ht="20.100000000000001" customHeight="1" thickBot="1" x14ac:dyDescent="0.2">
      <c r="A289" s="76"/>
      <c r="B289" s="229"/>
      <c r="C289" s="1318"/>
      <c r="D289" s="1319"/>
      <c r="E289" s="1319"/>
      <c r="F289" s="1319"/>
      <c r="G289" s="1319"/>
      <c r="H289" s="1320"/>
      <c r="I289" s="164"/>
      <c r="J289" s="77" t="s">
        <v>183</v>
      </c>
      <c r="K289" s="77"/>
      <c r="L289" s="77"/>
      <c r="M289" s="77"/>
      <c r="N289" s="77"/>
      <c r="O289" s="77"/>
      <c r="P289" s="77"/>
      <c r="Q289" s="77"/>
      <c r="R289" s="32"/>
      <c r="S289" s="77" t="s">
        <v>183</v>
      </c>
      <c r="T289" s="77"/>
      <c r="U289" s="81"/>
      <c r="V289" s="44">
        <v>292</v>
      </c>
      <c r="Y289" s="554"/>
      <c r="Z289" s="73"/>
      <c r="AA289" s="73"/>
      <c r="AB289" s="73"/>
      <c r="AC289" s="73"/>
      <c r="AD289" s="73"/>
    </row>
    <row r="290" spans="1:30" ht="20.100000000000001" customHeight="1" thickBot="1" x14ac:dyDescent="0.2">
      <c r="A290" s="76"/>
      <c r="B290" s="229"/>
      <c r="C290" s="1318"/>
      <c r="D290" s="1319"/>
      <c r="E290" s="1319"/>
      <c r="F290" s="1319"/>
      <c r="G290" s="1319"/>
      <c r="H290" s="1320"/>
      <c r="I290" s="164"/>
      <c r="J290" s="77" t="s">
        <v>183</v>
      </c>
      <c r="K290" s="77"/>
      <c r="L290" s="77"/>
      <c r="M290" s="77"/>
      <c r="N290" s="77"/>
      <c r="O290" s="77"/>
      <c r="P290" s="77"/>
      <c r="Q290" s="77"/>
      <c r="R290" s="32"/>
      <c r="S290" s="77" t="s">
        <v>183</v>
      </c>
      <c r="T290" s="77"/>
      <c r="U290" s="81"/>
      <c r="V290" s="44">
        <v>293</v>
      </c>
      <c r="Y290" s="554"/>
      <c r="Z290" s="73"/>
      <c r="AA290" s="73"/>
      <c r="AB290" s="73"/>
      <c r="AC290" s="73"/>
      <c r="AD290" s="73"/>
    </row>
    <row r="291" spans="1:30" ht="20.100000000000001" customHeight="1" thickBot="1" x14ac:dyDescent="0.2">
      <c r="A291" s="76"/>
      <c r="B291" s="229"/>
      <c r="C291" s="1318"/>
      <c r="D291" s="1319"/>
      <c r="E291" s="1319"/>
      <c r="F291" s="1319"/>
      <c r="G291" s="1319"/>
      <c r="H291" s="1320"/>
      <c r="I291" s="164"/>
      <c r="J291" s="77" t="s">
        <v>183</v>
      </c>
      <c r="K291" s="77"/>
      <c r="L291" s="77"/>
      <c r="M291" s="77"/>
      <c r="N291" s="77"/>
      <c r="O291" s="77"/>
      <c r="P291" s="77"/>
      <c r="Q291" s="77"/>
      <c r="R291" s="32"/>
      <c r="S291" s="77" t="s">
        <v>183</v>
      </c>
      <c r="T291" s="77"/>
      <c r="U291" s="81"/>
      <c r="V291" s="44">
        <v>294</v>
      </c>
      <c r="Y291" s="554"/>
      <c r="Z291" s="73"/>
      <c r="AA291" s="73"/>
      <c r="AB291" s="73"/>
      <c r="AC291" s="73"/>
      <c r="AD291" s="73"/>
    </row>
    <row r="292" spans="1:30" ht="20.100000000000001" customHeight="1" thickBot="1" x14ac:dyDescent="0.2">
      <c r="A292" s="76"/>
      <c r="B292" s="229"/>
      <c r="C292" s="1318"/>
      <c r="D292" s="1319"/>
      <c r="E292" s="1319"/>
      <c r="F292" s="1319"/>
      <c r="G292" s="1319"/>
      <c r="H292" s="1320"/>
      <c r="I292" s="164"/>
      <c r="J292" s="77" t="s">
        <v>183</v>
      </c>
      <c r="K292" s="77"/>
      <c r="L292" s="77"/>
      <c r="M292" s="77"/>
      <c r="N292" s="77"/>
      <c r="O292" s="77"/>
      <c r="P292" s="77"/>
      <c r="Q292" s="77"/>
      <c r="R292" s="32"/>
      <c r="S292" s="77" t="s">
        <v>183</v>
      </c>
      <c r="T292" s="77"/>
      <c r="U292" s="81"/>
      <c r="V292" s="44">
        <v>295</v>
      </c>
      <c r="Y292" s="554"/>
      <c r="Z292" s="73"/>
      <c r="AA292" s="73"/>
      <c r="AB292" s="73"/>
      <c r="AC292" s="73"/>
      <c r="AD292" s="73"/>
    </row>
    <row r="293" spans="1:30" ht="20.100000000000001" customHeight="1" thickBot="1" x14ac:dyDescent="0.2">
      <c r="A293" s="76"/>
      <c r="B293" s="229"/>
      <c r="C293" s="1318"/>
      <c r="D293" s="1319"/>
      <c r="E293" s="1319"/>
      <c r="F293" s="1319"/>
      <c r="G293" s="1319"/>
      <c r="H293" s="1320"/>
      <c r="I293" s="164"/>
      <c r="J293" s="77" t="s">
        <v>183</v>
      </c>
      <c r="K293" s="77"/>
      <c r="L293" s="77"/>
      <c r="M293" s="77"/>
      <c r="N293" s="77"/>
      <c r="O293" s="77"/>
      <c r="P293" s="77"/>
      <c r="Q293" s="77"/>
      <c r="R293" s="32"/>
      <c r="S293" s="77" t="s">
        <v>183</v>
      </c>
      <c r="T293" s="77"/>
      <c r="U293" s="81"/>
      <c r="V293" s="44">
        <v>296</v>
      </c>
      <c r="Y293" s="554"/>
      <c r="Z293" s="73"/>
      <c r="AA293" s="73"/>
      <c r="AB293" s="73"/>
      <c r="AC293" s="73"/>
      <c r="AD293" s="73"/>
    </row>
    <row r="294" spans="1:30" ht="20.100000000000001" customHeight="1" x14ac:dyDescent="0.15">
      <c r="A294" s="76"/>
      <c r="B294" s="229"/>
      <c r="C294" s="79"/>
      <c r="D294" s="79"/>
      <c r="E294" s="79"/>
      <c r="F294" s="80"/>
      <c r="G294" s="984"/>
      <c r="H294" s="123"/>
      <c r="I294" s="95"/>
      <c r="J294" s="77"/>
      <c r="K294" s="77"/>
      <c r="L294" s="77"/>
      <c r="M294" s="77"/>
      <c r="N294" s="77"/>
      <c r="O294" s="77"/>
      <c r="P294" s="77"/>
      <c r="Q294" s="77"/>
      <c r="R294" s="95"/>
      <c r="S294" s="77"/>
      <c r="T294" s="77"/>
      <c r="U294" s="81"/>
      <c r="V294" s="44">
        <v>297</v>
      </c>
      <c r="Y294" s="554"/>
      <c r="Z294" s="73"/>
      <c r="AA294" s="73"/>
      <c r="AB294" s="73"/>
      <c r="AC294" s="73"/>
      <c r="AD294" s="73"/>
    </row>
    <row r="295" spans="1:30" ht="20.100000000000001" customHeight="1" thickBot="1" x14ac:dyDescent="0.2">
      <c r="A295" s="76"/>
      <c r="B295" s="230" t="s">
        <v>250</v>
      </c>
      <c r="C295" s="229"/>
      <c r="D295" s="229"/>
      <c r="E295" s="229"/>
      <c r="F295" s="77"/>
      <c r="G295" s="393"/>
      <c r="H295" s="232"/>
      <c r="I295" s="124"/>
      <c r="J295" s="77"/>
      <c r="K295" s="77"/>
      <c r="L295" s="77"/>
      <c r="M295" s="77"/>
      <c r="N295" s="77"/>
      <c r="O295" s="77"/>
      <c r="P295" s="77"/>
      <c r="Q295" s="77"/>
      <c r="R295" s="124"/>
      <c r="S295" s="77"/>
      <c r="T295" s="77"/>
      <c r="U295" s="81"/>
      <c r="V295" s="44">
        <v>298</v>
      </c>
      <c r="Y295" s="554"/>
      <c r="Z295" s="73"/>
      <c r="AA295" s="73"/>
      <c r="AB295" s="73"/>
      <c r="AC295" s="73"/>
      <c r="AD295" s="73"/>
    </row>
    <row r="296" spans="1:30" ht="19.5" customHeight="1" thickBot="1" x14ac:dyDescent="0.2">
      <c r="A296" s="76"/>
      <c r="B296" s="230"/>
      <c r="C296" s="229" t="s">
        <v>339</v>
      </c>
      <c r="D296" s="229"/>
      <c r="E296" s="229"/>
      <c r="F296" s="77"/>
      <c r="G296" s="393"/>
      <c r="H296" s="232"/>
      <c r="I296" s="164">
        <v>0</v>
      </c>
      <c r="J296" s="77" t="s">
        <v>183</v>
      </c>
      <c r="K296" s="77"/>
      <c r="L296" s="77"/>
      <c r="M296" s="77"/>
      <c r="N296" s="77"/>
      <c r="O296" s="77"/>
      <c r="P296" s="77"/>
      <c r="Q296" s="77"/>
      <c r="R296" s="32">
        <v>1</v>
      </c>
      <c r="S296" s="77" t="s">
        <v>183</v>
      </c>
      <c r="T296" s="77"/>
      <c r="U296" s="81"/>
      <c r="V296" s="44">
        <v>299</v>
      </c>
      <c r="W296" s="1034" t="str">
        <f>IF(OR(I296="",R296=""),"未入力あり","✔")</f>
        <v>✔</v>
      </c>
      <c r="Y296" s="554"/>
      <c r="Z296" s="73"/>
      <c r="AA296" s="73"/>
      <c r="AB296" s="73"/>
      <c r="AC296" s="73"/>
      <c r="AD296" s="73"/>
    </row>
    <row r="297" spans="1:30" ht="20.100000000000001" customHeight="1" thickBot="1" x14ac:dyDescent="0.2">
      <c r="A297" s="76"/>
      <c r="B297" s="230"/>
      <c r="C297" s="229" t="s">
        <v>1223</v>
      </c>
      <c r="D297" s="229"/>
      <c r="E297" s="229"/>
      <c r="F297" s="77"/>
      <c r="G297" s="393"/>
      <c r="H297" s="125"/>
      <c r="I297" s="164">
        <v>0</v>
      </c>
      <c r="J297" s="77" t="s">
        <v>183</v>
      </c>
      <c r="K297" s="77"/>
      <c r="L297" s="77"/>
      <c r="M297" s="77"/>
      <c r="N297" s="77"/>
      <c r="O297" s="77"/>
      <c r="P297" s="77"/>
      <c r="Q297" s="77"/>
      <c r="R297" s="32">
        <v>0</v>
      </c>
      <c r="S297" s="77" t="s">
        <v>183</v>
      </c>
      <c r="T297" s="77"/>
      <c r="U297" s="81"/>
      <c r="V297" s="44">
        <v>300</v>
      </c>
      <c r="W297" s="1034" t="str">
        <f>IF(OR(I297="",R297=""),"未入力あり","✔")</f>
        <v>✔</v>
      </c>
      <c r="Y297" s="554"/>
      <c r="Z297" s="73"/>
      <c r="AA297" s="73"/>
      <c r="AB297" s="73"/>
      <c r="AC297" s="73"/>
      <c r="AD297" s="73"/>
    </row>
    <row r="298" spans="1:30" ht="20.100000000000001" customHeight="1" thickBot="1" x14ac:dyDescent="0.2">
      <c r="A298" s="76"/>
      <c r="B298" s="229"/>
      <c r="C298" s="229" t="s">
        <v>0</v>
      </c>
      <c r="D298" s="229"/>
      <c r="E298" s="229"/>
      <c r="F298" s="77"/>
      <c r="G298" s="393"/>
      <c r="H298" s="125"/>
      <c r="I298" s="164">
        <v>0</v>
      </c>
      <c r="J298" s="77" t="s">
        <v>183</v>
      </c>
      <c r="K298" s="77"/>
      <c r="L298" s="77"/>
      <c r="M298" s="77"/>
      <c r="N298" s="77"/>
      <c r="O298" s="77"/>
      <c r="P298" s="77"/>
      <c r="Q298" s="77"/>
      <c r="R298" s="32">
        <v>0</v>
      </c>
      <c r="S298" s="77" t="s">
        <v>183</v>
      </c>
      <c r="T298" s="77"/>
      <c r="U298" s="81"/>
      <c r="V298" s="44">
        <v>301</v>
      </c>
      <c r="W298" s="1034" t="str">
        <f>IF(OR(I298="",R298=""),"未入力あり","✔")</f>
        <v>✔</v>
      </c>
      <c r="Y298" s="554"/>
      <c r="Z298" s="73"/>
      <c r="AA298" s="73"/>
      <c r="AB298" s="73"/>
      <c r="AC298" s="73"/>
      <c r="AD298" s="73"/>
    </row>
    <row r="299" spans="1:30" ht="20.100000000000001" customHeight="1" thickBot="1" x14ac:dyDescent="0.2">
      <c r="A299" s="76" t="s">
        <v>1224</v>
      </c>
      <c r="B299" s="229"/>
      <c r="C299" s="229"/>
      <c r="D299" s="229"/>
      <c r="E299" s="229"/>
      <c r="F299" s="77"/>
      <c r="G299" s="393"/>
      <c r="H299" s="232"/>
      <c r="I299" s="93"/>
      <c r="J299" s="51"/>
      <c r="K299" s="51"/>
      <c r="L299" s="51"/>
      <c r="M299" s="51"/>
      <c r="N299" s="51"/>
      <c r="O299" s="51"/>
      <c r="P299" s="51"/>
      <c r="Q299" s="51"/>
      <c r="R299" s="93"/>
      <c r="S299" s="51"/>
      <c r="T299" s="77"/>
      <c r="U299" s="81"/>
      <c r="V299" s="44">
        <v>302</v>
      </c>
      <c r="Y299" s="554"/>
      <c r="Z299" s="73"/>
      <c r="AA299" s="73"/>
      <c r="AB299" s="73"/>
      <c r="AC299" s="73"/>
      <c r="AD299" s="73"/>
    </row>
    <row r="300" spans="1:30" ht="20.100000000000001" customHeight="1" thickBot="1" x14ac:dyDescent="0.2">
      <c r="A300" s="76"/>
      <c r="B300" s="229" t="s">
        <v>858</v>
      </c>
      <c r="C300" s="229"/>
      <c r="D300" s="229"/>
      <c r="E300" s="229"/>
      <c r="F300" s="77"/>
      <c r="G300" s="393"/>
      <c r="H300" s="232"/>
      <c r="I300" s="93"/>
      <c r="J300" s="51"/>
      <c r="K300" s="51"/>
      <c r="L300" s="51"/>
      <c r="M300" s="51"/>
      <c r="N300" s="51"/>
      <c r="O300" s="51"/>
      <c r="P300" s="51"/>
      <c r="Q300" s="51"/>
      <c r="R300" s="31" t="s">
        <v>1973</v>
      </c>
      <c r="S300" s="980" t="s">
        <v>859</v>
      </c>
      <c r="T300" s="77"/>
      <c r="U300" s="81"/>
      <c r="V300" s="44">
        <v>303</v>
      </c>
      <c r="W300" s="1034" t="str">
        <f>IF(R300="","未入力あり","✔")</f>
        <v>✔</v>
      </c>
      <c r="Y300" s="554"/>
      <c r="Z300" s="73"/>
      <c r="AA300" s="73"/>
      <c r="AB300" s="73"/>
      <c r="AC300" s="73"/>
      <c r="AD300" s="73"/>
    </row>
    <row r="301" spans="1:30" ht="20.100000000000001" customHeight="1" thickBot="1" x14ac:dyDescent="0.2">
      <c r="A301" s="76"/>
      <c r="B301" s="229" t="s">
        <v>860</v>
      </c>
      <c r="C301" s="229"/>
      <c r="D301" s="229"/>
      <c r="E301" s="229"/>
      <c r="F301" s="77"/>
      <c r="G301" s="393"/>
      <c r="H301" s="104"/>
      <c r="I301" s="93"/>
      <c r="J301" s="51"/>
      <c r="K301" s="51"/>
      <c r="L301" s="51"/>
      <c r="M301" s="51"/>
      <c r="N301" s="51"/>
      <c r="O301" s="51"/>
      <c r="P301" s="51"/>
      <c r="Q301" s="51"/>
      <c r="R301" s="93"/>
      <c r="S301" s="51"/>
      <c r="T301" s="77"/>
      <c r="U301" s="81"/>
      <c r="V301" s="44">
        <v>304</v>
      </c>
      <c r="Y301" s="554"/>
      <c r="Z301" s="73"/>
      <c r="AA301" s="73"/>
      <c r="AB301" s="73"/>
      <c r="AC301" s="73"/>
      <c r="AD301" s="73"/>
    </row>
    <row r="302" spans="1:30" ht="20.100000000000001" customHeight="1" thickBot="1" x14ac:dyDescent="0.2">
      <c r="A302" s="76"/>
      <c r="B302" s="229"/>
      <c r="C302" s="229" t="s">
        <v>254</v>
      </c>
      <c r="D302" s="229"/>
      <c r="E302" s="229"/>
      <c r="F302" s="77"/>
      <c r="G302" s="393"/>
      <c r="H302" s="31" t="s">
        <v>121</v>
      </c>
      <c r="I302" s="980" t="s">
        <v>1198</v>
      </c>
      <c r="J302" s="127"/>
      <c r="K302" s="127"/>
      <c r="L302" s="127"/>
      <c r="M302" s="127"/>
      <c r="N302" s="127"/>
      <c r="O302" s="127"/>
      <c r="P302" s="127"/>
      <c r="Q302" s="127" t="s">
        <v>59</v>
      </c>
      <c r="R302" s="32">
        <v>11</v>
      </c>
      <c r="S302" s="1326" t="s">
        <v>1948</v>
      </c>
      <c r="T302" s="1327"/>
      <c r="U302" s="1328"/>
      <c r="V302" s="44">
        <v>305</v>
      </c>
      <c r="W302" s="1034" t="str">
        <f>IF(OR(H302="",R302=""),"未入力あり","✔")</f>
        <v>✔</v>
      </c>
      <c r="Y302" s="554"/>
      <c r="Z302" s="73"/>
      <c r="AA302" s="73"/>
      <c r="AB302" s="73"/>
      <c r="AC302" s="73"/>
      <c r="AD302" s="73"/>
    </row>
    <row r="303" spans="1:30" ht="20.100000000000001" customHeight="1" thickBot="1" x14ac:dyDescent="0.2">
      <c r="A303" s="76"/>
      <c r="B303" s="229"/>
      <c r="C303" s="230" t="s">
        <v>36</v>
      </c>
      <c r="D303" s="229"/>
      <c r="E303" s="229"/>
      <c r="F303" s="77"/>
      <c r="G303" s="393"/>
      <c r="H303" s="31" t="s">
        <v>121</v>
      </c>
      <c r="I303" s="980" t="s">
        <v>1198</v>
      </c>
      <c r="J303" s="127"/>
      <c r="K303" s="127"/>
      <c r="L303" s="127"/>
      <c r="M303" s="127"/>
      <c r="N303" s="127"/>
      <c r="O303" s="127"/>
      <c r="P303" s="127"/>
      <c r="Q303" s="127" t="s">
        <v>59</v>
      </c>
      <c r="R303" s="32">
        <v>11</v>
      </c>
      <c r="S303" s="1326" t="s">
        <v>1948</v>
      </c>
      <c r="T303" s="1327"/>
      <c r="U303" s="1328"/>
      <c r="V303" s="44">
        <v>306</v>
      </c>
      <c r="W303" s="1034" t="str">
        <f>IF(OR(H303="",R303=""),"未入力あり","✔")</f>
        <v>✔</v>
      </c>
      <c r="Y303" s="554"/>
      <c r="Z303" s="73"/>
      <c r="AA303" s="73"/>
      <c r="AB303" s="73"/>
      <c r="AC303" s="73"/>
      <c r="AD303" s="73"/>
    </row>
    <row r="304" spans="1:30" ht="20.100000000000001" customHeight="1" thickBot="1" x14ac:dyDescent="0.2">
      <c r="A304" s="76"/>
      <c r="B304" s="229"/>
      <c r="C304" s="230" t="s">
        <v>861</v>
      </c>
      <c r="D304" s="229"/>
      <c r="E304" s="229"/>
      <c r="F304" s="77"/>
      <c r="G304" s="393"/>
      <c r="H304" s="31" t="s">
        <v>121</v>
      </c>
      <c r="I304" s="980" t="s">
        <v>1198</v>
      </c>
      <c r="J304" s="127"/>
      <c r="K304" s="127"/>
      <c r="L304" s="127"/>
      <c r="M304" s="127"/>
      <c r="N304" s="127"/>
      <c r="O304" s="127"/>
      <c r="P304" s="127"/>
      <c r="Q304" s="127" t="s">
        <v>59</v>
      </c>
      <c r="R304" s="32">
        <v>12</v>
      </c>
      <c r="S304" s="1326" t="s">
        <v>1948</v>
      </c>
      <c r="T304" s="1327"/>
      <c r="U304" s="1328"/>
      <c r="V304" s="44">
        <v>307</v>
      </c>
      <c r="W304" s="1034" t="str">
        <f>IF(OR(H304="",R304=""),"未入力あり","✔")</f>
        <v>✔</v>
      </c>
      <c r="Y304" s="554"/>
      <c r="Z304" s="73"/>
      <c r="AA304" s="73"/>
      <c r="AB304" s="73"/>
      <c r="AC304" s="73"/>
      <c r="AD304" s="73"/>
    </row>
    <row r="305" spans="1:30" ht="20.100000000000001" customHeight="1" x14ac:dyDescent="0.15">
      <c r="A305" s="76"/>
      <c r="B305" s="229"/>
      <c r="C305" s="230"/>
      <c r="D305" s="229"/>
      <c r="E305" s="229"/>
      <c r="F305" s="77"/>
      <c r="G305" s="393"/>
      <c r="H305" s="232"/>
      <c r="I305" s="93"/>
      <c r="J305" s="51"/>
      <c r="K305" s="51"/>
      <c r="L305" s="51"/>
      <c r="M305" s="51"/>
      <c r="N305" s="51"/>
      <c r="O305" s="51"/>
      <c r="P305" s="51"/>
      <c r="Q305" s="51"/>
      <c r="R305" s="93"/>
      <c r="S305" s="980"/>
      <c r="T305" s="85"/>
      <c r="U305" s="81"/>
      <c r="V305" s="44">
        <v>308</v>
      </c>
      <c r="Y305" s="554"/>
      <c r="Z305" s="73"/>
      <c r="AA305" s="73"/>
      <c r="AB305" s="73"/>
      <c r="AC305" s="73"/>
      <c r="AD305" s="73"/>
    </row>
    <row r="306" spans="1:30" ht="20.100000000000001" customHeight="1" x14ac:dyDescent="0.15">
      <c r="A306" s="76" t="s">
        <v>1225</v>
      </c>
      <c r="B306" s="229"/>
      <c r="C306" s="229"/>
      <c r="D306" s="229"/>
      <c r="E306" s="229"/>
      <c r="F306" s="77"/>
      <c r="G306" s="393"/>
      <c r="H306" s="232"/>
      <c r="I306" s="93"/>
      <c r="J306" s="51"/>
      <c r="K306" s="51"/>
      <c r="L306" s="51"/>
      <c r="M306" s="51"/>
      <c r="N306" s="51"/>
      <c r="O306" s="51"/>
      <c r="P306" s="51"/>
      <c r="Q306" s="51"/>
      <c r="R306" s="93"/>
      <c r="S306" s="51"/>
      <c r="T306" s="77"/>
      <c r="U306" s="81"/>
      <c r="V306" s="44">
        <v>309</v>
      </c>
      <c r="Y306" s="554"/>
      <c r="Z306" s="1296"/>
      <c r="AA306" s="73"/>
      <c r="AB306" s="73"/>
      <c r="AC306" s="73"/>
      <c r="AD306" s="73"/>
    </row>
    <row r="307" spans="1:30" ht="20.100000000000001" customHeight="1" thickBot="1" x14ac:dyDescent="0.2">
      <c r="A307" s="76"/>
      <c r="B307" s="230" t="s">
        <v>1226</v>
      </c>
      <c r="C307" s="230" t="s">
        <v>1251</v>
      </c>
      <c r="D307" s="92"/>
      <c r="E307" s="229"/>
      <c r="F307" s="229"/>
      <c r="G307" s="393" t="s">
        <v>505</v>
      </c>
      <c r="H307" s="232"/>
      <c r="I307" s="93"/>
      <c r="J307" s="51"/>
      <c r="K307" s="51"/>
      <c r="L307" s="51"/>
      <c r="M307" s="51"/>
      <c r="N307" s="51"/>
      <c r="O307" s="51"/>
      <c r="P307" s="51"/>
      <c r="Q307" s="51"/>
      <c r="R307" s="93"/>
      <c r="S307" s="51"/>
      <c r="T307" s="77"/>
      <c r="U307" s="81"/>
      <c r="V307" s="44">
        <v>310</v>
      </c>
      <c r="Y307" s="554"/>
      <c r="Z307" s="1296"/>
      <c r="AA307" s="73"/>
      <c r="AB307" s="73"/>
      <c r="AC307" s="73"/>
      <c r="AD307" s="73"/>
    </row>
    <row r="308" spans="1:30" ht="20.100000000000001" customHeight="1" thickBot="1" x14ac:dyDescent="0.2">
      <c r="A308" s="76"/>
      <c r="B308" s="92"/>
      <c r="C308" s="230"/>
      <c r="D308" s="230" t="s">
        <v>1895</v>
      </c>
      <c r="E308" s="77"/>
      <c r="F308" s="77"/>
      <c r="G308" s="393"/>
      <c r="H308" s="232"/>
      <c r="I308" s="93"/>
      <c r="J308" s="51"/>
      <c r="K308" s="51"/>
      <c r="L308" s="51"/>
      <c r="M308" s="51"/>
      <c r="N308" s="51"/>
      <c r="O308" s="51"/>
      <c r="P308" s="51"/>
      <c r="Q308" s="51"/>
      <c r="R308" s="423">
        <v>5543</v>
      </c>
      <c r="S308" s="77" t="s">
        <v>240</v>
      </c>
      <c r="T308" s="229"/>
      <c r="U308" s="82"/>
      <c r="V308" s="44">
        <v>311</v>
      </c>
      <c r="W308" s="1034" t="str">
        <f>IF(R308="","未入力あり","✔")</f>
        <v>✔</v>
      </c>
      <c r="Y308" s="554"/>
      <c r="Z308" s="1296"/>
      <c r="AA308" s="73"/>
      <c r="AB308" s="73"/>
      <c r="AC308" s="73"/>
      <c r="AD308" s="73"/>
    </row>
    <row r="309" spans="1:30" ht="20.100000000000001" customHeight="1" thickBot="1" x14ac:dyDescent="0.2">
      <c r="A309" s="76"/>
      <c r="B309" s="92"/>
      <c r="C309" s="230"/>
      <c r="D309" s="229"/>
      <c r="E309" s="230" t="s">
        <v>1896</v>
      </c>
      <c r="F309" s="230"/>
      <c r="G309" s="393"/>
      <c r="H309" s="232"/>
      <c r="I309" s="93"/>
      <c r="J309" s="51"/>
      <c r="K309" s="51"/>
      <c r="L309" s="51"/>
      <c r="M309" s="51"/>
      <c r="N309" s="51"/>
      <c r="O309" s="51"/>
      <c r="P309" s="51"/>
      <c r="Q309" s="51"/>
      <c r="R309" s="423">
        <v>2984</v>
      </c>
      <c r="S309" s="77" t="s">
        <v>240</v>
      </c>
      <c r="T309" s="229"/>
      <c r="U309" s="82"/>
      <c r="V309" s="44">
        <v>312</v>
      </c>
      <c r="W309" s="1034" t="str">
        <f>IF(R309="","未入力あり","✔")</f>
        <v>✔</v>
      </c>
      <c r="Y309" s="554"/>
      <c r="Z309" s="1296"/>
      <c r="AA309" s="73"/>
      <c r="AB309" s="73"/>
      <c r="AC309" s="73"/>
      <c r="AD309" s="73"/>
    </row>
    <row r="310" spans="1:30" ht="20.100000000000001" customHeight="1" thickBot="1" x14ac:dyDescent="0.2">
      <c r="A310" s="76"/>
      <c r="B310" s="92"/>
      <c r="C310" s="230"/>
      <c r="D310" s="230"/>
      <c r="E310" s="230" t="s">
        <v>1122</v>
      </c>
      <c r="F310" s="230"/>
      <c r="G310" s="393"/>
      <c r="H310" s="232"/>
      <c r="I310" s="93"/>
      <c r="J310" s="51"/>
      <c r="K310" s="51"/>
      <c r="L310" s="51"/>
      <c r="M310" s="51"/>
      <c r="N310" s="51"/>
      <c r="O310" s="51"/>
      <c r="P310" s="51"/>
      <c r="Q310" s="51"/>
      <c r="R310" s="424">
        <f>IF(ISERROR(R309/R308*100),"",R309/R308*100)</f>
        <v>53.833664080822665</v>
      </c>
      <c r="S310" s="77" t="s">
        <v>1103</v>
      </c>
      <c r="T310" s="229"/>
      <c r="U310" s="82"/>
      <c r="V310" s="44">
        <v>313</v>
      </c>
      <c r="W310" s="1034"/>
      <c r="Y310" s="554"/>
      <c r="Z310" s="1296"/>
      <c r="AA310" s="73"/>
      <c r="AB310" s="73"/>
      <c r="AC310" s="73"/>
      <c r="AD310" s="73"/>
    </row>
    <row r="311" spans="1:30" ht="20.100000000000001" customHeight="1" thickBot="1" x14ac:dyDescent="0.2">
      <c r="A311" s="76"/>
      <c r="B311" s="92"/>
      <c r="C311" s="230"/>
      <c r="D311" s="230" t="s">
        <v>505</v>
      </c>
      <c r="E311" s="230"/>
      <c r="F311" s="230" t="s">
        <v>862</v>
      </c>
      <c r="G311" s="393"/>
      <c r="H311" s="232"/>
      <c r="I311" s="93"/>
      <c r="J311" s="51"/>
      <c r="K311" s="51"/>
      <c r="L311" s="51"/>
      <c r="M311" s="51"/>
      <c r="N311" s="51"/>
      <c r="O311" s="51"/>
      <c r="P311" s="51"/>
      <c r="Q311" s="51"/>
      <c r="R311" s="423">
        <v>2881</v>
      </c>
      <c r="S311" s="77" t="s">
        <v>240</v>
      </c>
      <c r="T311" s="229"/>
      <c r="U311" s="82"/>
      <c r="V311" s="44">
        <v>314</v>
      </c>
      <c r="W311" s="1034" t="str">
        <f t="shared" ref="W311:W317" si="7">IF(R311="","未入力あり","✔")</f>
        <v>✔</v>
      </c>
      <c r="Y311" s="554"/>
      <c r="Z311" s="1296"/>
      <c r="AA311" s="73"/>
      <c r="AB311" s="73"/>
      <c r="AC311" s="73"/>
      <c r="AD311" s="73"/>
    </row>
    <row r="312" spans="1:30" ht="20.100000000000001" customHeight="1" thickBot="1" x14ac:dyDescent="0.2">
      <c r="A312" s="76"/>
      <c r="B312" s="92"/>
      <c r="C312" s="230"/>
      <c r="D312" s="230" t="s">
        <v>505</v>
      </c>
      <c r="E312" s="229"/>
      <c r="F312" s="229" t="s">
        <v>655</v>
      </c>
      <c r="G312" s="393"/>
      <c r="H312" s="232"/>
      <c r="I312" s="93"/>
      <c r="J312" s="51"/>
      <c r="K312" s="51"/>
      <c r="L312" s="51"/>
      <c r="M312" s="51"/>
      <c r="N312" s="51"/>
      <c r="O312" s="51"/>
      <c r="P312" s="51"/>
      <c r="Q312" s="51"/>
      <c r="R312" s="423">
        <v>0</v>
      </c>
      <c r="S312" s="77" t="s">
        <v>240</v>
      </c>
      <c r="T312" s="229"/>
      <c r="U312" s="82"/>
      <c r="V312" s="44">
        <v>315</v>
      </c>
      <c r="W312" s="1034" t="str">
        <f t="shared" si="7"/>
        <v>✔</v>
      </c>
      <c r="Y312" s="554"/>
      <c r="Z312" s="1296"/>
      <c r="AA312" s="73"/>
      <c r="AB312" s="73"/>
      <c r="AC312" s="73"/>
      <c r="AD312" s="73"/>
    </row>
    <row r="313" spans="1:30" ht="20.100000000000001" customHeight="1" thickBot="1" x14ac:dyDescent="0.2">
      <c r="A313" s="76"/>
      <c r="B313" s="92"/>
      <c r="C313" s="230"/>
      <c r="D313" s="230" t="s">
        <v>505</v>
      </c>
      <c r="E313" s="230"/>
      <c r="F313" s="230" t="s">
        <v>656</v>
      </c>
      <c r="G313" s="393"/>
      <c r="H313" s="232"/>
      <c r="I313" s="93"/>
      <c r="J313" s="51"/>
      <c r="K313" s="51"/>
      <c r="L313" s="51"/>
      <c r="M313" s="51"/>
      <c r="N313" s="51"/>
      <c r="O313" s="51"/>
      <c r="P313" s="51"/>
      <c r="Q313" s="51"/>
      <c r="R313" s="423">
        <v>0</v>
      </c>
      <c r="S313" s="77" t="s">
        <v>240</v>
      </c>
      <c r="T313" s="229"/>
      <c r="U313" s="82"/>
      <c r="V313" s="44">
        <v>316</v>
      </c>
      <c r="W313" s="1034" t="str">
        <f t="shared" si="7"/>
        <v>✔</v>
      </c>
      <c r="Y313" s="554"/>
      <c r="Z313" s="1296"/>
      <c r="AA313" s="73"/>
      <c r="AB313" s="73"/>
      <c r="AC313" s="73"/>
      <c r="AD313" s="73"/>
    </row>
    <row r="314" spans="1:30" ht="20.100000000000001" customHeight="1" thickBot="1" x14ac:dyDescent="0.2">
      <c r="A314" s="76"/>
      <c r="B314" s="92"/>
      <c r="C314" s="230"/>
      <c r="D314" s="230" t="s">
        <v>505</v>
      </c>
      <c r="E314" s="230"/>
      <c r="F314" s="230" t="s">
        <v>657</v>
      </c>
      <c r="G314" s="393"/>
      <c r="H314" s="232"/>
      <c r="I314" s="93"/>
      <c r="J314" s="51"/>
      <c r="K314" s="51"/>
      <c r="L314" s="51"/>
      <c r="M314" s="51"/>
      <c r="N314" s="51"/>
      <c r="O314" s="51"/>
      <c r="P314" s="51"/>
      <c r="Q314" s="51"/>
      <c r="R314" s="423">
        <v>0</v>
      </c>
      <c r="S314" s="77" t="s">
        <v>240</v>
      </c>
      <c r="T314" s="229"/>
      <c r="U314" s="82"/>
      <c r="V314" s="44">
        <v>317</v>
      </c>
      <c r="W314" s="1034" t="str">
        <f t="shared" si="7"/>
        <v>✔</v>
      </c>
      <c r="Y314" s="554"/>
      <c r="Z314" s="1296"/>
      <c r="AA314" s="73"/>
      <c r="AB314" s="73"/>
      <c r="AC314" s="73"/>
      <c r="AD314" s="73"/>
    </row>
    <row r="315" spans="1:30" ht="20.25" customHeight="1" thickBot="1" x14ac:dyDescent="0.2">
      <c r="A315" s="76"/>
      <c r="B315" s="92"/>
      <c r="C315" s="230"/>
      <c r="D315" s="230"/>
      <c r="E315" s="230"/>
      <c r="F315" s="230" t="s">
        <v>658</v>
      </c>
      <c r="G315" s="393"/>
      <c r="H315" s="232"/>
      <c r="I315" s="93"/>
      <c r="J315" s="51"/>
      <c r="K315" s="51"/>
      <c r="L315" s="51"/>
      <c r="M315" s="51"/>
      <c r="N315" s="51"/>
      <c r="O315" s="51"/>
      <c r="P315" s="51"/>
      <c r="Q315" s="425"/>
      <c r="R315" s="423">
        <v>1</v>
      </c>
      <c r="S315" s="77" t="s">
        <v>240</v>
      </c>
      <c r="T315" s="229"/>
      <c r="U315" s="82"/>
      <c r="V315" s="44">
        <v>318</v>
      </c>
      <c r="W315" s="1034" t="str">
        <f t="shared" si="7"/>
        <v>✔</v>
      </c>
      <c r="Y315" s="554"/>
      <c r="Z315" s="1296"/>
      <c r="AA315" s="73"/>
      <c r="AB315" s="73"/>
      <c r="AC315" s="73"/>
      <c r="AD315" s="73"/>
    </row>
    <row r="316" spans="1:30" ht="20.100000000000001" customHeight="1" thickBot="1" x14ac:dyDescent="0.2">
      <c r="A316" s="76"/>
      <c r="B316" s="100"/>
      <c r="C316" s="101"/>
      <c r="D316" s="101" t="s">
        <v>1897</v>
      </c>
      <c r="E316" s="102"/>
      <c r="F316" s="102"/>
      <c r="G316" s="103"/>
      <c r="H316" s="104"/>
      <c r="I316" s="105"/>
      <c r="J316" s="106"/>
      <c r="K316" s="106"/>
      <c r="L316" s="106"/>
      <c r="M316" s="106"/>
      <c r="N316" s="106"/>
      <c r="O316" s="106"/>
      <c r="P316" s="106"/>
      <c r="Q316" s="106"/>
      <c r="R316" s="423">
        <v>12732</v>
      </c>
      <c r="S316" s="77" t="s">
        <v>240</v>
      </c>
      <c r="T316" s="229"/>
      <c r="U316" s="82"/>
      <c r="V316" s="44">
        <v>319</v>
      </c>
      <c r="W316" s="1034" t="str">
        <f t="shared" si="7"/>
        <v>✔</v>
      </c>
      <c r="Y316" s="554"/>
      <c r="Z316" s="985"/>
      <c r="AA316" s="73"/>
      <c r="AB316" s="73"/>
      <c r="AC316" s="73"/>
      <c r="AD316" s="73"/>
    </row>
    <row r="317" spans="1:30" ht="20.100000000000001" customHeight="1" thickBot="1" x14ac:dyDescent="0.2">
      <c r="A317" s="557"/>
      <c r="B317" s="558"/>
      <c r="C317" s="426"/>
      <c r="D317" s="426" t="s">
        <v>1898</v>
      </c>
      <c r="E317" s="427"/>
      <c r="F317" s="427"/>
      <c r="G317" s="428"/>
      <c r="H317" s="429"/>
      <c r="I317" s="430"/>
      <c r="J317" s="431"/>
      <c r="K317" s="431"/>
      <c r="L317" s="431"/>
      <c r="M317" s="431"/>
      <c r="N317" s="431"/>
      <c r="O317" s="431"/>
      <c r="P317" s="431"/>
      <c r="Q317" s="431"/>
      <c r="R317" s="423">
        <v>219</v>
      </c>
      <c r="S317" s="77" t="s">
        <v>240</v>
      </c>
      <c r="T317" s="229"/>
      <c r="U317" s="82"/>
      <c r="V317" s="44">
        <v>320</v>
      </c>
      <c r="W317" s="1034" t="str">
        <f t="shared" si="7"/>
        <v>✔</v>
      </c>
      <c r="Y317" s="554"/>
      <c r="Z317" s="985"/>
      <c r="AA317" s="73"/>
      <c r="AB317" s="73"/>
      <c r="AC317" s="73"/>
      <c r="AD317" s="73"/>
    </row>
    <row r="318" spans="1:30" ht="159.94999999999999" customHeight="1" thickBot="1" x14ac:dyDescent="0.2">
      <c r="A318" s="111"/>
      <c r="B318" s="75"/>
      <c r="C318" s="432"/>
      <c r="D318" s="1325" t="s">
        <v>1777</v>
      </c>
      <c r="E318" s="1325"/>
      <c r="F318" s="1325"/>
      <c r="G318" s="1325"/>
      <c r="H318" s="1325"/>
      <c r="I318" s="1325"/>
      <c r="J318" s="1325"/>
      <c r="K318" s="1325"/>
      <c r="L318" s="1325"/>
      <c r="M318" s="1325"/>
      <c r="N318" s="1325"/>
      <c r="O318" s="1325"/>
      <c r="P318" s="1325"/>
      <c r="Q318" s="1325"/>
      <c r="R318" s="1325"/>
      <c r="S318" s="51"/>
      <c r="T318" s="77"/>
      <c r="U318" s="81"/>
      <c r="V318" s="44">
        <v>321</v>
      </c>
      <c r="Y318" s="554"/>
      <c r="AA318" s="73"/>
      <c r="AB318" s="73"/>
      <c r="AC318" s="73"/>
      <c r="AD318" s="73"/>
    </row>
    <row r="319" spans="1:30" ht="20.100000000000001" customHeight="1" thickBot="1" x14ac:dyDescent="0.2">
      <c r="A319" s="76"/>
      <c r="B319" s="92"/>
      <c r="C319" s="229"/>
      <c r="D319" s="230" t="s">
        <v>1899</v>
      </c>
      <c r="E319" s="229"/>
      <c r="F319" s="77"/>
      <c r="G319" s="393"/>
      <c r="H319" s="232"/>
      <c r="I319" s="93"/>
      <c r="J319" s="51"/>
      <c r="K319" s="51"/>
      <c r="L319" s="51"/>
      <c r="M319" s="51"/>
      <c r="N319" s="51"/>
      <c r="O319" s="51"/>
      <c r="P319" s="51"/>
      <c r="Q319" s="425"/>
      <c r="R319" s="32">
        <v>12</v>
      </c>
      <c r="S319" s="102" t="s">
        <v>242</v>
      </c>
      <c r="T319" s="102"/>
      <c r="U319" s="81"/>
      <c r="V319" s="44">
        <v>322</v>
      </c>
      <c r="W319" s="1034" t="str">
        <f>IF(R319="","未入力あり","✔")</f>
        <v>✔</v>
      </c>
      <c r="Y319" s="554"/>
      <c r="AA319" s="73"/>
      <c r="AB319" s="73"/>
      <c r="AC319" s="73"/>
      <c r="AD319" s="73"/>
    </row>
    <row r="320" spans="1:30" ht="20.100000000000001" customHeight="1" thickBot="1" x14ac:dyDescent="0.2">
      <c r="A320" s="76"/>
      <c r="B320" s="92"/>
      <c r="C320" s="229"/>
      <c r="D320" s="230" t="s">
        <v>1905</v>
      </c>
      <c r="E320" s="229"/>
      <c r="F320" s="77"/>
      <c r="G320" s="393"/>
      <c r="H320" s="232"/>
      <c r="I320" s="93"/>
      <c r="J320" s="51"/>
      <c r="K320" s="51"/>
      <c r="L320" s="51"/>
      <c r="M320" s="51"/>
      <c r="N320" s="51"/>
      <c r="O320" s="51"/>
      <c r="P320" s="51"/>
      <c r="Q320" s="51"/>
      <c r="R320" s="423">
        <v>13024</v>
      </c>
      <c r="S320" s="77" t="s">
        <v>242</v>
      </c>
      <c r="T320" s="77"/>
      <c r="U320" s="81"/>
      <c r="V320" s="44">
        <v>323</v>
      </c>
      <c r="W320" s="1034" t="str">
        <f>IF(R320="","未入力あり","✔")</f>
        <v>✔</v>
      </c>
      <c r="Y320" s="554"/>
      <c r="AA320" s="73"/>
      <c r="AB320" s="73"/>
      <c r="AC320" s="73"/>
      <c r="AD320" s="73"/>
    </row>
    <row r="321" spans="1:30" ht="20.100000000000001" customHeight="1" x14ac:dyDescent="0.15">
      <c r="A321" s="76"/>
      <c r="B321" s="229"/>
      <c r="C321" s="230"/>
      <c r="D321" s="230"/>
      <c r="E321" s="393"/>
      <c r="F321" s="229"/>
      <c r="G321" s="229"/>
      <c r="H321" s="232"/>
      <c r="I321" s="93"/>
      <c r="J321" s="51"/>
      <c r="K321" s="51"/>
      <c r="L321" s="51"/>
      <c r="M321" s="51"/>
      <c r="N321" s="51"/>
      <c r="O321" s="51"/>
      <c r="P321" s="51"/>
      <c r="Q321" s="51"/>
      <c r="R321" s="433"/>
      <c r="S321" s="77"/>
      <c r="T321" s="229"/>
      <c r="U321" s="434"/>
      <c r="V321" s="44">
        <v>324</v>
      </c>
      <c r="Y321" s="554"/>
      <c r="Z321" s="1296"/>
      <c r="AA321" s="73"/>
      <c r="AB321" s="73"/>
      <c r="AC321" s="73"/>
      <c r="AD321" s="73"/>
    </row>
    <row r="322" spans="1:30" ht="19.5" customHeight="1" x14ac:dyDescent="0.15">
      <c r="A322" s="76"/>
      <c r="B322" s="230"/>
      <c r="C322" s="230"/>
      <c r="D322" s="229"/>
      <c r="E322" s="229"/>
      <c r="F322" s="77"/>
      <c r="G322" s="229"/>
      <c r="H322" s="232"/>
      <c r="I322" s="93"/>
      <c r="J322" s="51"/>
      <c r="K322" s="51"/>
      <c r="L322" s="51"/>
      <c r="M322" s="51"/>
      <c r="N322" s="51"/>
      <c r="O322" s="51"/>
      <c r="P322" s="51"/>
      <c r="Q322" s="51"/>
      <c r="R322" s="95"/>
      <c r="S322" s="77"/>
      <c r="T322" s="77"/>
      <c r="U322" s="435"/>
      <c r="V322" s="44">
        <v>325</v>
      </c>
      <c r="Y322" s="554"/>
      <c r="Z322" s="1296"/>
      <c r="AA322" s="73"/>
      <c r="AB322" s="73"/>
      <c r="AC322" s="73"/>
      <c r="AD322" s="73"/>
    </row>
    <row r="323" spans="1:30" ht="20.100000000000001" customHeight="1" x14ac:dyDescent="0.15">
      <c r="A323" s="76"/>
      <c r="B323" s="230" t="s">
        <v>1227</v>
      </c>
      <c r="C323" s="230" t="s">
        <v>160</v>
      </c>
      <c r="D323" s="92"/>
      <c r="E323" s="229"/>
      <c r="F323" s="229"/>
      <c r="G323" s="393"/>
      <c r="H323" s="232"/>
      <c r="I323" s="93"/>
      <c r="J323" s="51"/>
      <c r="K323" s="51"/>
      <c r="L323" s="51"/>
      <c r="M323" s="51"/>
      <c r="N323" s="51"/>
      <c r="O323" s="51"/>
      <c r="P323" s="51"/>
      <c r="Q323" s="51"/>
      <c r="R323" s="436"/>
      <c r="S323" s="77"/>
      <c r="T323" s="77"/>
      <c r="U323" s="81"/>
      <c r="V323" s="44">
        <v>326</v>
      </c>
      <c r="Y323" s="554"/>
      <c r="Z323" s="1296"/>
      <c r="AA323" s="73"/>
      <c r="AB323" s="73"/>
      <c r="AC323" s="73"/>
      <c r="AD323" s="73"/>
    </row>
    <row r="324" spans="1:30" ht="20.100000000000001" customHeight="1" thickBot="1" x14ac:dyDescent="0.2">
      <c r="A324" s="76"/>
      <c r="B324" s="92"/>
      <c r="C324" s="230" t="s">
        <v>497</v>
      </c>
      <c r="D324" s="230" t="s">
        <v>251</v>
      </c>
      <c r="E324" s="77"/>
      <c r="F324" s="77"/>
      <c r="G324" s="393"/>
      <c r="H324" s="232"/>
      <c r="I324" s="93"/>
      <c r="J324" s="51"/>
      <c r="K324" s="51"/>
      <c r="L324" s="51"/>
      <c r="M324" s="51"/>
      <c r="N324" s="51"/>
      <c r="O324" s="51"/>
      <c r="P324" s="51"/>
      <c r="Q324" s="51"/>
      <c r="R324" s="436"/>
      <c r="S324" s="77"/>
      <c r="T324" s="77"/>
      <c r="U324" s="81"/>
      <c r="V324" s="44">
        <v>327</v>
      </c>
      <c r="Y324" s="554"/>
      <c r="Z324" s="1296"/>
      <c r="AA324" s="73"/>
      <c r="AB324" s="73"/>
      <c r="AC324" s="73"/>
      <c r="AD324" s="73"/>
    </row>
    <row r="325" spans="1:30" ht="20.100000000000001" customHeight="1" thickBot="1" x14ac:dyDescent="0.2">
      <c r="A325" s="76"/>
      <c r="B325" s="229"/>
      <c r="C325" s="229"/>
      <c r="D325" s="230"/>
      <c r="E325" s="230" t="s">
        <v>1900</v>
      </c>
      <c r="F325" s="77"/>
      <c r="G325" s="393"/>
      <c r="H325" s="232"/>
      <c r="I325" s="93"/>
      <c r="J325" s="51"/>
      <c r="K325" s="51"/>
      <c r="L325" s="51"/>
      <c r="M325" s="51"/>
      <c r="N325" s="51"/>
      <c r="O325" s="51"/>
      <c r="P325" s="51"/>
      <c r="Q325" s="51"/>
      <c r="R325" s="423">
        <v>1096</v>
      </c>
      <c r="S325" s="77" t="s">
        <v>242</v>
      </c>
      <c r="T325" s="77"/>
      <c r="U325" s="81"/>
      <c r="V325" s="44">
        <v>328</v>
      </c>
      <c r="W325" s="1034" t="str">
        <f>IF(R325="","未入力あり","✔")</f>
        <v>✔</v>
      </c>
      <c r="X325" s="69"/>
      <c r="Y325" s="554"/>
      <c r="Z325" s="1296"/>
      <c r="AA325" s="73"/>
      <c r="AB325" s="73"/>
      <c r="AC325" s="73"/>
      <c r="AD325" s="73"/>
    </row>
    <row r="326" spans="1:30" ht="20.100000000000001" customHeight="1" thickBot="1" x14ac:dyDescent="0.2">
      <c r="A326" s="76"/>
      <c r="B326" s="229"/>
      <c r="C326" s="229"/>
      <c r="D326" s="230"/>
      <c r="E326" s="230" t="s">
        <v>1901</v>
      </c>
      <c r="F326" s="77"/>
      <c r="G326" s="393"/>
      <c r="H326" s="232"/>
      <c r="I326" s="93"/>
      <c r="J326" s="51"/>
      <c r="K326" s="51"/>
      <c r="L326" s="51"/>
      <c r="M326" s="51"/>
      <c r="N326" s="51"/>
      <c r="O326" s="51"/>
      <c r="P326" s="51"/>
      <c r="Q326" s="51"/>
      <c r="R326" s="423">
        <v>3023</v>
      </c>
      <c r="S326" s="77" t="s">
        <v>242</v>
      </c>
      <c r="T326" s="77"/>
      <c r="U326" s="81"/>
      <c r="V326" s="44">
        <v>329</v>
      </c>
      <c r="W326" s="1034" t="str">
        <f>IF(R326="","未入力あり","✔")</f>
        <v>✔</v>
      </c>
      <c r="X326" s="69"/>
      <c r="Y326" s="554"/>
      <c r="Z326" s="1296"/>
      <c r="AA326" s="73"/>
      <c r="AB326" s="73"/>
      <c r="AC326" s="73"/>
      <c r="AD326" s="73"/>
    </row>
    <row r="327" spans="1:30" ht="20.100000000000001" customHeight="1" thickBot="1" x14ac:dyDescent="0.2">
      <c r="A327" s="76"/>
      <c r="B327" s="229"/>
      <c r="C327" s="229"/>
      <c r="D327" s="230"/>
      <c r="E327" s="230" t="s">
        <v>1902</v>
      </c>
      <c r="F327" s="77"/>
      <c r="G327" s="393"/>
      <c r="H327" s="232"/>
      <c r="I327" s="93"/>
      <c r="J327" s="51"/>
      <c r="K327" s="51"/>
      <c r="L327" s="51"/>
      <c r="M327" s="51"/>
      <c r="N327" s="51"/>
      <c r="O327" s="51"/>
      <c r="P327" s="51"/>
      <c r="Q327" s="51"/>
      <c r="R327" s="423">
        <v>162</v>
      </c>
      <c r="S327" s="77" t="s">
        <v>242</v>
      </c>
      <c r="T327" s="77"/>
      <c r="U327" s="81"/>
      <c r="V327" s="44">
        <v>330</v>
      </c>
      <c r="W327" s="1034" t="str">
        <f>IF(R327="","未入力あり","✔")</f>
        <v>✔</v>
      </c>
      <c r="X327" s="69"/>
      <c r="Y327" s="554"/>
      <c r="Z327" s="1296"/>
      <c r="AA327" s="73"/>
      <c r="AB327" s="73"/>
      <c r="AC327" s="73"/>
      <c r="AD327" s="73"/>
    </row>
    <row r="328" spans="1:30" ht="20.100000000000001" customHeight="1" thickBot="1" x14ac:dyDescent="0.2">
      <c r="A328" s="76"/>
      <c r="B328" s="229"/>
      <c r="C328" s="229"/>
      <c r="D328" s="230"/>
      <c r="E328" s="230" t="s">
        <v>1903</v>
      </c>
      <c r="F328" s="77"/>
      <c r="G328" s="393"/>
      <c r="H328" s="232"/>
      <c r="I328" s="93"/>
      <c r="J328" s="51"/>
      <c r="K328" s="51"/>
      <c r="L328" s="51"/>
      <c r="M328" s="51"/>
      <c r="N328" s="51"/>
      <c r="O328" s="51"/>
      <c r="P328" s="51"/>
      <c r="Q328" s="51"/>
      <c r="R328" s="32">
        <v>7</v>
      </c>
      <c r="S328" s="77" t="s">
        <v>242</v>
      </c>
      <c r="T328" s="77"/>
      <c r="U328" s="81"/>
      <c r="V328" s="44">
        <v>331</v>
      </c>
      <c r="W328" s="1034" t="str">
        <f>IF(R328="","未入力あり","✔")</f>
        <v>✔</v>
      </c>
      <c r="Y328" s="554"/>
      <c r="Z328" s="1296"/>
      <c r="AA328" s="73"/>
      <c r="AB328" s="73"/>
      <c r="AC328" s="73"/>
      <c r="AD328" s="73"/>
    </row>
    <row r="329" spans="1:30" ht="20.100000000000001" customHeight="1" thickBot="1" x14ac:dyDescent="0.2">
      <c r="A329" s="76"/>
      <c r="B329" s="229"/>
      <c r="C329" s="229"/>
      <c r="D329" s="230"/>
      <c r="E329" s="230" t="s">
        <v>1904</v>
      </c>
      <c r="F329" s="77"/>
      <c r="G329" s="393"/>
      <c r="H329" s="232"/>
      <c r="I329" s="93"/>
      <c r="J329" s="51"/>
      <c r="K329" s="51"/>
      <c r="L329" s="51"/>
      <c r="M329" s="51"/>
      <c r="N329" s="51"/>
      <c r="O329" s="51"/>
      <c r="P329" s="51"/>
      <c r="Q329" s="51"/>
      <c r="R329" s="437">
        <v>1.8</v>
      </c>
      <c r="S329" s="77" t="s">
        <v>1103</v>
      </c>
      <c r="T329" s="77"/>
      <c r="U329" s="81"/>
      <c r="V329" s="44">
        <v>332</v>
      </c>
      <c r="W329" s="1034" t="str">
        <f>IF(R329="","未入力あり","✔")</f>
        <v>✔</v>
      </c>
      <c r="Y329" s="554"/>
      <c r="Z329" s="1296"/>
      <c r="AA329" s="73"/>
      <c r="AB329" s="73"/>
      <c r="AC329" s="73"/>
      <c r="AD329" s="73"/>
    </row>
    <row r="330" spans="1:30" ht="20.100000000000001" customHeight="1" x14ac:dyDescent="0.15">
      <c r="A330" s="1036"/>
      <c r="B330" s="1037"/>
      <c r="C330" s="1037"/>
      <c r="D330" s="1037"/>
      <c r="E330" s="1037"/>
      <c r="F330" s="1038"/>
      <c r="G330" s="1039"/>
      <c r="H330" s="1040"/>
      <c r="I330" s="1041"/>
      <c r="J330" s="1042"/>
      <c r="K330" s="1042"/>
      <c r="L330" s="1042"/>
      <c r="M330" s="1042"/>
      <c r="N330" s="1042"/>
      <c r="O330" s="1042"/>
      <c r="P330" s="1042"/>
      <c r="Q330" s="1042"/>
      <c r="R330" s="1041"/>
      <c r="S330" s="1042"/>
      <c r="T330" s="1038"/>
      <c r="U330" s="1043"/>
      <c r="V330" s="44">
        <v>333</v>
      </c>
      <c r="Y330" s="554"/>
      <c r="AA330" s="73"/>
      <c r="AB330" s="73"/>
      <c r="AC330" s="73"/>
      <c r="AD330" s="73"/>
    </row>
    <row r="331" spans="1:30" ht="20.100000000000001" customHeight="1" x14ac:dyDescent="0.15">
      <c r="A331" s="1044"/>
      <c r="B331" s="1037"/>
      <c r="C331" s="1037"/>
      <c r="D331" s="1037"/>
      <c r="E331" s="1037"/>
      <c r="F331" s="1038"/>
      <c r="G331" s="1039"/>
      <c r="H331" s="1040"/>
      <c r="I331" s="1041"/>
      <c r="J331" s="1042"/>
      <c r="K331" s="1042"/>
      <c r="L331" s="1042"/>
      <c r="M331" s="1042"/>
      <c r="N331" s="1042"/>
      <c r="O331" s="1042"/>
      <c r="P331" s="1042"/>
      <c r="Q331" s="1042"/>
      <c r="R331" s="1041"/>
      <c r="S331" s="1042"/>
      <c r="T331" s="1038"/>
      <c r="U331" s="1043"/>
      <c r="V331" s="44">
        <v>334</v>
      </c>
      <c r="Y331" s="554"/>
      <c r="AA331" s="73"/>
      <c r="AB331" s="73"/>
      <c r="AC331" s="73"/>
      <c r="AD331" s="73"/>
    </row>
    <row r="334" spans="1:30" ht="20.100000000000001" customHeight="1" x14ac:dyDescent="0.15">
      <c r="R334" s="1045"/>
    </row>
  </sheetData>
  <sheetProtection formatCells="0" formatColumns="0" formatRows="0" insertHyperlinks="0"/>
  <mergeCells count="77">
    <mergeCell ref="Z306:Z315"/>
    <mergeCell ref="D318:R318"/>
    <mergeCell ref="Z321:Z329"/>
    <mergeCell ref="C291:H291"/>
    <mergeCell ref="C292:H292"/>
    <mergeCell ref="C293:H293"/>
    <mergeCell ref="S302:U302"/>
    <mergeCell ref="S303:U303"/>
    <mergeCell ref="S304:U304"/>
    <mergeCell ref="C290:H290"/>
    <mergeCell ref="C246:H246"/>
    <mergeCell ref="C247:H247"/>
    <mergeCell ref="C266:H266"/>
    <mergeCell ref="C274:H274"/>
    <mergeCell ref="C281:H281"/>
    <mergeCell ref="C284:H284"/>
    <mergeCell ref="C285:H285"/>
    <mergeCell ref="C286:H286"/>
    <mergeCell ref="C287:H287"/>
    <mergeCell ref="C288:H288"/>
    <mergeCell ref="C289:H289"/>
    <mergeCell ref="C245:H245"/>
    <mergeCell ref="C225:H225"/>
    <mergeCell ref="C229:H229"/>
    <mergeCell ref="C230:H230"/>
    <mergeCell ref="C232:H232"/>
    <mergeCell ref="C238:H238"/>
    <mergeCell ref="C239:H239"/>
    <mergeCell ref="C240:H240"/>
    <mergeCell ref="C241:H241"/>
    <mergeCell ref="C242:H242"/>
    <mergeCell ref="C243:H243"/>
    <mergeCell ref="C244:H244"/>
    <mergeCell ref="C39:G39"/>
    <mergeCell ref="C40:G40"/>
    <mergeCell ref="C42:G42"/>
    <mergeCell ref="C43:G43"/>
    <mergeCell ref="C222:H222"/>
    <mergeCell ref="C72:G72"/>
    <mergeCell ref="C85:G85"/>
    <mergeCell ref="C86:G86"/>
    <mergeCell ref="C87:G87"/>
    <mergeCell ref="C110:G110"/>
    <mergeCell ref="D116:T116"/>
    <mergeCell ref="C151:H151"/>
    <mergeCell ref="C214:H214"/>
    <mergeCell ref="C215:H215"/>
    <mergeCell ref="Z46:Z113"/>
    <mergeCell ref="C59:G59"/>
    <mergeCell ref="T68:U68"/>
    <mergeCell ref="T69:U69"/>
    <mergeCell ref="C71:G71"/>
    <mergeCell ref="T80:U80"/>
    <mergeCell ref="T102:U102"/>
    <mergeCell ref="H19:T19"/>
    <mergeCell ref="H20:T20"/>
    <mergeCell ref="H21:T21"/>
    <mergeCell ref="C32:G32"/>
    <mergeCell ref="Z32:Z43"/>
    <mergeCell ref="C33:G33"/>
    <mergeCell ref="C34:G34"/>
    <mergeCell ref="C35:G35"/>
    <mergeCell ref="C36:G36"/>
    <mergeCell ref="C37:G37"/>
    <mergeCell ref="Z13:Z22"/>
    <mergeCell ref="I15:T15"/>
    <mergeCell ref="I16:T16"/>
    <mergeCell ref="H17:T17"/>
    <mergeCell ref="H18:T18"/>
    <mergeCell ref="C38:G38"/>
    <mergeCell ref="V1:W7"/>
    <mergeCell ref="A2:U2"/>
    <mergeCell ref="A3:U3"/>
    <mergeCell ref="H9:T9"/>
    <mergeCell ref="H11:T11"/>
    <mergeCell ref="K4:U5"/>
    <mergeCell ref="I5:J5"/>
  </mergeCells>
  <phoneticPr fontId="5"/>
  <conditionalFormatting sqref="W234:W261 W265:W279 W144:W231 W318:W319 V1 W283:W315 W78:W82 W84:W88 W90 W92:W93 W95 W97:W142 W8:W76 W321:W1048576">
    <cfRule type="cellIs" dxfId="53" priority="16" stopIfTrue="1" operator="equal">
      <formula>"未入力あり"</formula>
    </cfRule>
  </conditionalFormatting>
  <conditionalFormatting sqref="V1">
    <cfRule type="cellIs" dxfId="52" priority="15" stopIfTrue="1" operator="equal">
      <formula>"↓　このシートには未入力があります。「未入力あり」の行を確認してください。"</formula>
    </cfRule>
  </conditionalFormatting>
  <conditionalFormatting sqref="W232:W233">
    <cfRule type="cellIs" dxfId="51" priority="14" stopIfTrue="1" operator="equal">
      <formula>"未入力あり"</formula>
    </cfRule>
  </conditionalFormatting>
  <conditionalFormatting sqref="W262">
    <cfRule type="cellIs" dxfId="50" priority="13" stopIfTrue="1" operator="equal">
      <formula>"未入力あり"</formula>
    </cfRule>
  </conditionalFormatting>
  <conditionalFormatting sqref="W263">
    <cfRule type="cellIs" dxfId="49" priority="12" stopIfTrue="1" operator="equal">
      <formula>"未入力あり"</formula>
    </cfRule>
  </conditionalFormatting>
  <conditionalFormatting sqref="W280:W282">
    <cfRule type="cellIs" dxfId="48" priority="11" stopIfTrue="1" operator="equal">
      <formula>"未入力あり"</formula>
    </cfRule>
  </conditionalFormatting>
  <conditionalFormatting sqref="W143">
    <cfRule type="cellIs" dxfId="47" priority="10" stopIfTrue="1" operator="equal">
      <formula>"未入力あり"</formula>
    </cfRule>
  </conditionalFormatting>
  <conditionalFormatting sqref="W264">
    <cfRule type="cellIs" dxfId="46" priority="9" stopIfTrue="1" operator="equal">
      <formula>"未入力あり"</formula>
    </cfRule>
  </conditionalFormatting>
  <conditionalFormatting sqref="W320">
    <cfRule type="cellIs" dxfId="45" priority="8" stopIfTrue="1" operator="equal">
      <formula>"未入力あり"</formula>
    </cfRule>
  </conditionalFormatting>
  <conditionalFormatting sqref="W316:W317">
    <cfRule type="cellIs" dxfId="44" priority="7" stopIfTrue="1" operator="equal">
      <formula>"未入力あり"</formula>
    </cfRule>
  </conditionalFormatting>
  <conditionalFormatting sqref="W77">
    <cfRule type="cellIs" dxfId="43" priority="6" stopIfTrue="1" operator="equal">
      <formula>"未入力あり"</formula>
    </cfRule>
  </conditionalFormatting>
  <conditionalFormatting sqref="W83">
    <cfRule type="cellIs" dxfId="42" priority="5" stopIfTrue="1" operator="equal">
      <formula>"未入力あり"</formula>
    </cfRule>
  </conditionalFormatting>
  <conditionalFormatting sqref="W91">
    <cfRule type="cellIs" dxfId="41" priority="3" stopIfTrue="1" operator="equal">
      <formula>"未入力あり"</formula>
    </cfRule>
  </conditionalFormatting>
  <conditionalFormatting sqref="W89">
    <cfRule type="cellIs" dxfId="40" priority="4" stopIfTrue="1" operator="equal">
      <formula>"未入力あり"</formula>
    </cfRule>
  </conditionalFormatting>
  <conditionalFormatting sqref="W96">
    <cfRule type="cellIs" dxfId="39" priority="1" stopIfTrue="1" operator="equal">
      <formula>"未入力あり"</formula>
    </cfRule>
  </conditionalFormatting>
  <conditionalFormatting sqref="W94">
    <cfRule type="cellIs" dxfId="38" priority="2" stopIfTrue="1" operator="equal">
      <formula>"未入力あり"</formula>
    </cfRule>
  </conditionalFormatting>
  <dataValidations count="22">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allowBlank="1" showInputMessage="1" showErrorMessage="1" prompt="市区町村から記入してください_x000a_丁目、番地は半角数字とハイフンで入力_x000a_例）○○○市○○○1-1-1" sqref="I15:T15"/>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imeMode="disabled" allowBlank="1" showInputMessage="1" showErrorMessage="1" error="半角で入力してください" prompt="半角で入力" sqref="H19:T19">
      <formula1>LEN(H19)=LENB(H19)</formula1>
    </dataValidation>
    <dataValidation type="custom" imeMode="disabled" allowBlank="1" showInputMessage="1" showErrorMessage="1" error="半角で入力してください" prompt="電話番号はハイフン「-」を含め、半角で入力_x000a_XXX-XXXX-XXXX" sqref="H17:T18">
      <formula1>LEN(H17)=LENB(H17)</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custom" imeMode="disabled" allowBlank="1" showInputMessage="1" showErrorMessage="1" error="半角で入力してください" prompt="アドレスは、手入力せずにホームページからコピーしてください" sqref="H20:T20">
      <formula1>LEN(H20)=LENB(H20)</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whole" imeMode="disabled" operator="greaterThanOrEqual" showInputMessage="1" showErrorMessage="1" error="整数を入力" prompt="整数で入力" sqref="R270:R282">
      <formula1>0</formula1>
    </dataValidation>
    <dataValidation allowBlank="1" showInputMessage="1" showErrorMessage="1" prompt="表紙シートの病院名を反映" sqref="H9:T10"/>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その他専門医等を記入" sqref="C238:H247"/>
    <dataValidation type="decimal" imeMode="disabled" operator="greaterThanOrEqual" allowBlank="1" showInputMessage="1" showErrorMessage="1" prompt="数値を入力" sqref="I250:I251 I284:I293 I270:I282 I235:I247 I296:I298 I148:I233 I254:I266 R262:R265 I121:I144">
      <formula1>0</formula1>
    </dataValidation>
    <dataValidation type="list" allowBlank="1" showInputMessage="1" showErrorMessage="1" error="選択肢から選んでください" sqref="R300">
      <formula1>"可,否"</formula1>
    </dataValidation>
    <dataValidation type="list" allowBlank="1" showInputMessage="1" showErrorMessage="1" error="選択肢から選んでください" sqref="H47:H113 H302:H304">
      <formula1>"あり,なし"</formula1>
    </dataValidation>
    <dataValidation type="list" allowBlank="1" showInputMessage="1" showErrorMessage="1" error="選択肢から選んでください" sqref="R46">
      <formula1>"はい,いいえ"</formula1>
    </dataValidation>
    <dataValidation operator="greaterThanOrEqual" allowBlank="1" showInputMessage="1" showErrorMessage="1" error="整数を入力" sqref="R322"/>
    <dataValidation type="decimal" imeMode="disabled" allowBlank="1" showInputMessage="1" showErrorMessage="1" error="0.0～100.0で入力してください" prompt="小数点以下1桁までの数値を入力" sqref="R329">
      <formula1>0</formula1>
      <formula2>100</formula2>
    </dataValidation>
    <dataValidation type="whole" imeMode="disabled" operator="greaterThanOrEqual" allowBlank="1" showInputMessage="1" showErrorMessage="1" error="整数を入力" prompt="整数で入力" sqref="R284:R293 R325:R328 R115 R235:R247 R25:R28 R254:R261 R302:R304 R32:R43 R308 R266 R250:R251 R148:R233 R121:R144 R296:R298 R319:R320 R311:R317">
      <formula1>0</formula1>
    </dataValidation>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 imeMode="hiragana" allowBlank="1" showInputMessage="1" showErrorMessage="1" error="ひらながで入力してください" prompt="ひらがなで入力" sqref="H11:T11"/>
  </dataValidations>
  <hyperlinks>
    <hyperlink ref="H19" r:id="rId1"/>
    <hyperlink ref="H20" r:id="rId2"/>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3"/>
  <headerFooter>
    <oddHeader>&amp;Rver.2.0</oddHeader>
    <oddFooter>&amp;C&amp;P/&amp;N&amp;R&amp;A</oddFooter>
  </headerFooter>
  <rowBreaks count="2" manualBreakCount="2">
    <brk id="114" max="22" man="1"/>
    <brk id="252" max="22" man="1"/>
  </rowBreaks>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pageSetUpPr fitToPage="1"/>
  </sheetPr>
  <dimension ref="A1:AA385"/>
  <sheetViews>
    <sheetView view="pageBreakPreview" zoomScale="130" zoomScaleNormal="130" zoomScaleSheetLayoutView="130" workbookViewId="0"/>
  </sheetViews>
  <sheetFormatPr defaultRowHeight="9.75" customHeight="1" x14ac:dyDescent="0.15"/>
  <cols>
    <col min="1" max="4" width="2.625" style="26" customWidth="1"/>
    <col min="5" max="5" width="25.625" style="26" customWidth="1"/>
    <col min="6" max="6" width="2.5" style="26" customWidth="1"/>
    <col min="7" max="7" width="10.125" style="26" customWidth="1"/>
    <col min="8" max="8" width="5.625" style="26" customWidth="1"/>
    <col min="9" max="9" width="20.625" style="26" customWidth="1"/>
    <col min="10" max="10" width="3.625" style="26" customWidth="1"/>
    <col min="11" max="11" width="8.5" style="26" customWidth="1"/>
    <col min="12" max="12" width="13.125" style="26" customWidth="1"/>
    <col min="13" max="13" width="3.375" style="26" bestFit="1" customWidth="1"/>
    <col min="14" max="15" width="9" style="26"/>
    <col min="16" max="16" width="3.5" style="26" bestFit="1" customWidth="1"/>
    <col min="17" max="17" width="7.5" style="970" customWidth="1"/>
    <col min="18" max="16384" width="9" style="26"/>
  </cols>
  <sheetData>
    <row r="1" spans="1:20" ht="14.25" thickBot="1" x14ac:dyDescent="0.2">
      <c r="A1" s="179"/>
      <c r="B1" s="134" t="s">
        <v>1751</v>
      </c>
      <c r="C1" s="134"/>
      <c r="D1" s="134"/>
      <c r="E1" s="180"/>
      <c r="F1" s="180"/>
      <c r="G1" s="180"/>
      <c r="H1" s="180"/>
      <c r="I1" s="180"/>
      <c r="J1" s="135"/>
      <c r="K1" s="135"/>
      <c r="L1" s="84"/>
    </row>
    <row r="2" spans="1:20" ht="14.25" customHeight="1" thickBot="1" x14ac:dyDescent="0.2">
      <c r="A2" s="179"/>
      <c r="B2" s="134"/>
      <c r="C2" s="134"/>
      <c r="D2" s="134"/>
      <c r="E2" s="181"/>
      <c r="F2" s="181"/>
      <c r="G2" s="137"/>
      <c r="H2" s="152" t="s">
        <v>341</v>
      </c>
      <c r="I2" s="1362" t="str">
        <f>LEFT(表紙!D3,30)</f>
        <v>独立行政法人国立病院機構　近畿中央呼吸器センター</v>
      </c>
      <c r="J2" s="1363"/>
      <c r="K2" s="1363"/>
      <c r="L2" s="1364"/>
    </row>
    <row r="3" spans="1:20" ht="4.5" customHeight="1" x14ac:dyDescent="0.15">
      <c r="A3" s="179"/>
      <c r="B3" s="134"/>
      <c r="C3" s="134"/>
      <c r="D3" s="134"/>
      <c r="E3" s="181"/>
      <c r="F3" s="181"/>
      <c r="G3" s="137"/>
      <c r="H3" s="142"/>
      <c r="I3" s="182"/>
      <c r="J3" s="182"/>
      <c r="K3" s="182"/>
      <c r="L3" s="182"/>
    </row>
    <row r="4" spans="1:20" ht="9.75" customHeight="1" x14ac:dyDescent="0.15">
      <c r="A4" s="179"/>
      <c r="B4" s="137"/>
      <c r="C4" s="183" t="s">
        <v>746</v>
      </c>
      <c r="D4" s="182"/>
      <c r="E4" s="182"/>
      <c r="F4" s="182"/>
      <c r="G4" s="178"/>
    </row>
    <row r="5" spans="1:20" ht="9.75" customHeight="1" x14ac:dyDescent="0.15">
      <c r="A5" s="179"/>
      <c r="B5" s="184"/>
      <c r="C5" s="185" t="s">
        <v>733</v>
      </c>
      <c r="D5" s="182"/>
      <c r="E5" s="182"/>
      <c r="F5" s="182"/>
      <c r="G5" s="185"/>
      <c r="H5" s="178"/>
      <c r="I5" s="974"/>
      <c r="J5" s="975"/>
      <c r="K5" s="976"/>
      <c r="L5" s="977"/>
    </row>
    <row r="6" spans="1:20" ht="9.75" customHeight="1" x14ac:dyDescent="0.15">
      <c r="A6" s="179"/>
      <c r="B6" s="186"/>
      <c r="C6" s="185" t="s">
        <v>734</v>
      </c>
      <c r="D6" s="187"/>
      <c r="E6" s="188"/>
      <c r="F6" s="188"/>
      <c r="G6" s="185"/>
      <c r="H6" s="178"/>
      <c r="I6" s="978"/>
      <c r="J6" s="975"/>
      <c r="K6" s="976"/>
      <c r="L6" s="977"/>
    </row>
    <row r="7" spans="1:20" ht="9.75" customHeight="1" x14ac:dyDescent="0.15">
      <c r="A7" s="179"/>
      <c r="B7" s="186"/>
      <c r="C7" s="185" t="s">
        <v>735</v>
      </c>
      <c r="D7" s="187"/>
      <c r="E7" s="188"/>
      <c r="F7" s="188"/>
      <c r="G7" s="185"/>
      <c r="H7" s="178"/>
      <c r="I7" s="979"/>
      <c r="J7" s="975"/>
      <c r="K7" s="976"/>
      <c r="L7" s="977"/>
    </row>
    <row r="8" spans="1:20" ht="9.75" customHeight="1" x14ac:dyDescent="0.15">
      <c r="A8" s="189"/>
      <c r="B8" s="190"/>
      <c r="C8" s="185" t="s">
        <v>745</v>
      </c>
      <c r="D8" s="187"/>
      <c r="E8" s="191"/>
      <c r="F8" s="192"/>
      <c r="G8" s="193"/>
      <c r="H8" s="193"/>
      <c r="I8" s="193"/>
      <c r="J8" s="193"/>
      <c r="L8" s="193"/>
    </row>
    <row r="9" spans="1:20" ht="6.75" customHeight="1" thickBot="1" x14ac:dyDescent="0.2">
      <c r="A9" s="189"/>
      <c r="B9" s="194"/>
      <c r="C9" s="194"/>
      <c r="D9" s="194"/>
      <c r="E9" s="194"/>
      <c r="F9" s="194"/>
      <c r="G9" s="195"/>
      <c r="H9" s="190"/>
      <c r="I9" s="193"/>
      <c r="J9" s="196"/>
      <c r="K9" s="197"/>
      <c r="L9" s="193"/>
    </row>
    <row r="10" spans="1:20" s="193" customFormat="1" ht="10.15" customHeight="1" thickBot="1" x14ac:dyDescent="0.2">
      <c r="A10" s="1395" t="s">
        <v>1479</v>
      </c>
      <c r="B10" s="1396"/>
      <c r="C10" s="1396"/>
      <c r="D10" s="1396"/>
      <c r="E10" s="1396"/>
      <c r="F10" s="1396"/>
      <c r="G10" s="1396"/>
      <c r="H10" s="1396"/>
      <c r="I10" s="1396"/>
      <c r="J10" s="1396"/>
      <c r="K10" s="1396"/>
      <c r="L10" s="1397"/>
      <c r="M10" s="807" t="s">
        <v>1480</v>
      </c>
      <c r="N10" s="583" t="s">
        <v>634</v>
      </c>
      <c r="O10" s="808"/>
      <c r="P10" s="809"/>
      <c r="Q10" s="971"/>
      <c r="R10" s="215"/>
      <c r="S10" s="810"/>
      <c r="T10" s="215"/>
    </row>
    <row r="11" spans="1:20" s="193" customFormat="1" ht="13.5" customHeight="1" x14ac:dyDescent="0.15">
      <c r="A11" s="559"/>
      <c r="B11" s="560" t="s">
        <v>744</v>
      </c>
      <c r="C11" s="561"/>
      <c r="D11" s="561"/>
      <c r="E11" s="561"/>
      <c r="F11" s="561"/>
      <c r="G11" s="561"/>
      <c r="H11" s="562"/>
      <c r="I11" s="562"/>
      <c r="J11" s="562"/>
      <c r="K11" s="562"/>
      <c r="L11" s="562"/>
      <c r="M11" s="563"/>
      <c r="N11" s="563"/>
      <c r="O11" s="564"/>
      <c r="P11" s="565"/>
      <c r="Q11" s="970"/>
      <c r="T11" s="268"/>
    </row>
    <row r="12" spans="1:20" s="193" customFormat="1" ht="13.5" customHeight="1" x14ac:dyDescent="0.15">
      <c r="A12" s="559"/>
      <c r="B12" s="566"/>
      <c r="C12" s="567" t="s">
        <v>230</v>
      </c>
      <c r="D12" s="568"/>
      <c r="E12" s="568"/>
      <c r="F12" s="568"/>
      <c r="G12" s="568"/>
      <c r="H12" s="199"/>
      <c r="I12" s="199"/>
      <c r="J12" s="199"/>
      <c r="K12" s="199"/>
      <c r="L12" s="199"/>
      <c r="M12" s="200"/>
      <c r="N12" s="200"/>
      <c r="O12" s="201"/>
      <c r="P12" s="565"/>
      <c r="Q12" s="970"/>
      <c r="T12" s="268"/>
    </row>
    <row r="13" spans="1:20" s="193" customFormat="1" ht="13.5" customHeight="1" thickBot="1" x14ac:dyDescent="0.2">
      <c r="A13" s="572"/>
      <c r="B13" s="573"/>
      <c r="C13" s="574"/>
      <c r="D13" s="575" t="s">
        <v>1564</v>
      </c>
      <c r="E13" s="576"/>
      <c r="F13" s="202"/>
      <c r="G13" s="203"/>
      <c r="H13" s="577"/>
      <c r="I13" s="577"/>
      <c r="J13" s="577"/>
      <c r="K13" s="577"/>
      <c r="L13" s="577"/>
      <c r="M13" s="204"/>
      <c r="N13" s="578" t="s">
        <v>1254</v>
      </c>
      <c r="O13" s="205" t="s">
        <v>505</v>
      </c>
      <c r="P13" s="565">
        <v>13</v>
      </c>
      <c r="Q13" s="972"/>
      <c r="T13" s="268"/>
    </row>
    <row r="14" spans="1:20" s="193" customFormat="1" ht="54" customHeight="1" thickBot="1" x14ac:dyDescent="0.2">
      <c r="A14" s="572"/>
      <c r="B14" s="573"/>
      <c r="C14" s="574"/>
      <c r="D14" s="574"/>
      <c r="E14" s="579" t="s">
        <v>1551</v>
      </c>
      <c r="F14" s="1329" t="s">
        <v>1742</v>
      </c>
      <c r="G14" s="1329"/>
      <c r="H14" s="1329"/>
      <c r="I14" s="1329"/>
      <c r="J14" s="1329"/>
      <c r="K14" s="1329"/>
      <c r="L14" s="1338"/>
      <c r="M14" s="570" t="s">
        <v>740</v>
      </c>
      <c r="N14" s="571" t="s">
        <v>122</v>
      </c>
      <c r="O14" s="488" t="s">
        <v>1255</v>
      </c>
      <c r="P14" s="565">
        <v>14</v>
      </c>
      <c r="Q14" s="973" t="str">
        <f>IF(N14="","未入力あり","✔")</f>
        <v>✔</v>
      </c>
      <c r="T14" s="268"/>
    </row>
    <row r="15" spans="1:20" s="193" customFormat="1" ht="11.25" customHeight="1" thickBot="1" x14ac:dyDescent="0.2">
      <c r="A15" s="572"/>
      <c r="B15" s="573"/>
      <c r="C15" s="574"/>
      <c r="D15" s="574"/>
      <c r="E15" s="580"/>
      <c r="F15" s="581"/>
      <c r="G15" s="1354" t="s">
        <v>1743</v>
      </c>
      <c r="H15" s="1333"/>
      <c r="I15" s="1333"/>
      <c r="J15" s="1333"/>
      <c r="K15" s="1333"/>
      <c r="L15" s="1334"/>
      <c r="M15" s="582" t="s">
        <v>736</v>
      </c>
      <c r="N15" s="583" t="s">
        <v>1256</v>
      </c>
      <c r="O15" s="488"/>
      <c r="P15" s="565">
        <v>15</v>
      </c>
      <c r="Q15" s="973"/>
      <c r="T15" s="268"/>
    </row>
    <row r="16" spans="1:20" s="193" customFormat="1" ht="21" customHeight="1" thickBot="1" x14ac:dyDescent="0.2">
      <c r="A16" s="572"/>
      <c r="B16" s="573"/>
      <c r="C16" s="574"/>
      <c r="D16" s="574"/>
      <c r="E16" s="574"/>
      <c r="F16" s="617"/>
      <c r="G16" s="1398" t="s">
        <v>1483</v>
      </c>
      <c r="H16" s="1398"/>
      <c r="I16" s="1398"/>
      <c r="J16" s="1398"/>
      <c r="K16" s="1398"/>
      <c r="L16" s="1399"/>
      <c r="M16" s="582"/>
      <c r="N16" s="811" t="s">
        <v>1269</v>
      </c>
      <c r="O16" s="488"/>
      <c r="P16" s="565">
        <v>16</v>
      </c>
      <c r="Q16" s="973"/>
      <c r="T16" s="268"/>
    </row>
    <row r="17" spans="1:20" s="193" customFormat="1" ht="13.5" customHeight="1" thickBot="1" x14ac:dyDescent="0.2">
      <c r="A17" s="572"/>
      <c r="B17" s="573"/>
      <c r="C17" s="574"/>
      <c r="D17" s="574"/>
      <c r="E17" s="584" t="s">
        <v>1552</v>
      </c>
      <c r="F17" s="1329" t="s">
        <v>1714</v>
      </c>
      <c r="G17" s="1333"/>
      <c r="H17" s="1333"/>
      <c r="I17" s="1333"/>
      <c r="J17" s="1333"/>
      <c r="K17" s="1333"/>
      <c r="L17" s="1334"/>
      <c r="M17" s="582" t="s">
        <v>1257</v>
      </c>
      <c r="N17" s="571" t="s">
        <v>122</v>
      </c>
      <c r="O17" s="488" t="s">
        <v>1105</v>
      </c>
      <c r="P17" s="565">
        <v>17</v>
      </c>
      <c r="Q17" s="973" t="str">
        <f t="shared" ref="Q17:Q77" si="0">IF(N17="","未入力あり","✔")</f>
        <v>✔</v>
      </c>
      <c r="T17" s="268"/>
    </row>
    <row r="18" spans="1:20" s="193" customFormat="1" ht="13.5" customHeight="1" thickBot="1" x14ac:dyDescent="0.2">
      <c r="A18" s="572"/>
      <c r="B18" s="573"/>
      <c r="C18" s="969"/>
      <c r="D18" s="574"/>
      <c r="E18" s="574"/>
      <c r="F18" s="189"/>
      <c r="G18" s="1354" t="s">
        <v>1114</v>
      </c>
      <c r="H18" s="1333"/>
      <c r="I18" s="1333"/>
      <c r="J18" s="1333"/>
      <c r="K18" s="1333"/>
      <c r="L18" s="1334"/>
      <c r="M18" s="582" t="s">
        <v>736</v>
      </c>
      <c r="N18" s="571" t="s">
        <v>124</v>
      </c>
      <c r="O18" s="488" t="s">
        <v>1258</v>
      </c>
      <c r="P18" s="565">
        <v>18</v>
      </c>
      <c r="Q18" s="973" t="str">
        <f t="shared" si="0"/>
        <v>✔</v>
      </c>
      <c r="T18" s="268"/>
    </row>
    <row r="19" spans="1:20" s="193" customFormat="1" ht="48" customHeight="1" thickBot="1" x14ac:dyDescent="0.2">
      <c r="A19" s="572"/>
      <c r="B19" s="573"/>
      <c r="C19" s="574"/>
      <c r="D19" s="574"/>
      <c r="E19" s="579" t="s">
        <v>1553</v>
      </c>
      <c r="F19" s="1330" t="s">
        <v>1744</v>
      </c>
      <c r="G19" s="1330"/>
      <c r="H19" s="1330"/>
      <c r="I19" s="1330"/>
      <c r="J19" s="1330"/>
      <c r="K19" s="1330"/>
      <c r="L19" s="1355"/>
      <c r="M19" s="582" t="s">
        <v>1257</v>
      </c>
      <c r="N19" s="571" t="s">
        <v>122</v>
      </c>
      <c r="O19" s="488" t="s">
        <v>1255</v>
      </c>
      <c r="P19" s="565">
        <v>19</v>
      </c>
      <c r="Q19" s="973" t="str">
        <f t="shared" si="0"/>
        <v>✔</v>
      </c>
      <c r="T19" s="268"/>
    </row>
    <row r="20" spans="1:20" s="193" customFormat="1" ht="18.75" customHeight="1" thickBot="1" x14ac:dyDescent="0.2">
      <c r="A20" s="572"/>
      <c r="B20" s="573"/>
      <c r="C20" s="574"/>
      <c r="D20" s="574"/>
      <c r="E20" s="580"/>
      <c r="F20" s="585" t="s">
        <v>1261</v>
      </c>
      <c r="G20" s="1333" t="s">
        <v>1481</v>
      </c>
      <c r="H20" s="1333"/>
      <c r="I20" s="1333"/>
      <c r="J20" s="1333"/>
      <c r="K20" s="1333"/>
      <c r="L20" s="1334"/>
      <c r="M20" s="582" t="s">
        <v>1262</v>
      </c>
      <c r="N20" s="571" t="s">
        <v>122</v>
      </c>
      <c r="O20" s="488" t="s">
        <v>1105</v>
      </c>
      <c r="P20" s="565">
        <v>20</v>
      </c>
      <c r="Q20" s="973" t="str">
        <f t="shared" si="0"/>
        <v>✔</v>
      </c>
      <c r="T20" s="268"/>
    </row>
    <row r="21" spans="1:20" s="193" customFormat="1" ht="18.75" customHeight="1" thickBot="1" x14ac:dyDescent="0.2">
      <c r="A21" s="572"/>
      <c r="B21" s="573"/>
      <c r="C21" s="574"/>
      <c r="D21" s="574"/>
      <c r="E21" s="579" t="s">
        <v>1554</v>
      </c>
      <c r="F21" s="1333" t="s">
        <v>1264</v>
      </c>
      <c r="G21" s="1333"/>
      <c r="H21" s="1333"/>
      <c r="I21" s="1333"/>
      <c r="J21" s="1333"/>
      <c r="K21" s="1333"/>
      <c r="L21" s="1333"/>
      <c r="M21" s="489"/>
      <c r="N21" s="586"/>
      <c r="O21" s="488"/>
      <c r="P21" s="565">
        <v>21</v>
      </c>
      <c r="Q21" s="973"/>
      <c r="T21" s="268"/>
    </row>
    <row r="22" spans="1:20" s="193" customFormat="1" ht="18.75" customHeight="1" thickBot="1" x14ac:dyDescent="0.2">
      <c r="A22" s="572"/>
      <c r="B22" s="573"/>
      <c r="C22" s="574"/>
      <c r="D22" s="574"/>
      <c r="E22" s="573"/>
      <c r="F22" s="585" t="s">
        <v>1261</v>
      </c>
      <c r="G22" s="1333" t="s">
        <v>1265</v>
      </c>
      <c r="H22" s="1333"/>
      <c r="I22" s="1333"/>
      <c r="J22" s="1333"/>
      <c r="K22" s="1333"/>
      <c r="L22" s="1334"/>
      <c r="M22" s="582" t="s">
        <v>1266</v>
      </c>
      <c r="N22" s="571" t="s">
        <v>122</v>
      </c>
      <c r="O22" s="488" t="s">
        <v>1196</v>
      </c>
      <c r="P22" s="565">
        <v>22</v>
      </c>
      <c r="Q22" s="973" t="str">
        <f t="shared" si="0"/>
        <v>✔</v>
      </c>
      <c r="T22" s="268"/>
    </row>
    <row r="23" spans="1:20" s="193" customFormat="1" ht="18.75" customHeight="1" thickBot="1" x14ac:dyDescent="0.2">
      <c r="A23" s="572"/>
      <c r="B23" s="573"/>
      <c r="C23" s="574"/>
      <c r="D23" s="574"/>
      <c r="E23" s="580"/>
      <c r="F23" s="587" t="s">
        <v>739</v>
      </c>
      <c r="G23" s="1336" t="s">
        <v>1267</v>
      </c>
      <c r="H23" s="1336"/>
      <c r="I23" s="1336"/>
      <c r="J23" s="1336"/>
      <c r="K23" s="1336"/>
      <c r="L23" s="1337"/>
      <c r="M23" s="582" t="s">
        <v>1262</v>
      </c>
      <c r="N23" s="571" t="s">
        <v>122</v>
      </c>
      <c r="O23" s="488" t="s">
        <v>1196</v>
      </c>
      <c r="P23" s="565">
        <v>23</v>
      </c>
      <c r="Q23" s="973" t="str">
        <f t="shared" si="0"/>
        <v>✔</v>
      </c>
      <c r="T23" s="268"/>
    </row>
    <row r="24" spans="1:20" s="193" customFormat="1" ht="24" customHeight="1" thickBot="1" x14ac:dyDescent="0.2">
      <c r="A24" s="572"/>
      <c r="B24" s="573"/>
      <c r="C24" s="574"/>
      <c r="D24" s="574"/>
      <c r="E24" s="584" t="s">
        <v>1555</v>
      </c>
      <c r="F24" s="1329" t="s">
        <v>1745</v>
      </c>
      <c r="G24" s="1329"/>
      <c r="H24" s="1329"/>
      <c r="I24" s="1329"/>
      <c r="J24" s="1329"/>
      <c r="K24" s="1329"/>
      <c r="L24" s="1338"/>
      <c r="M24" s="582" t="s">
        <v>1262</v>
      </c>
      <c r="N24" s="571" t="s">
        <v>122</v>
      </c>
      <c r="O24" s="488" t="s">
        <v>1196</v>
      </c>
      <c r="P24" s="565">
        <v>24</v>
      </c>
      <c r="Q24" s="973" t="str">
        <f t="shared" si="0"/>
        <v>✔</v>
      </c>
      <c r="T24" s="268"/>
    </row>
    <row r="25" spans="1:20" s="193" customFormat="1" ht="24" customHeight="1" thickBot="1" x14ac:dyDescent="0.2">
      <c r="A25" s="572"/>
      <c r="B25" s="573"/>
      <c r="C25" s="574"/>
      <c r="D25" s="574"/>
      <c r="E25" s="579" t="s">
        <v>1556</v>
      </c>
      <c r="F25" s="1329" t="s">
        <v>1482</v>
      </c>
      <c r="G25" s="1329"/>
      <c r="H25" s="1329"/>
      <c r="I25" s="1329"/>
      <c r="J25" s="1329"/>
      <c r="K25" s="1329"/>
      <c r="L25" s="1338"/>
      <c r="M25" s="582" t="s">
        <v>740</v>
      </c>
      <c r="N25" s="571" t="s">
        <v>122</v>
      </c>
      <c r="O25" s="488" t="s">
        <v>1258</v>
      </c>
      <c r="P25" s="565">
        <v>25</v>
      </c>
      <c r="Q25" s="973" t="str">
        <f t="shared" si="0"/>
        <v>✔</v>
      </c>
      <c r="T25" s="268"/>
    </row>
    <row r="26" spans="1:20" s="193" customFormat="1" ht="48" customHeight="1" thickBot="1" x14ac:dyDescent="0.2">
      <c r="A26" s="572"/>
      <c r="B26" s="573"/>
      <c r="C26" s="574"/>
      <c r="D26" s="574"/>
      <c r="E26" s="579" t="s">
        <v>1557</v>
      </c>
      <c r="F26" s="1330" t="s">
        <v>1271</v>
      </c>
      <c r="G26" s="1331"/>
      <c r="H26" s="1331"/>
      <c r="I26" s="1331"/>
      <c r="J26" s="1331"/>
      <c r="K26" s="1331"/>
      <c r="L26" s="1356"/>
      <c r="M26" s="582" t="s">
        <v>740</v>
      </c>
      <c r="N26" s="571" t="s">
        <v>122</v>
      </c>
      <c r="O26" s="488" t="s">
        <v>1105</v>
      </c>
      <c r="P26" s="565">
        <v>26</v>
      </c>
      <c r="Q26" s="973" t="str">
        <f t="shared" si="0"/>
        <v>✔</v>
      </c>
      <c r="T26" s="268"/>
    </row>
    <row r="27" spans="1:20" s="193" customFormat="1" ht="13.5" customHeight="1" thickBot="1" x14ac:dyDescent="0.2">
      <c r="A27" s="572"/>
      <c r="B27" s="573"/>
      <c r="C27" s="574"/>
      <c r="D27" s="574"/>
      <c r="E27" s="590"/>
      <c r="F27" s="591"/>
      <c r="G27" s="1365" t="s">
        <v>1906</v>
      </c>
      <c r="H27" s="1366"/>
      <c r="I27" s="1366"/>
      <c r="J27" s="1366"/>
      <c r="K27" s="1366"/>
      <c r="L27" s="1367"/>
      <c r="M27" s="582" t="s">
        <v>736</v>
      </c>
      <c r="N27" s="592">
        <v>36</v>
      </c>
      <c r="O27" s="593" t="s">
        <v>502</v>
      </c>
      <c r="P27" s="565">
        <v>27</v>
      </c>
      <c r="Q27" s="973" t="str">
        <f t="shared" si="0"/>
        <v>✔</v>
      </c>
      <c r="T27" s="268"/>
    </row>
    <row r="28" spans="1:20" s="193" customFormat="1" ht="13.5" customHeight="1" thickBot="1" x14ac:dyDescent="0.2">
      <c r="A28" s="572"/>
      <c r="B28" s="573"/>
      <c r="C28" s="574"/>
      <c r="D28" s="574"/>
      <c r="E28" s="590"/>
      <c r="F28" s="591"/>
      <c r="G28" s="1365" t="s">
        <v>1907</v>
      </c>
      <c r="H28" s="1366"/>
      <c r="I28" s="1366"/>
      <c r="J28" s="1366"/>
      <c r="K28" s="1366"/>
      <c r="L28" s="1367"/>
      <c r="M28" s="582" t="s">
        <v>736</v>
      </c>
      <c r="N28" s="592">
        <v>360</v>
      </c>
      <c r="O28" s="594" t="s">
        <v>240</v>
      </c>
      <c r="P28" s="565">
        <v>28</v>
      </c>
      <c r="Q28" s="973" t="str">
        <f t="shared" si="0"/>
        <v>✔</v>
      </c>
      <c r="T28" s="268"/>
    </row>
    <row r="29" spans="1:20" s="193" customFormat="1" ht="13.5" customHeight="1" thickBot="1" x14ac:dyDescent="0.2">
      <c r="A29" s="572"/>
      <c r="B29" s="573"/>
      <c r="C29" s="574"/>
      <c r="D29" s="574"/>
      <c r="E29" s="590"/>
      <c r="F29" s="595"/>
      <c r="G29" s="596" t="s">
        <v>1908</v>
      </c>
      <c r="H29" s="597"/>
      <c r="I29" s="597"/>
      <c r="J29" s="597"/>
      <c r="K29" s="597"/>
      <c r="L29" s="598"/>
      <c r="M29" s="582" t="s">
        <v>736</v>
      </c>
      <c r="N29" s="599">
        <v>100</v>
      </c>
      <c r="O29" s="600" t="s">
        <v>1103</v>
      </c>
      <c r="P29" s="565">
        <v>29</v>
      </c>
      <c r="Q29" s="973" t="str">
        <f t="shared" si="0"/>
        <v>✔</v>
      </c>
      <c r="T29" s="268"/>
    </row>
    <row r="30" spans="1:20" s="193" customFormat="1" ht="21.75" customHeight="1" thickBot="1" x14ac:dyDescent="0.2">
      <c r="A30" s="572"/>
      <c r="B30" s="573"/>
      <c r="C30" s="574"/>
      <c r="D30" s="574"/>
      <c r="E30" s="574"/>
      <c r="F30" s="601" t="s">
        <v>738</v>
      </c>
      <c r="G30" s="1333" t="s">
        <v>1104</v>
      </c>
      <c r="H30" s="1333"/>
      <c r="I30" s="1333"/>
      <c r="J30" s="1333"/>
      <c r="K30" s="1333"/>
      <c r="L30" s="1334"/>
      <c r="M30" s="582" t="s">
        <v>740</v>
      </c>
      <c r="N30" s="571" t="s">
        <v>122</v>
      </c>
      <c r="O30" s="488" t="s">
        <v>1105</v>
      </c>
      <c r="P30" s="565">
        <v>30</v>
      </c>
      <c r="Q30" s="973" t="str">
        <f t="shared" si="0"/>
        <v>✔</v>
      </c>
      <c r="T30" s="268"/>
    </row>
    <row r="31" spans="1:20" s="193" customFormat="1" ht="13.5" customHeight="1" thickBot="1" x14ac:dyDescent="0.2">
      <c r="A31" s="572"/>
      <c r="B31" s="573"/>
      <c r="C31" s="574"/>
      <c r="D31" s="574"/>
      <c r="E31" s="574"/>
      <c r="F31" s="602"/>
      <c r="G31" s="1354" t="s">
        <v>1106</v>
      </c>
      <c r="H31" s="1333"/>
      <c r="I31" s="1333"/>
      <c r="J31" s="1333"/>
      <c r="K31" s="1333"/>
      <c r="L31" s="1334"/>
      <c r="M31" s="582" t="s">
        <v>1272</v>
      </c>
      <c r="N31" s="603" t="s">
        <v>122</v>
      </c>
      <c r="O31" s="604" t="s">
        <v>1105</v>
      </c>
      <c r="P31" s="565">
        <v>31</v>
      </c>
      <c r="Q31" s="973" t="str">
        <f t="shared" si="0"/>
        <v>✔</v>
      </c>
      <c r="T31" s="268"/>
    </row>
    <row r="32" spans="1:20" s="193" customFormat="1" ht="24" customHeight="1" thickBot="1" x14ac:dyDescent="0.2">
      <c r="A32" s="572"/>
      <c r="B32" s="573"/>
      <c r="C32" s="574"/>
      <c r="D32" s="574"/>
      <c r="E32" s="574"/>
      <c r="F32" s="585" t="s">
        <v>739</v>
      </c>
      <c r="G32" s="1333" t="s">
        <v>1778</v>
      </c>
      <c r="H32" s="1333"/>
      <c r="I32" s="1333"/>
      <c r="J32" s="1333"/>
      <c r="K32" s="1333"/>
      <c r="L32" s="1334"/>
      <c r="M32" s="582" t="s">
        <v>740</v>
      </c>
      <c r="N32" s="571" t="s">
        <v>122</v>
      </c>
      <c r="O32" s="488" t="s">
        <v>1105</v>
      </c>
      <c r="P32" s="565">
        <v>32</v>
      </c>
      <c r="Q32" s="973" t="str">
        <f t="shared" si="0"/>
        <v>✔</v>
      </c>
      <c r="T32" s="268"/>
    </row>
    <row r="33" spans="1:21" s="193" customFormat="1" ht="13.5" customHeight="1" thickBot="1" x14ac:dyDescent="0.2">
      <c r="A33" s="572"/>
      <c r="B33" s="573"/>
      <c r="C33" s="574"/>
      <c r="D33" s="574"/>
      <c r="E33" s="580"/>
      <c r="F33" s="587" t="s">
        <v>1273</v>
      </c>
      <c r="G33" s="1336" t="s">
        <v>1107</v>
      </c>
      <c r="H33" s="1336"/>
      <c r="I33" s="1336"/>
      <c r="J33" s="1336"/>
      <c r="K33" s="1336"/>
      <c r="L33" s="1337"/>
      <c r="M33" s="582" t="s">
        <v>1274</v>
      </c>
      <c r="N33" s="571" t="s">
        <v>122</v>
      </c>
      <c r="O33" s="488" t="s">
        <v>1196</v>
      </c>
      <c r="P33" s="565">
        <v>33</v>
      </c>
      <c r="Q33" s="973" t="str">
        <f t="shared" si="0"/>
        <v>✔</v>
      </c>
      <c r="R33" s="391"/>
      <c r="S33" s="391"/>
      <c r="T33" s="268"/>
      <c r="U33" s="391"/>
    </row>
    <row r="34" spans="1:21" s="193" customFormat="1" ht="18.75" customHeight="1" thickBot="1" x14ac:dyDescent="0.2">
      <c r="A34" s="572"/>
      <c r="B34" s="573"/>
      <c r="C34" s="574"/>
      <c r="D34" s="574"/>
      <c r="E34" s="579" t="s">
        <v>1558</v>
      </c>
      <c r="F34" s="1329" t="s">
        <v>1108</v>
      </c>
      <c r="G34" s="1329"/>
      <c r="H34" s="1329"/>
      <c r="I34" s="1329"/>
      <c r="J34" s="1329"/>
      <c r="K34" s="1329"/>
      <c r="L34" s="1338"/>
      <c r="M34" s="582" t="s">
        <v>1274</v>
      </c>
      <c r="N34" s="571" t="s">
        <v>122</v>
      </c>
      <c r="O34" s="488" t="s">
        <v>1105</v>
      </c>
      <c r="P34" s="565">
        <v>34</v>
      </c>
      <c r="Q34" s="973" t="str">
        <f t="shared" si="0"/>
        <v>✔</v>
      </c>
      <c r="R34" s="392"/>
      <c r="S34" s="392"/>
      <c r="T34" s="392"/>
      <c r="U34" s="392"/>
    </row>
    <row r="35" spans="1:21" s="193" customFormat="1" ht="18.75" customHeight="1" thickBot="1" x14ac:dyDescent="0.2">
      <c r="A35" s="572"/>
      <c r="B35" s="573"/>
      <c r="C35" s="574"/>
      <c r="D35" s="574"/>
      <c r="E35" s="584"/>
      <c r="F35" s="605"/>
      <c r="G35" s="1354" t="s">
        <v>1275</v>
      </c>
      <c r="H35" s="1333"/>
      <c r="I35" s="1333"/>
      <c r="J35" s="1333"/>
      <c r="K35" s="1333"/>
      <c r="L35" s="1334"/>
      <c r="M35" s="582" t="s">
        <v>736</v>
      </c>
      <c r="N35" s="571" t="s">
        <v>124</v>
      </c>
      <c r="O35" s="488" t="s">
        <v>1105</v>
      </c>
      <c r="P35" s="565">
        <v>35</v>
      </c>
      <c r="Q35" s="973" t="str">
        <f t="shared" si="0"/>
        <v>✔</v>
      </c>
      <c r="R35" s="392"/>
      <c r="S35" s="392"/>
      <c r="T35" s="498"/>
      <c r="U35" s="392"/>
    </row>
    <row r="36" spans="1:21" s="193" customFormat="1" ht="18.75" customHeight="1" thickBot="1" x14ac:dyDescent="0.2">
      <c r="A36" s="572"/>
      <c r="B36" s="573"/>
      <c r="C36" s="574"/>
      <c r="D36" s="574"/>
      <c r="E36" s="584"/>
      <c r="F36" s="605"/>
      <c r="G36" s="1354" t="s">
        <v>743</v>
      </c>
      <c r="H36" s="1333"/>
      <c r="I36" s="1333"/>
      <c r="J36" s="1333"/>
      <c r="K36" s="1333"/>
      <c r="L36" s="1334"/>
      <c r="M36" s="582" t="s">
        <v>736</v>
      </c>
      <c r="N36" s="571" t="s">
        <v>1984</v>
      </c>
      <c r="O36" s="488" t="s">
        <v>1196</v>
      </c>
      <c r="P36" s="565">
        <v>36</v>
      </c>
      <c r="Q36" s="973" t="str">
        <f t="shared" si="0"/>
        <v>✔</v>
      </c>
      <c r="R36" s="392"/>
      <c r="S36" s="392"/>
      <c r="T36" s="498"/>
      <c r="U36" s="392"/>
    </row>
    <row r="37" spans="1:21" s="193" customFormat="1" ht="18.75" customHeight="1" thickBot="1" x14ac:dyDescent="0.2">
      <c r="A37" s="572"/>
      <c r="B37" s="573"/>
      <c r="C37" s="574"/>
      <c r="D37" s="574"/>
      <c r="E37" s="584"/>
      <c r="F37" s="605"/>
      <c r="G37" s="1354" t="s">
        <v>742</v>
      </c>
      <c r="H37" s="1333"/>
      <c r="I37" s="1333"/>
      <c r="J37" s="1333"/>
      <c r="K37" s="1333"/>
      <c r="L37" s="1334"/>
      <c r="M37" s="582" t="s">
        <v>1276</v>
      </c>
      <c r="N37" s="571" t="s">
        <v>1984</v>
      </c>
      <c r="O37" s="488" t="s">
        <v>1105</v>
      </c>
      <c r="P37" s="565">
        <v>37</v>
      </c>
      <c r="Q37" s="973" t="str">
        <f t="shared" si="0"/>
        <v>✔</v>
      </c>
      <c r="R37" s="392"/>
      <c r="S37" s="392"/>
      <c r="T37" s="498"/>
      <c r="U37" s="392"/>
    </row>
    <row r="38" spans="1:21" s="193" customFormat="1" ht="18.75" customHeight="1" thickBot="1" x14ac:dyDescent="0.2">
      <c r="A38" s="572"/>
      <c r="B38" s="573"/>
      <c r="C38" s="574"/>
      <c r="D38" s="574"/>
      <c r="E38" s="584"/>
      <c r="F38" s="605"/>
      <c r="G38" s="1354" t="s">
        <v>713</v>
      </c>
      <c r="H38" s="1333"/>
      <c r="I38" s="1333"/>
      <c r="J38" s="1333"/>
      <c r="K38" s="1333"/>
      <c r="L38" s="1334"/>
      <c r="M38" s="582" t="s">
        <v>736</v>
      </c>
      <c r="N38" s="571" t="s">
        <v>124</v>
      </c>
      <c r="O38" s="488" t="s">
        <v>1105</v>
      </c>
      <c r="P38" s="565">
        <v>38</v>
      </c>
      <c r="Q38" s="973" t="str">
        <f t="shared" si="0"/>
        <v>✔</v>
      </c>
      <c r="R38" s="392"/>
      <c r="S38" s="392"/>
      <c r="T38" s="498"/>
      <c r="U38" s="392"/>
    </row>
    <row r="39" spans="1:21" s="193" customFormat="1" ht="18.75" customHeight="1" thickBot="1" x14ac:dyDescent="0.2">
      <c r="A39" s="572"/>
      <c r="B39" s="573"/>
      <c r="C39" s="574"/>
      <c r="D39" s="574"/>
      <c r="E39" s="588"/>
      <c r="F39" s="589"/>
      <c r="G39" s="1354" t="s">
        <v>1277</v>
      </c>
      <c r="H39" s="1333"/>
      <c r="I39" s="1333"/>
      <c r="J39" s="1333"/>
      <c r="K39" s="1333"/>
      <c r="L39" s="1334"/>
      <c r="M39" s="582" t="s">
        <v>1276</v>
      </c>
      <c r="N39" s="571" t="s">
        <v>122</v>
      </c>
      <c r="O39" s="488" t="s">
        <v>1258</v>
      </c>
      <c r="P39" s="565">
        <v>39</v>
      </c>
      <c r="Q39" s="973" t="str">
        <f t="shared" si="0"/>
        <v>✔</v>
      </c>
      <c r="R39" s="392"/>
      <c r="S39" s="392"/>
      <c r="T39" s="498"/>
      <c r="U39" s="392"/>
    </row>
    <row r="40" spans="1:21" s="193" customFormat="1" ht="36" customHeight="1" thickBot="1" x14ac:dyDescent="0.2">
      <c r="A40" s="572"/>
      <c r="B40" s="573"/>
      <c r="C40" s="574"/>
      <c r="D40" s="574"/>
      <c r="E40" s="606" t="s">
        <v>1559</v>
      </c>
      <c r="F40" s="1333" t="s">
        <v>1278</v>
      </c>
      <c r="G40" s="1333"/>
      <c r="H40" s="1333"/>
      <c r="I40" s="1333"/>
      <c r="J40" s="1333"/>
      <c r="K40" s="1333"/>
      <c r="L40" s="1334"/>
      <c r="M40" s="607" t="s">
        <v>1266</v>
      </c>
      <c r="N40" s="571" t="s">
        <v>122</v>
      </c>
      <c r="O40" s="604" t="s">
        <v>863</v>
      </c>
      <c r="P40" s="565">
        <v>40</v>
      </c>
      <c r="Q40" s="973" t="str">
        <f t="shared" si="0"/>
        <v>✔</v>
      </c>
      <c r="R40" s="392"/>
      <c r="S40" s="392"/>
      <c r="T40" s="392"/>
      <c r="U40" s="392"/>
    </row>
    <row r="41" spans="1:21" s="193" customFormat="1" ht="24" customHeight="1" thickBot="1" x14ac:dyDescent="0.2">
      <c r="A41" s="572"/>
      <c r="B41" s="573"/>
      <c r="C41" s="574"/>
      <c r="D41" s="574"/>
      <c r="E41" s="606" t="s">
        <v>1560</v>
      </c>
      <c r="F41" s="1329" t="s">
        <v>1279</v>
      </c>
      <c r="G41" s="1329"/>
      <c r="H41" s="1329"/>
      <c r="I41" s="1329"/>
      <c r="J41" s="1329"/>
      <c r="K41" s="1329"/>
      <c r="L41" s="1338"/>
      <c r="M41" s="607" t="s">
        <v>1266</v>
      </c>
      <c r="N41" s="571" t="s">
        <v>122</v>
      </c>
      <c r="O41" s="604" t="s">
        <v>863</v>
      </c>
      <c r="P41" s="565">
        <v>41</v>
      </c>
      <c r="Q41" s="973" t="str">
        <f t="shared" si="0"/>
        <v>✔</v>
      </c>
      <c r="T41" s="268"/>
    </row>
    <row r="42" spans="1:21" s="193" customFormat="1" ht="24" customHeight="1" thickBot="1" x14ac:dyDescent="0.2">
      <c r="A42" s="572"/>
      <c r="B42" s="573"/>
      <c r="C42" s="574"/>
      <c r="D42" s="574"/>
      <c r="E42" s="606" t="s">
        <v>1561</v>
      </c>
      <c r="F42" s="1329" t="s">
        <v>1280</v>
      </c>
      <c r="G42" s="1329"/>
      <c r="H42" s="1329"/>
      <c r="I42" s="1329"/>
      <c r="J42" s="1329"/>
      <c r="K42" s="1329"/>
      <c r="L42" s="1338"/>
      <c r="M42" s="607" t="s">
        <v>1262</v>
      </c>
      <c r="N42" s="571" t="s">
        <v>122</v>
      </c>
      <c r="O42" s="604" t="s">
        <v>863</v>
      </c>
      <c r="P42" s="565">
        <v>42</v>
      </c>
      <c r="Q42" s="973" t="str">
        <f t="shared" si="0"/>
        <v>✔</v>
      </c>
      <c r="T42" s="268"/>
    </row>
    <row r="43" spans="1:21" s="193" customFormat="1" ht="24" customHeight="1" thickBot="1" x14ac:dyDescent="0.2">
      <c r="A43" s="572"/>
      <c r="B43" s="573"/>
      <c r="C43" s="574"/>
      <c r="D43" s="574"/>
      <c r="E43" s="608" t="s">
        <v>1562</v>
      </c>
      <c r="F43" s="1329" t="s">
        <v>1281</v>
      </c>
      <c r="G43" s="1329"/>
      <c r="H43" s="1329"/>
      <c r="I43" s="1329"/>
      <c r="J43" s="1329"/>
      <c r="K43" s="1329"/>
      <c r="L43" s="1338"/>
      <c r="M43" s="607" t="s">
        <v>1276</v>
      </c>
      <c r="N43" s="571" t="s">
        <v>124</v>
      </c>
      <c r="O43" s="488" t="s">
        <v>863</v>
      </c>
      <c r="P43" s="565">
        <v>43</v>
      </c>
      <c r="Q43" s="973" t="str">
        <f t="shared" si="0"/>
        <v>✔</v>
      </c>
      <c r="T43" s="268"/>
    </row>
    <row r="44" spans="1:21" s="193" customFormat="1" ht="11.25" customHeight="1" thickBot="1" x14ac:dyDescent="0.2">
      <c r="A44" s="572"/>
      <c r="B44" s="573"/>
      <c r="C44" s="574"/>
      <c r="D44" s="574"/>
      <c r="E44" s="584"/>
      <c r="F44" s="605"/>
      <c r="G44" s="1354" t="s">
        <v>1109</v>
      </c>
      <c r="H44" s="1333"/>
      <c r="I44" s="1333"/>
      <c r="J44" s="1333"/>
      <c r="K44" s="1333"/>
      <c r="L44" s="1334"/>
      <c r="M44" s="609" t="str">
        <f>IF(N43="はい","B",IF(N43="いいえ","-","B／-"))</f>
        <v>-</v>
      </c>
      <c r="N44" s="610" t="s">
        <v>672</v>
      </c>
      <c r="O44" s="488" t="s">
        <v>1067</v>
      </c>
      <c r="P44" s="565">
        <v>44</v>
      </c>
      <c r="Q44" s="973" t="str">
        <f t="shared" si="0"/>
        <v>✔</v>
      </c>
      <c r="T44" s="268"/>
    </row>
    <row r="45" spans="1:21" s="193" customFormat="1" ht="11.25" customHeight="1" thickBot="1" x14ac:dyDescent="0.2">
      <c r="A45" s="572"/>
      <c r="B45" s="573"/>
      <c r="C45" s="574"/>
      <c r="D45" s="574"/>
      <c r="E45" s="584"/>
      <c r="F45" s="605"/>
      <c r="G45" s="1354" t="s">
        <v>1282</v>
      </c>
      <c r="H45" s="1333"/>
      <c r="I45" s="1333"/>
      <c r="J45" s="1333"/>
      <c r="K45" s="1333"/>
      <c r="L45" s="1334"/>
      <c r="M45" s="609" t="str">
        <f>IF(N43="はい","B",IF(N43="いいえ","-","B／-"))</f>
        <v>-</v>
      </c>
      <c r="N45" s="571" t="s">
        <v>672</v>
      </c>
      <c r="O45" s="488" t="s">
        <v>1067</v>
      </c>
      <c r="P45" s="565">
        <v>45</v>
      </c>
      <c r="Q45" s="973" t="str">
        <f t="shared" si="0"/>
        <v>✔</v>
      </c>
      <c r="T45" s="268"/>
    </row>
    <row r="46" spans="1:21" s="193" customFormat="1" ht="30" customHeight="1" thickBot="1" x14ac:dyDescent="0.2">
      <c r="A46" s="572"/>
      <c r="B46" s="573"/>
      <c r="C46" s="574"/>
      <c r="D46" s="574"/>
      <c r="E46" s="587"/>
      <c r="F46" s="589"/>
      <c r="G46" s="1354" t="s">
        <v>1110</v>
      </c>
      <c r="H46" s="1333"/>
      <c r="I46" s="1333"/>
      <c r="J46" s="1333"/>
      <c r="K46" s="1333"/>
      <c r="L46" s="1334"/>
      <c r="M46" s="466" t="s">
        <v>1259</v>
      </c>
      <c r="N46" s="1368"/>
      <c r="O46" s="1369"/>
      <c r="P46" s="565">
        <v>46</v>
      </c>
      <c r="Q46" s="973"/>
      <c r="T46" s="268"/>
    </row>
    <row r="47" spans="1:21" s="193" customFormat="1" ht="13.5" customHeight="1" thickBot="1" x14ac:dyDescent="0.2">
      <c r="A47" s="572"/>
      <c r="B47" s="573"/>
      <c r="C47" s="574"/>
      <c r="D47" s="611" t="s">
        <v>1563</v>
      </c>
      <c r="E47" s="576"/>
      <c r="F47" s="611"/>
      <c r="G47" s="612"/>
      <c r="H47" s="613"/>
      <c r="I47" s="613"/>
      <c r="J47" s="613"/>
      <c r="K47" s="613"/>
      <c r="L47" s="613"/>
      <c r="M47" s="614"/>
      <c r="N47" s="615" t="s">
        <v>1283</v>
      </c>
      <c r="O47" s="616" t="s">
        <v>505</v>
      </c>
      <c r="P47" s="565">
        <v>47</v>
      </c>
      <c r="Q47" s="973"/>
      <c r="T47" s="268"/>
    </row>
    <row r="48" spans="1:21" s="193" customFormat="1" ht="13.5" customHeight="1" thickBot="1" x14ac:dyDescent="0.2">
      <c r="A48" s="572"/>
      <c r="B48" s="573"/>
      <c r="C48" s="574"/>
      <c r="D48" s="574"/>
      <c r="E48" s="1370" t="s">
        <v>1538</v>
      </c>
      <c r="F48" s="1371"/>
      <c r="G48" s="1371"/>
      <c r="H48" s="1371"/>
      <c r="I48" s="1371"/>
      <c r="J48" s="1371"/>
      <c r="K48" s="1371"/>
      <c r="L48" s="1372"/>
      <c r="M48" s="582" t="s">
        <v>736</v>
      </c>
      <c r="N48" s="603" t="s">
        <v>1984</v>
      </c>
      <c r="O48" s="488" t="s">
        <v>863</v>
      </c>
      <c r="P48" s="565">
        <v>48</v>
      </c>
      <c r="Q48" s="973" t="str">
        <f t="shared" ref="Q48" si="1">IF(N48="","未入力あり","✔")</f>
        <v>✔</v>
      </c>
      <c r="T48" s="268"/>
    </row>
    <row r="49" spans="1:20" s="193" customFormat="1" ht="13.5" customHeight="1" thickBot="1" x14ac:dyDescent="0.2">
      <c r="A49" s="572"/>
      <c r="B49" s="573"/>
      <c r="C49" s="574"/>
      <c r="D49" s="574"/>
      <c r="E49" s="579" t="s">
        <v>1565</v>
      </c>
      <c r="F49" s="1329" t="s">
        <v>1284</v>
      </c>
      <c r="G49" s="1329"/>
      <c r="H49" s="1329"/>
      <c r="I49" s="1329"/>
      <c r="J49" s="1329"/>
      <c r="K49" s="1329"/>
      <c r="L49" s="1338"/>
      <c r="M49" s="582" t="s">
        <v>756</v>
      </c>
      <c r="N49" s="603" t="s">
        <v>1984</v>
      </c>
      <c r="O49" s="488" t="s">
        <v>863</v>
      </c>
      <c r="P49" s="565">
        <v>49</v>
      </c>
      <c r="Q49" s="973" t="str">
        <f t="shared" si="0"/>
        <v>✔</v>
      </c>
      <c r="T49" s="268"/>
    </row>
    <row r="50" spans="1:20" s="193" customFormat="1" ht="13.5" customHeight="1" thickBot="1" x14ac:dyDescent="0.2">
      <c r="A50" s="572"/>
      <c r="B50" s="573"/>
      <c r="C50" s="574"/>
      <c r="D50" s="574"/>
      <c r="E50" s="590"/>
      <c r="F50" s="617"/>
      <c r="G50" s="1354" t="s">
        <v>1285</v>
      </c>
      <c r="H50" s="1333"/>
      <c r="I50" s="1333"/>
      <c r="J50" s="1333"/>
      <c r="K50" s="1333"/>
      <c r="L50" s="1334"/>
      <c r="M50" s="582" t="s">
        <v>1259</v>
      </c>
      <c r="N50" s="571" t="s">
        <v>1984</v>
      </c>
      <c r="O50" s="488" t="s">
        <v>863</v>
      </c>
      <c r="P50" s="565">
        <v>50</v>
      </c>
      <c r="Q50" s="973" t="str">
        <f t="shared" si="0"/>
        <v>✔</v>
      </c>
      <c r="T50" s="268"/>
    </row>
    <row r="51" spans="1:20" s="193" customFormat="1" ht="13.5" customHeight="1" thickBot="1" x14ac:dyDescent="0.2">
      <c r="A51" s="572"/>
      <c r="B51" s="573"/>
      <c r="C51" s="574"/>
      <c r="D51" s="574"/>
      <c r="E51" s="590"/>
      <c r="F51" s="617"/>
      <c r="G51" s="1354" t="s">
        <v>670</v>
      </c>
      <c r="H51" s="1333"/>
      <c r="I51" s="1333"/>
      <c r="J51" s="1333"/>
      <c r="K51" s="1333"/>
      <c r="L51" s="1334"/>
      <c r="M51" s="582" t="s">
        <v>1286</v>
      </c>
      <c r="N51" s="571" t="s">
        <v>124</v>
      </c>
      <c r="O51" s="488" t="s">
        <v>863</v>
      </c>
      <c r="P51" s="565">
        <v>51</v>
      </c>
      <c r="Q51" s="973" t="str">
        <f t="shared" si="0"/>
        <v>✔</v>
      </c>
    </row>
    <row r="52" spans="1:20" s="193" customFormat="1" ht="30" customHeight="1" thickBot="1" x14ac:dyDescent="0.2">
      <c r="A52" s="572"/>
      <c r="B52" s="573"/>
      <c r="C52" s="574"/>
      <c r="D52" s="574"/>
      <c r="E52" s="587"/>
      <c r="F52" s="617"/>
      <c r="G52" s="1354" t="s">
        <v>1110</v>
      </c>
      <c r="H52" s="1333"/>
      <c r="I52" s="1333"/>
      <c r="J52" s="1333"/>
      <c r="K52" s="1333"/>
      <c r="L52" s="1334"/>
      <c r="M52" s="582" t="s">
        <v>1276</v>
      </c>
      <c r="N52" s="1368"/>
      <c r="O52" s="1369"/>
      <c r="P52" s="565">
        <v>52</v>
      </c>
      <c r="Q52" s="973"/>
    </row>
    <row r="53" spans="1:20" s="193" customFormat="1" ht="13.5" customHeight="1" thickBot="1" x14ac:dyDescent="0.2">
      <c r="A53" s="572"/>
      <c r="B53" s="573"/>
      <c r="C53" s="574"/>
      <c r="D53" s="574"/>
      <c r="E53" s="606" t="s">
        <v>1566</v>
      </c>
      <c r="F53" s="1333" t="s">
        <v>741</v>
      </c>
      <c r="G53" s="1333"/>
      <c r="H53" s="1333"/>
      <c r="I53" s="1333"/>
      <c r="J53" s="1333"/>
      <c r="K53" s="1333"/>
      <c r="L53" s="1334"/>
      <c r="M53" s="582" t="s">
        <v>756</v>
      </c>
      <c r="N53" s="571" t="s">
        <v>122</v>
      </c>
      <c r="O53" s="488" t="s">
        <v>863</v>
      </c>
      <c r="P53" s="565">
        <v>53</v>
      </c>
      <c r="Q53" s="973" t="str">
        <f t="shared" si="0"/>
        <v>✔</v>
      </c>
    </row>
    <row r="54" spans="1:20" s="193" customFormat="1" ht="10.5" thickBot="1" x14ac:dyDescent="0.2">
      <c r="A54" s="572"/>
      <c r="B54" s="573"/>
      <c r="C54" s="574"/>
      <c r="D54" s="618" t="s">
        <v>1567</v>
      </c>
      <c r="E54" s="576"/>
      <c r="F54" s="611"/>
      <c r="G54" s="612"/>
      <c r="H54" s="577"/>
      <c r="I54" s="577"/>
      <c r="J54" s="577"/>
      <c r="K54" s="577"/>
      <c r="L54" s="577"/>
      <c r="M54" s="204"/>
      <c r="N54" s="619"/>
      <c r="O54" s="205" t="s">
        <v>505</v>
      </c>
      <c r="P54" s="565">
        <v>54</v>
      </c>
      <c r="Q54" s="973"/>
    </row>
    <row r="55" spans="1:20" s="193" customFormat="1" ht="15" customHeight="1" thickBot="1" x14ac:dyDescent="0.2">
      <c r="A55" s="572"/>
      <c r="B55" s="574"/>
      <c r="C55" s="750"/>
      <c r="D55" s="1329" t="s">
        <v>1536</v>
      </c>
      <c r="E55" s="1333"/>
      <c r="F55" s="1333"/>
      <c r="G55" s="1333"/>
      <c r="H55" s="1333"/>
      <c r="I55" s="1333"/>
      <c r="J55" s="1333"/>
      <c r="K55" s="1333"/>
      <c r="L55" s="1334"/>
      <c r="M55" s="756" t="s">
        <v>1317</v>
      </c>
      <c r="N55" s="571" t="s">
        <v>122</v>
      </c>
      <c r="O55" s="653" t="s">
        <v>863</v>
      </c>
      <c r="P55" s="565">
        <v>55</v>
      </c>
      <c r="Q55" s="973" t="str">
        <f t="shared" ref="Q55" si="2">IF(N55="","未入力あり","✔")</f>
        <v>✔</v>
      </c>
    </row>
    <row r="56" spans="1:20" s="193" customFormat="1" ht="36.75" customHeight="1" thickBot="1" x14ac:dyDescent="0.2">
      <c r="A56" s="572"/>
      <c r="B56" s="573"/>
      <c r="C56" s="189"/>
      <c r="D56" s="805"/>
      <c r="E56" s="1332" t="s">
        <v>1715</v>
      </c>
      <c r="F56" s="1333"/>
      <c r="G56" s="1333"/>
      <c r="H56" s="1333"/>
      <c r="I56" s="1333"/>
      <c r="J56" s="1333"/>
      <c r="K56" s="1333"/>
      <c r="L56" s="1333"/>
      <c r="M56" s="806"/>
      <c r="N56" s="709"/>
      <c r="O56" s="654"/>
      <c r="P56" s="565">
        <v>56</v>
      </c>
      <c r="Q56" s="973"/>
    </row>
    <row r="57" spans="1:20" s="193" customFormat="1" ht="22.9" customHeight="1" thickBot="1" x14ac:dyDescent="0.2">
      <c r="A57" s="572"/>
      <c r="B57" s="573"/>
      <c r="C57" s="574"/>
      <c r="D57" s="574"/>
      <c r="E57" s="579" t="s">
        <v>1568</v>
      </c>
      <c r="F57" s="1329" t="s">
        <v>1621</v>
      </c>
      <c r="G57" s="1333"/>
      <c r="H57" s="1333"/>
      <c r="I57" s="1333"/>
      <c r="J57" s="1333"/>
      <c r="K57" s="1333"/>
      <c r="L57" s="1334"/>
      <c r="M57" s="788" t="str">
        <f>IF(N55="はい","A",IF(N55="いいえ","-","A／-"))</f>
        <v>A</v>
      </c>
      <c r="N57" s="571" t="s">
        <v>122</v>
      </c>
      <c r="O57" s="625" t="s">
        <v>1290</v>
      </c>
      <c r="P57" s="565">
        <v>57</v>
      </c>
      <c r="Q57" s="973" t="str">
        <f t="shared" si="0"/>
        <v>✔</v>
      </c>
    </row>
    <row r="58" spans="1:20" s="193" customFormat="1" ht="13.5" customHeight="1" thickBot="1" x14ac:dyDescent="0.2">
      <c r="A58" s="572"/>
      <c r="B58" s="573"/>
      <c r="C58" s="574"/>
      <c r="D58" s="574"/>
      <c r="E58" s="580"/>
      <c r="F58" s="595"/>
      <c r="G58" s="1354" t="s">
        <v>1111</v>
      </c>
      <c r="H58" s="1333"/>
      <c r="I58" s="1333"/>
      <c r="J58" s="1333"/>
      <c r="K58" s="1333"/>
      <c r="L58" s="1334"/>
      <c r="M58" s="582" t="s">
        <v>1276</v>
      </c>
      <c r="N58" s="571" t="s">
        <v>1984</v>
      </c>
      <c r="O58" s="625" t="s">
        <v>1290</v>
      </c>
      <c r="P58" s="565">
        <v>58</v>
      </c>
      <c r="Q58" s="973" t="str">
        <f t="shared" si="0"/>
        <v>✔</v>
      </c>
    </row>
    <row r="59" spans="1:20" s="193" customFormat="1" ht="20.45" customHeight="1" thickBot="1" x14ac:dyDescent="0.2">
      <c r="A59" s="572"/>
      <c r="B59" s="573"/>
      <c r="C59" s="574"/>
      <c r="D59" s="574"/>
      <c r="E59" s="579" t="s">
        <v>1569</v>
      </c>
      <c r="F59" s="1329" t="s">
        <v>1112</v>
      </c>
      <c r="G59" s="1333"/>
      <c r="H59" s="1333"/>
      <c r="I59" s="1333"/>
      <c r="J59" s="1333"/>
      <c r="K59" s="1333"/>
      <c r="L59" s="1334"/>
      <c r="M59" s="788" t="str">
        <f>IF(N55="はい","A",IF(N55="いいえ","-","A／-"))</f>
        <v>A</v>
      </c>
      <c r="N59" s="571" t="s">
        <v>122</v>
      </c>
      <c r="O59" s="625" t="s">
        <v>1290</v>
      </c>
      <c r="P59" s="565">
        <v>59</v>
      </c>
      <c r="Q59" s="973" t="str">
        <f t="shared" si="0"/>
        <v>✔</v>
      </c>
    </row>
    <row r="60" spans="1:20" s="193" customFormat="1" ht="13.5" customHeight="1" thickBot="1" x14ac:dyDescent="0.2">
      <c r="A60" s="572"/>
      <c r="B60" s="573"/>
      <c r="C60" s="574"/>
      <c r="D60" s="574"/>
      <c r="E60" s="574"/>
      <c r="F60" s="591"/>
      <c r="G60" s="1335" t="s">
        <v>1113</v>
      </c>
      <c r="H60" s="1336"/>
      <c r="I60" s="1336"/>
      <c r="J60" s="1336"/>
      <c r="K60" s="1336"/>
      <c r="L60" s="1337"/>
      <c r="M60" s="582" t="s">
        <v>1276</v>
      </c>
      <c r="N60" s="571" t="s">
        <v>124</v>
      </c>
      <c r="O60" s="625" t="s">
        <v>1290</v>
      </c>
      <c r="P60" s="565">
        <v>60</v>
      </c>
      <c r="Q60" s="973" t="str">
        <f t="shared" si="0"/>
        <v>✔</v>
      </c>
    </row>
    <row r="61" spans="1:20" s="193" customFormat="1" ht="13.5" customHeight="1" thickBot="1" x14ac:dyDescent="0.2">
      <c r="A61" s="572"/>
      <c r="B61" s="573"/>
      <c r="C61" s="574"/>
      <c r="D61" s="574"/>
      <c r="E61" s="574"/>
      <c r="F61" s="189"/>
      <c r="G61" s="1411" t="s">
        <v>1779</v>
      </c>
      <c r="H61" s="1412"/>
      <c r="I61" s="1412"/>
      <c r="J61" s="1412"/>
      <c r="K61" s="1412"/>
      <c r="L61" s="1413"/>
      <c r="M61" s="582" t="s">
        <v>736</v>
      </c>
      <c r="N61" s="571" t="s">
        <v>124</v>
      </c>
      <c r="O61" s="625"/>
      <c r="P61" s="565">
        <v>61</v>
      </c>
      <c r="Q61" s="973" t="str">
        <f t="shared" si="0"/>
        <v>✔</v>
      </c>
    </row>
    <row r="62" spans="1:20" s="193" customFormat="1" ht="19.5" customHeight="1" thickBot="1" x14ac:dyDescent="0.2">
      <c r="A62" s="572"/>
      <c r="B62" s="573"/>
      <c r="C62" s="574"/>
      <c r="D62" s="574"/>
      <c r="E62" s="620" t="s">
        <v>1570</v>
      </c>
      <c r="F62" s="1329" t="s">
        <v>1287</v>
      </c>
      <c r="G62" s="1329"/>
      <c r="H62" s="1329"/>
      <c r="I62" s="1329"/>
      <c r="J62" s="1329"/>
      <c r="K62" s="1329"/>
      <c r="L62" s="1338"/>
      <c r="M62" s="788" t="str">
        <f>IF(N55="はい","A",IF(N55="いいえ","-","A／-"))</f>
        <v>A</v>
      </c>
      <c r="N62" s="571" t="s">
        <v>122</v>
      </c>
      <c r="O62" s="625" t="s">
        <v>1290</v>
      </c>
      <c r="P62" s="565">
        <v>62</v>
      </c>
      <c r="Q62" s="973" t="str">
        <f t="shared" si="0"/>
        <v>✔</v>
      </c>
    </row>
    <row r="63" spans="1:20" s="193" customFormat="1" ht="25.5" customHeight="1" thickBot="1" x14ac:dyDescent="0.2">
      <c r="A63" s="572"/>
      <c r="B63" s="573"/>
      <c r="C63" s="574"/>
      <c r="D63" s="574"/>
      <c r="E63" s="621"/>
      <c r="F63" s="591"/>
      <c r="G63" s="1351" t="s">
        <v>1622</v>
      </c>
      <c r="H63" s="1352"/>
      <c r="I63" s="1352"/>
      <c r="J63" s="1352"/>
      <c r="K63" s="1352"/>
      <c r="L63" s="1353"/>
      <c r="M63" s="582" t="s">
        <v>736</v>
      </c>
      <c r="N63" s="622" t="s">
        <v>123</v>
      </c>
      <c r="O63" s="623" t="s">
        <v>1288</v>
      </c>
      <c r="P63" s="565">
        <v>63</v>
      </c>
      <c r="Q63" s="973" t="str">
        <f t="shared" si="0"/>
        <v>✔</v>
      </c>
    </row>
    <row r="64" spans="1:20" s="193" customFormat="1" ht="25.5" customHeight="1" thickBot="1" x14ac:dyDescent="0.2">
      <c r="A64" s="572"/>
      <c r="B64" s="573"/>
      <c r="C64" s="574"/>
      <c r="D64" s="574"/>
      <c r="E64" s="621"/>
      <c r="F64" s="591"/>
      <c r="G64" s="1351" t="s">
        <v>1110</v>
      </c>
      <c r="H64" s="1352"/>
      <c r="I64" s="1352"/>
      <c r="J64" s="1352"/>
      <c r="K64" s="1352"/>
      <c r="L64" s="1353"/>
      <c r="M64" s="582" t="s">
        <v>1276</v>
      </c>
      <c r="N64" s="1368"/>
      <c r="O64" s="1369"/>
      <c r="P64" s="565">
        <v>64</v>
      </c>
      <c r="Q64" s="973"/>
    </row>
    <row r="65" spans="1:17" s="193" customFormat="1" ht="24.75" customHeight="1" thickBot="1" x14ac:dyDescent="0.2">
      <c r="A65" s="572"/>
      <c r="B65" s="573"/>
      <c r="C65" s="574"/>
      <c r="D65" s="574"/>
      <c r="E65" s="624"/>
      <c r="F65" s="595"/>
      <c r="G65" s="1335" t="s">
        <v>1623</v>
      </c>
      <c r="H65" s="1336"/>
      <c r="I65" s="1336"/>
      <c r="J65" s="1336"/>
      <c r="K65" s="1336"/>
      <c r="L65" s="1337"/>
      <c r="M65" s="788" t="str">
        <f>IF(N55="はい","C",IF(N55="いいえ","-","C／-"))</f>
        <v>C</v>
      </c>
      <c r="N65" s="571" t="s">
        <v>1984</v>
      </c>
      <c r="O65" s="625" t="s">
        <v>1290</v>
      </c>
      <c r="P65" s="565">
        <v>65</v>
      </c>
      <c r="Q65" s="973" t="str">
        <f t="shared" si="0"/>
        <v>✔</v>
      </c>
    </row>
    <row r="66" spans="1:17" s="193" customFormat="1" ht="13.5" customHeight="1" thickBot="1" x14ac:dyDescent="0.2">
      <c r="A66" s="572"/>
      <c r="B66" s="573"/>
      <c r="C66" s="574"/>
      <c r="D66" s="574"/>
      <c r="E66" s="579" t="s">
        <v>1571</v>
      </c>
      <c r="F66" s="1329" t="s">
        <v>1291</v>
      </c>
      <c r="G66" s="1329"/>
      <c r="H66" s="1329"/>
      <c r="I66" s="1329"/>
      <c r="J66" s="1329"/>
      <c r="K66" s="1329"/>
      <c r="L66" s="1338"/>
      <c r="M66" s="788" t="str">
        <f>IF(N55="はい","A",IF(N55="いいえ","-","A／-"))</f>
        <v>A</v>
      </c>
      <c r="N66" s="571" t="s">
        <v>1984</v>
      </c>
      <c r="O66" s="626" t="s">
        <v>1105</v>
      </c>
      <c r="P66" s="565">
        <v>66</v>
      </c>
      <c r="Q66" s="973" t="str">
        <f t="shared" si="0"/>
        <v>✔</v>
      </c>
    </row>
    <row r="67" spans="1:17" s="193" customFormat="1" ht="13.5" customHeight="1" thickBot="1" x14ac:dyDescent="0.2">
      <c r="A67" s="572"/>
      <c r="B67" s="573"/>
      <c r="C67" s="574"/>
      <c r="D67" s="574"/>
      <c r="E67" s="574"/>
      <c r="F67" s="595"/>
      <c r="G67" s="1354" t="s">
        <v>1909</v>
      </c>
      <c r="H67" s="1333"/>
      <c r="I67" s="1333"/>
      <c r="J67" s="1333"/>
      <c r="K67" s="1333"/>
      <c r="L67" s="1334"/>
      <c r="M67" s="582" t="s">
        <v>1276</v>
      </c>
      <c r="N67" s="592">
        <v>105</v>
      </c>
      <c r="O67" s="593" t="s">
        <v>242</v>
      </c>
      <c r="P67" s="565">
        <v>67</v>
      </c>
      <c r="Q67" s="973" t="str">
        <f t="shared" si="0"/>
        <v>✔</v>
      </c>
    </row>
    <row r="68" spans="1:17" s="193" customFormat="1" ht="10.5" thickBot="1" x14ac:dyDescent="0.2">
      <c r="A68" s="572"/>
      <c r="B68" s="573"/>
      <c r="C68" s="574"/>
      <c r="D68" s="618" t="s">
        <v>1572</v>
      </c>
      <c r="E68" s="576"/>
      <c r="F68" s="611"/>
      <c r="G68" s="203"/>
      <c r="H68" s="577"/>
      <c r="I68" s="577"/>
      <c r="J68" s="577"/>
      <c r="K68" s="577"/>
      <c r="L68" s="577"/>
      <c r="M68" s="204"/>
      <c r="N68" s="628" t="s">
        <v>1252</v>
      </c>
      <c r="O68" s="205" t="s">
        <v>1283</v>
      </c>
      <c r="P68" s="565">
        <v>68</v>
      </c>
      <c r="Q68" s="973"/>
    </row>
    <row r="69" spans="1:17" s="193" customFormat="1" ht="37.15" customHeight="1" thickBot="1" x14ac:dyDescent="0.2">
      <c r="A69" s="572"/>
      <c r="B69" s="573"/>
      <c r="C69" s="574"/>
      <c r="D69" s="574"/>
      <c r="E69" s="606" t="s">
        <v>1565</v>
      </c>
      <c r="F69" s="1333" t="s">
        <v>1292</v>
      </c>
      <c r="G69" s="1333"/>
      <c r="H69" s="1333"/>
      <c r="I69" s="1333"/>
      <c r="J69" s="1333"/>
      <c r="K69" s="1333"/>
      <c r="L69" s="1334"/>
      <c r="M69" s="582" t="s">
        <v>1262</v>
      </c>
      <c r="N69" s="571" t="s">
        <v>122</v>
      </c>
      <c r="O69" s="488" t="s">
        <v>863</v>
      </c>
      <c r="P69" s="565">
        <v>69</v>
      </c>
      <c r="Q69" s="973" t="str">
        <f t="shared" si="0"/>
        <v>✔</v>
      </c>
    </row>
    <row r="70" spans="1:17" s="193" customFormat="1" ht="18.75" customHeight="1" thickBot="1" x14ac:dyDescent="0.2">
      <c r="A70" s="572"/>
      <c r="B70" s="573"/>
      <c r="C70" s="574"/>
      <c r="D70" s="574"/>
      <c r="E70" s="606" t="s">
        <v>1573</v>
      </c>
      <c r="F70" s="1333" t="s">
        <v>1716</v>
      </c>
      <c r="G70" s="1333"/>
      <c r="H70" s="1333"/>
      <c r="I70" s="1333"/>
      <c r="J70" s="1333"/>
      <c r="K70" s="1333"/>
      <c r="L70" s="1334"/>
      <c r="M70" s="582" t="s">
        <v>740</v>
      </c>
      <c r="N70" s="571" t="s">
        <v>122</v>
      </c>
      <c r="O70" s="488" t="s">
        <v>863</v>
      </c>
      <c r="P70" s="565">
        <v>70</v>
      </c>
      <c r="Q70" s="973" t="str">
        <f t="shared" si="0"/>
        <v>✔</v>
      </c>
    </row>
    <row r="71" spans="1:17" s="193" customFormat="1" ht="18.75" customHeight="1" thickBot="1" x14ac:dyDescent="0.2">
      <c r="A71" s="572"/>
      <c r="B71" s="573"/>
      <c r="C71" s="574"/>
      <c r="D71" s="574"/>
      <c r="E71" s="579" t="s">
        <v>1553</v>
      </c>
      <c r="F71" s="1329" t="s">
        <v>1294</v>
      </c>
      <c r="G71" s="1333"/>
      <c r="H71" s="1333"/>
      <c r="I71" s="1333"/>
      <c r="J71" s="1333"/>
      <c r="K71" s="1333"/>
      <c r="L71" s="1334"/>
      <c r="M71" s="582" t="s">
        <v>740</v>
      </c>
      <c r="N71" s="571" t="s">
        <v>122</v>
      </c>
      <c r="O71" s="488" t="s">
        <v>863</v>
      </c>
      <c r="P71" s="565">
        <v>71</v>
      </c>
      <c r="Q71" s="973" t="str">
        <f t="shared" si="0"/>
        <v>✔</v>
      </c>
    </row>
    <row r="72" spans="1:17" s="193" customFormat="1" ht="13.5" customHeight="1" thickBot="1" x14ac:dyDescent="0.2">
      <c r="A72" s="572"/>
      <c r="B72" s="573"/>
      <c r="C72" s="574"/>
      <c r="D72" s="574"/>
      <c r="E72" s="630"/>
      <c r="F72" s="591"/>
      <c r="G72" s="1354" t="s">
        <v>1746</v>
      </c>
      <c r="H72" s="1333"/>
      <c r="I72" s="1333"/>
      <c r="J72" s="1333"/>
      <c r="K72" s="1333"/>
      <c r="L72" s="1334"/>
      <c r="M72" s="631" t="s">
        <v>1276</v>
      </c>
      <c r="N72" s="571" t="s">
        <v>122</v>
      </c>
      <c r="O72" s="490" t="s">
        <v>863</v>
      </c>
      <c r="P72" s="565">
        <v>72</v>
      </c>
      <c r="Q72" s="973" t="str">
        <f t="shared" si="0"/>
        <v>✔</v>
      </c>
    </row>
    <row r="73" spans="1:17" s="193" customFormat="1" ht="13.5" customHeight="1" thickBot="1" x14ac:dyDescent="0.2">
      <c r="A73" s="572"/>
      <c r="B73" s="573"/>
      <c r="C73" s="574"/>
      <c r="D73" s="574"/>
      <c r="E73" s="630"/>
      <c r="F73" s="591"/>
      <c r="G73" s="632" t="s">
        <v>1295</v>
      </c>
      <c r="H73" s="633"/>
      <c r="I73" s="634"/>
      <c r="J73" s="634"/>
      <c r="K73" s="634"/>
      <c r="L73" s="635"/>
      <c r="M73" s="607" t="s">
        <v>1276</v>
      </c>
      <c r="N73" s="571" t="s">
        <v>124</v>
      </c>
      <c r="O73" s="604" t="s">
        <v>863</v>
      </c>
      <c r="P73" s="565">
        <v>73</v>
      </c>
      <c r="Q73" s="973" t="str">
        <f t="shared" si="0"/>
        <v>✔</v>
      </c>
    </row>
    <row r="74" spans="1:17" s="193" customFormat="1" ht="13.5" customHeight="1" thickBot="1" x14ac:dyDescent="0.2">
      <c r="A74" s="572"/>
      <c r="B74" s="573"/>
      <c r="C74" s="574"/>
      <c r="D74" s="574"/>
      <c r="E74" s="636"/>
      <c r="F74" s="595"/>
      <c r="G74" s="637" t="s">
        <v>1296</v>
      </c>
      <c r="H74" s="633"/>
      <c r="I74" s="499"/>
      <c r="J74" s="499"/>
      <c r="K74" s="499"/>
      <c r="L74" s="638"/>
      <c r="M74" s="607" t="s">
        <v>1276</v>
      </c>
      <c r="N74" s="571" t="s">
        <v>122</v>
      </c>
      <c r="O74" s="627" t="s">
        <v>863</v>
      </c>
      <c r="P74" s="565">
        <v>74</v>
      </c>
      <c r="Q74" s="973" t="str">
        <f t="shared" si="0"/>
        <v>✔</v>
      </c>
    </row>
    <row r="75" spans="1:17" s="193" customFormat="1" ht="10.5" thickBot="1" x14ac:dyDescent="0.2">
      <c r="A75" s="572"/>
      <c r="B75" s="573"/>
      <c r="C75" s="574"/>
      <c r="D75" s="618" t="s">
        <v>1574</v>
      </c>
      <c r="E75" s="576"/>
      <c r="F75" s="611"/>
      <c r="G75" s="612"/>
      <c r="H75" s="613"/>
      <c r="I75" s="577"/>
      <c r="J75" s="577"/>
      <c r="K75" s="577"/>
      <c r="L75" s="577"/>
      <c r="M75" s="204"/>
      <c r="N75" s="628"/>
      <c r="O75" s="205" t="s">
        <v>1252</v>
      </c>
      <c r="P75" s="565">
        <v>75</v>
      </c>
      <c r="Q75" s="973"/>
    </row>
    <row r="76" spans="1:17" s="193" customFormat="1" ht="36" customHeight="1" thickBot="1" x14ac:dyDescent="0.2">
      <c r="A76" s="572"/>
      <c r="B76" s="573"/>
      <c r="C76" s="574"/>
      <c r="D76" s="574"/>
      <c r="E76" s="606" t="s">
        <v>1551</v>
      </c>
      <c r="F76" s="1329" t="s">
        <v>1484</v>
      </c>
      <c r="G76" s="1329"/>
      <c r="H76" s="1329"/>
      <c r="I76" s="1329"/>
      <c r="J76" s="1329"/>
      <c r="K76" s="1329"/>
      <c r="L76" s="1338"/>
      <c r="M76" s="570" t="s">
        <v>740</v>
      </c>
      <c r="N76" s="571" t="s">
        <v>122</v>
      </c>
      <c r="O76" s="488" t="s">
        <v>863</v>
      </c>
      <c r="P76" s="565">
        <v>76</v>
      </c>
      <c r="Q76" s="973" t="str">
        <f t="shared" si="0"/>
        <v>✔</v>
      </c>
    </row>
    <row r="77" spans="1:17" s="193" customFormat="1" ht="18.75" customHeight="1" thickBot="1" x14ac:dyDescent="0.2">
      <c r="A77" s="572"/>
      <c r="B77" s="573"/>
      <c r="C77" s="574"/>
      <c r="D77" s="574"/>
      <c r="E77" s="606" t="s">
        <v>1569</v>
      </c>
      <c r="F77" s="1333" t="s">
        <v>1297</v>
      </c>
      <c r="G77" s="1333"/>
      <c r="H77" s="1333"/>
      <c r="I77" s="1333"/>
      <c r="J77" s="1333"/>
      <c r="K77" s="1333"/>
      <c r="L77" s="1334"/>
      <c r="M77" s="631" t="s">
        <v>1262</v>
      </c>
      <c r="N77" s="571" t="s">
        <v>122</v>
      </c>
      <c r="O77" s="488" t="s">
        <v>863</v>
      </c>
      <c r="P77" s="565">
        <v>77</v>
      </c>
      <c r="Q77" s="973" t="str">
        <f t="shared" si="0"/>
        <v>✔</v>
      </c>
    </row>
    <row r="78" spans="1:17" s="193" customFormat="1" ht="18.75" customHeight="1" thickBot="1" x14ac:dyDescent="0.2">
      <c r="A78" s="572"/>
      <c r="B78" s="573"/>
      <c r="C78" s="574"/>
      <c r="D78" s="574"/>
      <c r="E78" s="608" t="s">
        <v>1570</v>
      </c>
      <c r="F78" s="1329" t="s">
        <v>1758</v>
      </c>
      <c r="G78" s="1329"/>
      <c r="H78" s="1329"/>
      <c r="I78" s="1329"/>
      <c r="J78" s="1329"/>
      <c r="K78" s="1329"/>
      <c r="L78" s="1329"/>
      <c r="M78" s="489"/>
      <c r="N78" s="639"/>
      <c r="O78" s="640"/>
      <c r="P78" s="565">
        <v>78</v>
      </c>
      <c r="Q78" s="973"/>
    </row>
    <row r="79" spans="1:17" s="193" customFormat="1" ht="27" customHeight="1" thickBot="1" x14ac:dyDescent="0.2">
      <c r="A79" s="572"/>
      <c r="B79" s="573"/>
      <c r="C79" s="574"/>
      <c r="D79" s="574"/>
      <c r="E79" s="574"/>
      <c r="F79" s="601" t="s">
        <v>1261</v>
      </c>
      <c r="G79" s="1330" t="s">
        <v>1485</v>
      </c>
      <c r="H79" s="1331"/>
      <c r="I79" s="1331"/>
      <c r="J79" s="1331"/>
      <c r="K79" s="1331"/>
      <c r="L79" s="1356"/>
      <c r="M79" s="582" t="s">
        <v>1257</v>
      </c>
      <c r="N79" s="571" t="s">
        <v>122</v>
      </c>
      <c r="O79" s="488" t="s">
        <v>863</v>
      </c>
      <c r="P79" s="565">
        <v>79</v>
      </c>
      <c r="Q79" s="973" t="str">
        <f t="shared" ref="Q79:Q143" si="3">IF(N79="","未入力あり","✔")</f>
        <v>✔</v>
      </c>
    </row>
    <row r="80" spans="1:17" s="193" customFormat="1" ht="10.5" thickBot="1" x14ac:dyDescent="0.2">
      <c r="A80" s="572"/>
      <c r="B80" s="573"/>
      <c r="C80" s="574"/>
      <c r="D80" s="574"/>
      <c r="E80" s="574"/>
      <c r="F80" s="1400"/>
      <c r="G80" s="1401"/>
      <c r="H80" s="1331" t="s">
        <v>1486</v>
      </c>
      <c r="I80" s="1331"/>
      <c r="J80" s="1331"/>
      <c r="K80" s="1331"/>
      <c r="L80" s="1356"/>
      <c r="M80" s="582" t="s">
        <v>1488</v>
      </c>
      <c r="N80" s="571" t="s">
        <v>122</v>
      </c>
      <c r="O80" s="488" t="s">
        <v>863</v>
      </c>
      <c r="P80" s="565">
        <v>80</v>
      </c>
      <c r="Q80" s="973" t="str">
        <f t="shared" si="3"/>
        <v>✔</v>
      </c>
    </row>
    <row r="81" spans="1:17" s="193" customFormat="1" ht="27" customHeight="1" thickBot="1" x14ac:dyDescent="0.2">
      <c r="A81" s="572"/>
      <c r="B81" s="573"/>
      <c r="C81" s="574"/>
      <c r="D81" s="574"/>
      <c r="E81" s="574"/>
      <c r="F81" s="601" t="s">
        <v>1298</v>
      </c>
      <c r="G81" s="1357" t="s">
        <v>1949</v>
      </c>
      <c r="H81" s="1358"/>
      <c r="I81" s="1358"/>
      <c r="J81" s="1358"/>
      <c r="K81" s="1358"/>
      <c r="L81" s="1359"/>
      <c r="M81" s="582" t="s">
        <v>756</v>
      </c>
      <c r="N81" s="571" t="s">
        <v>122</v>
      </c>
      <c r="O81" s="488" t="s">
        <v>863</v>
      </c>
      <c r="P81" s="565">
        <v>81</v>
      </c>
      <c r="Q81" s="973" t="str">
        <f t="shared" si="3"/>
        <v>✔</v>
      </c>
    </row>
    <row r="82" spans="1:17" s="193" customFormat="1" ht="24" customHeight="1" thickBot="1" x14ac:dyDescent="0.2">
      <c r="A82" s="572"/>
      <c r="B82" s="573"/>
      <c r="C82" s="574"/>
      <c r="D82" s="574"/>
      <c r="E82" s="574"/>
      <c r="F82" s="574"/>
      <c r="G82" s="1235"/>
      <c r="H82" s="1360" t="s">
        <v>1950</v>
      </c>
      <c r="I82" s="1360"/>
      <c r="J82" s="1360"/>
      <c r="K82" s="1360"/>
      <c r="L82" s="1361"/>
      <c r="M82" s="582" t="s">
        <v>1487</v>
      </c>
      <c r="N82" s="571" t="s">
        <v>122</v>
      </c>
      <c r="O82" s="488" t="s">
        <v>863</v>
      </c>
      <c r="P82" s="565">
        <v>82</v>
      </c>
      <c r="Q82" s="973" t="str">
        <f t="shared" si="3"/>
        <v>✔</v>
      </c>
    </row>
    <row r="83" spans="1:17" s="193" customFormat="1" ht="33.75" customHeight="1" thickBot="1" x14ac:dyDescent="0.2">
      <c r="A83" s="572"/>
      <c r="B83" s="573"/>
      <c r="C83" s="574"/>
      <c r="D83" s="574"/>
      <c r="E83" s="574"/>
      <c r="F83" s="601" t="s">
        <v>1273</v>
      </c>
      <c r="G83" s="1330" t="s">
        <v>1575</v>
      </c>
      <c r="H83" s="1331"/>
      <c r="I83" s="1331"/>
      <c r="J83" s="1331"/>
      <c r="K83" s="1331"/>
      <c r="L83" s="1356"/>
      <c r="M83" s="582" t="s">
        <v>1262</v>
      </c>
      <c r="N83" s="571" t="s">
        <v>122</v>
      </c>
      <c r="O83" s="488" t="s">
        <v>863</v>
      </c>
      <c r="P83" s="565">
        <v>83</v>
      </c>
      <c r="Q83" s="973" t="str">
        <f t="shared" si="3"/>
        <v>✔</v>
      </c>
    </row>
    <row r="84" spans="1:17" s="193" customFormat="1" ht="26.25" customHeight="1" thickBot="1" x14ac:dyDescent="0.2">
      <c r="A84" s="572"/>
      <c r="B84" s="573"/>
      <c r="C84" s="574"/>
      <c r="D84" s="574"/>
      <c r="E84" s="574"/>
      <c r="F84" s="585" t="s">
        <v>1299</v>
      </c>
      <c r="G84" s="1333" t="s">
        <v>1717</v>
      </c>
      <c r="H84" s="1333"/>
      <c r="I84" s="1333"/>
      <c r="J84" s="1333"/>
      <c r="K84" s="1333"/>
      <c r="L84" s="1334"/>
      <c r="M84" s="582" t="s">
        <v>1262</v>
      </c>
      <c r="N84" s="571" t="s">
        <v>122</v>
      </c>
      <c r="O84" s="488" t="s">
        <v>863</v>
      </c>
      <c r="P84" s="565">
        <v>84</v>
      </c>
      <c r="Q84" s="973" t="str">
        <f t="shared" si="3"/>
        <v>✔</v>
      </c>
    </row>
    <row r="85" spans="1:17" s="193" customFormat="1" ht="26.25" customHeight="1" thickBot="1" x14ac:dyDescent="0.2">
      <c r="A85" s="572"/>
      <c r="B85" s="573"/>
      <c r="C85" s="574"/>
      <c r="D85" s="574"/>
      <c r="E85" s="574"/>
      <c r="F85" s="585" t="s">
        <v>1300</v>
      </c>
      <c r="G85" s="1333" t="s">
        <v>1489</v>
      </c>
      <c r="H85" s="1333"/>
      <c r="I85" s="1333"/>
      <c r="J85" s="1333"/>
      <c r="K85" s="1333"/>
      <c r="L85" s="1334"/>
      <c r="M85" s="582" t="s">
        <v>1262</v>
      </c>
      <c r="N85" s="571" t="s">
        <v>122</v>
      </c>
      <c r="O85" s="488" t="s">
        <v>863</v>
      </c>
      <c r="P85" s="565">
        <v>85</v>
      </c>
      <c r="Q85" s="973" t="str">
        <f t="shared" si="3"/>
        <v>✔</v>
      </c>
    </row>
    <row r="86" spans="1:17" s="193" customFormat="1" ht="26.25" customHeight="1" thickBot="1" x14ac:dyDescent="0.2">
      <c r="A86" s="572"/>
      <c r="B86" s="573"/>
      <c r="C86" s="574"/>
      <c r="D86" s="574"/>
      <c r="E86" s="574"/>
      <c r="F86" s="585"/>
      <c r="G86" s="569"/>
      <c r="H86" s="1354" t="s">
        <v>1490</v>
      </c>
      <c r="I86" s="1333"/>
      <c r="J86" s="1333"/>
      <c r="K86" s="1333"/>
      <c r="L86" s="1334"/>
      <c r="M86" s="582" t="s">
        <v>756</v>
      </c>
      <c r="N86" s="571" t="s">
        <v>122</v>
      </c>
      <c r="O86" s="488" t="s">
        <v>863</v>
      </c>
      <c r="P86" s="565">
        <v>86</v>
      </c>
      <c r="Q86" s="973" t="str">
        <f t="shared" si="3"/>
        <v>✔</v>
      </c>
    </row>
    <row r="87" spans="1:17" s="193" customFormat="1" ht="10.5" thickBot="1" x14ac:dyDescent="0.2">
      <c r="A87" s="572"/>
      <c r="B87" s="573"/>
      <c r="C87" s="574"/>
      <c r="D87" s="574"/>
      <c r="E87" s="601" t="s">
        <v>1576</v>
      </c>
      <c r="F87" s="1330" t="s">
        <v>1619</v>
      </c>
      <c r="G87" s="1331"/>
      <c r="H87" s="1331"/>
      <c r="I87" s="1331"/>
      <c r="J87" s="1331"/>
      <c r="K87" s="1331"/>
      <c r="L87" s="1356"/>
      <c r="M87" s="607" t="s">
        <v>740</v>
      </c>
      <c r="N87" s="571" t="s">
        <v>122</v>
      </c>
      <c r="O87" s="626" t="s">
        <v>863</v>
      </c>
      <c r="P87" s="565">
        <v>87</v>
      </c>
      <c r="Q87" s="973" t="str">
        <f t="shared" si="3"/>
        <v>✔</v>
      </c>
    </row>
    <row r="88" spans="1:17" s="193" customFormat="1" ht="25.5" customHeight="1" thickBot="1" x14ac:dyDescent="0.2">
      <c r="A88" s="572"/>
      <c r="B88" s="573"/>
      <c r="C88" s="574"/>
      <c r="D88" s="574"/>
      <c r="E88" s="601"/>
      <c r="F88" s="468"/>
      <c r="G88" s="1331" t="s">
        <v>1718</v>
      </c>
      <c r="H88" s="1331"/>
      <c r="I88" s="1331"/>
      <c r="J88" s="1331"/>
      <c r="K88" s="1331"/>
      <c r="L88" s="1356"/>
      <c r="M88" s="607" t="s">
        <v>1620</v>
      </c>
      <c r="N88" s="571" t="s">
        <v>122</v>
      </c>
      <c r="O88" s="626" t="s">
        <v>863</v>
      </c>
      <c r="P88" s="565">
        <v>88</v>
      </c>
      <c r="Q88" s="973" t="str">
        <f t="shared" ref="Q88" si="4">IF(N88="","未入力あり","✔")</f>
        <v>✔</v>
      </c>
    </row>
    <row r="89" spans="1:17" s="193" customFormat="1" ht="24" customHeight="1" thickBot="1" x14ac:dyDescent="0.2">
      <c r="A89" s="572"/>
      <c r="B89" s="573"/>
      <c r="C89" s="574"/>
      <c r="D89" s="574"/>
      <c r="E89" s="601"/>
      <c r="F89" s="468"/>
      <c r="G89" s="1331" t="s">
        <v>1492</v>
      </c>
      <c r="H89" s="1331"/>
      <c r="I89" s="1331"/>
      <c r="J89" s="1331"/>
      <c r="K89" s="1331"/>
      <c r="L89" s="1356"/>
      <c r="M89" s="607" t="s">
        <v>1491</v>
      </c>
      <c r="N89" s="571" t="s">
        <v>122</v>
      </c>
      <c r="O89" s="626" t="s">
        <v>863</v>
      </c>
      <c r="P89" s="565">
        <v>89</v>
      </c>
      <c r="Q89" s="973" t="str">
        <f t="shared" si="3"/>
        <v>✔</v>
      </c>
    </row>
    <row r="90" spans="1:17" s="193" customFormat="1" ht="13.5" customHeight="1" thickBot="1" x14ac:dyDescent="0.2">
      <c r="A90" s="572"/>
      <c r="B90" s="573"/>
      <c r="C90" s="574"/>
      <c r="D90" s="574"/>
      <c r="E90" s="574"/>
      <c r="F90" s="591"/>
      <c r="G90" s="1332" t="s">
        <v>1872</v>
      </c>
      <c r="H90" s="1329"/>
      <c r="I90" s="1329"/>
      <c r="J90" s="1329"/>
      <c r="K90" s="1329"/>
      <c r="L90" s="1338"/>
      <c r="M90" s="582" t="s">
        <v>1276</v>
      </c>
      <c r="N90" s="811" t="s">
        <v>1871</v>
      </c>
      <c r="O90" s="629"/>
      <c r="P90" s="565">
        <v>90</v>
      </c>
      <c r="Q90" s="973"/>
    </row>
    <row r="91" spans="1:17" s="193" customFormat="1" ht="29.45" customHeight="1" thickBot="1" x14ac:dyDescent="0.2">
      <c r="A91" s="572"/>
      <c r="B91" s="573"/>
      <c r="C91" s="574"/>
      <c r="D91" s="574"/>
      <c r="E91" s="585" t="s">
        <v>1577</v>
      </c>
      <c r="F91" s="1333" t="s">
        <v>1301</v>
      </c>
      <c r="G91" s="1333"/>
      <c r="H91" s="1333"/>
      <c r="I91" s="1333"/>
      <c r="J91" s="1333"/>
      <c r="K91" s="1333"/>
      <c r="L91" s="1334"/>
      <c r="M91" s="582" t="s">
        <v>1262</v>
      </c>
      <c r="N91" s="571" t="s">
        <v>122</v>
      </c>
      <c r="O91" s="488" t="s">
        <v>863</v>
      </c>
      <c r="P91" s="565">
        <v>91</v>
      </c>
      <c r="Q91" s="973" t="str">
        <f t="shared" si="3"/>
        <v>✔</v>
      </c>
    </row>
    <row r="92" spans="1:17" s="193" customFormat="1" ht="13.9" customHeight="1" thickBot="1" x14ac:dyDescent="0.2">
      <c r="A92" s="572"/>
      <c r="B92" s="573"/>
      <c r="C92" s="574"/>
      <c r="D92" s="574"/>
      <c r="E92" s="601" t="s">
        <v>1578</v>
      </c>
      <c r="F92" s="1333" t="s">
        <v>1302</v>
      </c>
      <c r="G92" s="1333"/>
      <c r="H92" s="1333"/>
      <c r="I92" s="1333"/>
      <c r="J92" s="1333"/>
      <c r="K92" s="1333"/>
      <c r="L92" s="1333"/>
      <c r="M92" s="489"/>
      <c r="N92" s="642"/>
      <c r="O92" s="640"/>
      <c r="P92" s="565">
        <v>92</v>
      </c>
      <c r="Q92" s="973"/>
    </row>
    <row r="93" spans="1:17" s="193" customFormat="1" ht="18.75" customHeight="1" thickBot="1" x14ac:dyDescent="0.2">
      <c r="A93" s="572"/>
      <c r="B93" s="573"/>
      <c r="C93" s="574"/>
      <c r="D93" s="574"/>
      <c r="E93" s="573"/>
      <c r="F93" s="643" t="s">
        <v>1261</v>
      </c>
      <c r="G93" s="1329" t="s">
        <v>1303</v>
      </c>
      <c r="H93" s="1329"/>
      <c r="I93" s="1329"/>
      <c r="J93" s="1329"/>
      <c r="K93" s="1329"/>
      <c r="L93" s="1338"/>
      <c r="M93" s="582" t="s">
        <v>1262</v>
      </c>
      <c r="N93" s="571" t="s">
        <v>122</v>
      </c>
      <c r="O93" s="488" t="s">
        <v>863</v>
      </c>
      <c r="P93" s="565">
        <v>93</v>
      </c>
      <c r="Q93" s="973" t="str">
        <f t="shared" si="3"/>
        <v>✔</v>
      </c>
    </row>
    <row r="94" spans="1:17" s="193" customFormat="1" ht="18.75" customHeight="1" thickBot="1" x14ac:dyDescent="0.2">
      <c r="A94" s="572"/>
      <c r="B94" s="573"/>
      <c r="C94" s="574"/>
      <c r="D94" s="574"/>
      <c r="E94" s="573"/>
      <c r="F94" s="643" t="s">
        <v>1298</v>
      </c>
      <c r="G94" s="1329" t="s">
        <v>1304</v>
      </c>
      <c r="H94" s="1329"/>
      <c r="I94" s="1329"/>
      <c r="J94" s="1329"/>
      <c r="K94" s="1329"/>
      <c r="L94" s="1338"/>
      <c r="M94" s="582" t="s">
        <v>1262</v>
      </c>
      <c r="N94" s="571" t="s">
        <v>122</v>
      </c>
      <c r="O94" s="488" t="s">
        <v>863</v>
      </c>
      <c r="P94" s="565">
        <v>94</v>
      </c>
      <c r="Q94" s="973" t="str">
        <f t="shared" si="3"/>
        <v>✔</v>
      </c>
    </row>
    <row r="95" spans="1:17" s="193" customFormat="1" ht="38.25" customHeight="1" thickBot="1" x14ac:dyDescent="0.2">
      <c r="A95" s="572"/>
      <c r="B95" s="573"/>
      <c r="C95" s="574"/>
      <c r="D95" s="574"/>
      <c r="E95" s="573"/>
      <c r="F95" s="644" t="s">
        <v>1273</v>
      </c>
      <c r="G95" s="1329" t="s">
        <v>1305</v>
      </c>
      <c r="H95" s="1329"/>
      <c r="I95" s="1329"/>
      <c r="J95" s="1329"/>
      <c r="K95" s="1329"/>
      <c r="L95" s="1338"/>
      <c r="M95" s="645" t="s">
        <v>1289</v>
      </c>
      <c r="N95" s="571" t="s">
        <v>1984</v>
      </c>
      <c r="O95" s="488" t="s">
        <v>863</v>
      </c>
      <c r="P95" s="565">
        <v>95</v>
      </c>
      <c r="Q95" s="973" t="str">
        <f t="shared" si="3"/>
        <v>✔</v>
      </c>
    </row>
    <row r="96" spans="1:17" s="193" customFormat="1" ht="24" customHeight="1" thickBot="1" x14ac:dyDescent="0.2">
      <c r="A96" s="572"/>
      <c r="B96" s="573"/>
      <c r="C96" s="574"/>
      <c r="D96" s="574"/>
      <c r="E96" s="601" t="s">
        <v>1579</v>
      </c>
      <c r="F96" s="1329" t="s">
        <v>1494</v>
      </c>
      <c r="G96" s="1329"/>
      <c r="H96" s="1329"/>
      <c r="I96" s="1329"/>
      <c r="J96" s="1329"/>
      <c r="K96" s="1329"/>
      <c r="L96" s="1338"/>
      <c r="M96" s="582" t="s">
        <v>1262</v>
      </c>
      <c r="N96" s="571" t="s">
        <v>122</v>
      </c>
      <c r="O96" s="604" t="s">
        <v>863</v>
      </c>
      <c r="P96" s="565">
        <v>96</v>
      </c>
      <c r="Q96" s="973" t="str">
        <f t="shared" si="3"/>
        <v>✔</v>
      </c>
    </row>
    <row r="97" spans="1:17" s="193" customFormat="1" ht="21.75" customHeight="1" thickBot="1" x14ac:dyDescent="0.2">
      <c r="A97" s="572"/>
      <c r="B97" s="573"/>
      <c r="C97" s="574"/>
      <c r="D97" s="574"/>
      <c r="E97" s="601"/>
      <c r="F97" s="698"/>
      <c r="G97" s="1333" t="s">
        <v>1495</v>
      </c>
      <c r="H97" s="1333"/>
      <c r="I97" s="1333"/>
      <c r="J97" s="1333"/>
      <c r="K97" s="1333"/>
      <c r="L97" s="1334"/>
      <c r="M97" s="582" t="s">
        <v>756</v>
      </c>
      <c r="N97" s="571" t="s">
        <v>1984</v>
      </c>
      <c r="O97" s="604" t="s">
        <v>863</v>
      </c>
      <c r="P97" s="565">
        <v>97</v>
      </c>
      <c r="Q97" s="973" t="str">
        <f t="shared" si="3"/>
        <v>✔</v>
      </c>
    </row>
    <row r="98" spans="1:17" s="193" customFormat="1" ht="29.25" customHeight="1" thickBot="1" x14ac:dyDescent="0.2">
      <c r="A98" s="572"/>
      <c r="B98" s="573"/>
      <c r="C98" s="574"/>
      <c r="D98" s="574"/>
      <c r="E98" s="601" t="s">
        <v>1580</v>
      </c>
      <c r="F98" s="1330" t="s">
        <v>1719</v>
      </c>
      <c r="G98" s="1330"/>
      <c r="H98" s="1330"/>
      <c r="I98" s="1330"/>
      <c r="J98" s="1330"/>
      <c r="K98" s="1330"/>
      <c r="L98" s="1355"/>
      <c r="M98" s="582" t="s">
        <v>1262</v>
      </c>
      <c r="N98" s="571" t="s">
        <v>122</v>
      </c>
      <c r="O98" s="604" t="s">
        <v>863</v>
      </c>
      <c r="P98" s="565">
        <v>98</v>
      </c>
      <c r="Q98" s="973" t="str">
        <f t="shared" si="3"/>
        <v>✔</v>
      </c>
    </row>
    <row r="99" spans="1:17" s="193" customFormat="1" ht="27" customHeight="1" thickBot="1" x14ac:dyDescent="0.2">
      <c r="A99" s="572"/>
      <c r="B99" s="573"/>
      <c r="C99" s="574"/>
      <c r="D99" s="574"/>
      <c r="E99" s="587"/>
      <c r="F99" s="595"/>
      <c r="G99" s="1373" t="s">
        <v>1307</v>
      </c>
      <c r="H99" s="1331"/>
      <c r="I99" s="1331"/>
      <c r="J99" s="1331"/>
      <c r="K99" s="1331"/>
      <c r="L99" s="1356"/>
      <c r="M99" s="607" t="s">
        <v>1276</v>
      </c>
      <c r="N99" s="1368" t="s">
        <v>2044</v>
      </c>
      <c r="O99" s="1369"/>
      <c r="P99" s="565">
        <v>99</v>
      </c>
      <c r="Q99" s="973"/>
    </row>
    <row r="100" spans="1:17" s="193" customFormat="1" ht="18.75" customHeight="1" thickBot="1" x14ac:dyDescent="0.2">
      <c r="A100" s="572"/>
      <c r="B100" s="573"/>
      <c r="C100" s="574"/>
      <c r="D100" s="574"/>
      <c r="E100" s="646" t="s">
        <v>1559</v>
      </c>
      <c r="F100" s="1333" t="s">
        <v>1309</v>
      </c>
      <c r="G100" s="1333"/>
      <c r="H100" s="1333"/>
      <c r="I100" s="1333"/>
      <c r="J100" s="1333"/>
      <c r="K100" s="1333"/>
      <c r="L100" s="1334"/>
      <c r="M100" s="647" t="s">
        <v>1262</v>
      </c>
      <c r="N100" s="571" t="s">
        <v>122</v>
      </c>
      <c r="O100" s="604" t="s">
        <v>863</v>
      </c>
      <c r="P100" s="565">
        <v>100</v>
      </c>
      <c r="Q100" s="973" t="str">
        <f t="shared" si="3"/>
        <v>✔</v>
      </c>
    </row>
    <row r="101" spans="1:17" s="193" customFormat="1" ht="18.75" customHeight="1" thickBot="1" x14ac:dyDescent="0.2">
      <c r="A101" s="572"/>
      <c r="B101" s="573"/>
      <c r="C101" s="574"/>
      <c r="D101" s="574"/>
      <c r="E101" s="608" t="s">
        <v>1582</v>
      </c>
      <c r="F101" s="1329" t="s">
        <v>1496</v>
      </c>
      <c r="G101" s="1333"/>
      <c r="H101" s="1333"/>
      <c r="I101" s="1333"/>
      <c r="J101" s="1333"/>
      <c r="K101" s="1333"/>
      <c r="L101" s="1334"/>
      <c r="M101" s="607" t="s">
        <v>1311</v>
      </c>
      <c r="N101" s="571" t="s">
        <v>122</v>
      </c>
      <c r="O101" s="604" t="s">
        <v>863</v>
      </c>
      <c r="P101" s="565">
        <v>101</v>
      </c>
      <c r="Q101" s="973" t="str">
        <f t="shared" si="3"/>
        <v>✔</v>
      </c>
    </row>
    <row r="102" spans="1:17" s="193" customFormat="1" ht="12.75" customHeight="1" thickBot="1" x14ac:dyDescent="0.2">
      <c r="A102" s="572"/>
      <c r="B102" s="573"/>
      <c r="C102" s="574"/>
      <c r="D102" s="574"/>
      <c r="E102" s="574"/>
      <c r="F102" s="591"/>
      <c r="G102" s="1332" t="s">
        <v>1312</v>
      </c>
      <c r="H102" s="1329"/>
      <c r="I102" s="1329"/>
      <c r="J102" s="1329"/>
      <c r="K102" s="1329"/>
      <c r="L102" s="1338"/>
      <c r="M102" s="582" t="s">
        <v>672</v>
      </c>
      <c r="N102" s="571" t="s">
        <v>122</v>
      </c>
      <c r="O102" s="604" t="s">
        <v>863</v>
      </c>
      <c r="P102" s="565">
        <v>102</v>
      </c>
      <c r="Q102" s="973" t="str">
        <f t="shared" si="3"/>
        <v>✔</v>
      </c>
    </row>
    <row r="103" spans="1:17" s="193" customFormat="1" ht="12.75" customHeight="1" thickBot="1" x14ac:dyDescent="0.2">
      <c r="A103" s="572"/>
      <c r="B103" s="573"/>
      <c r="C103" s="574"/>
      <c r="D103" s="574"/>
      <c r="E103" s="574"/>
      <c r="F103" s="591"/>
      <c r="G103" s="1332" t="s">
        <v>1873</v>
      </c>
      <c r="H103" s="1329"/>
      <c r="I103" s="1329"/>
      <c r="J103" s="1329"/>
      <c r="K103" s="1329"/>
      <c r="L103" s="1338"/>
      <c r="M103" s="582" t="s">
        <v>1276</v>
      </c>
      <c r="N103" s="811" t="s">
        <v>1874</v>
      </c>
      <c r="O103" s="648"/>
      <c r="P103" s="565">
        <v>103</v>
      </c>
      <c r="Q103" s="973"/>
    </row>
    <row r="104" spans="1:17" s="193" customFormat="1" ht="19.5" customHeight="1" thickBot="1" x14ac:dyDescent="0.2">
      <c r="A104" s="572"/>
      <c r="B104" s="573"/>
      <c r="C104" s="574"/>
      <c r="D104" s="574"/>
      <c r="E104" s="580"/>
      <c r="F104" s="595"/>
      <c r="G104" s="1332" t="s">
        <v>1498</v>
      </c>
      <c r="H104" s="1329"/>
      <c r="I104" s="1329"/>
      <c r="J104" s="1329"/>
      <c r="K104" s="1329"/>
      <c r="L104" s="1338"/>
      <c r="M104" s="582" t="s">
        <v>1276</v>
      </c>
      <c r="N104" s="571" t="s">
        <v>124</v>
      </c>
      <c r="O104" s="488" t="s">
        <v>863</v>
      </c>
      <c r="P104" s="565">
        <v>104</v>
      </c>
      <c r="Q104" s="973" t="str">
        <f t="shared" ref="Q104" si="5">IF(N104="","未入力あり","✔")</f>
        <v>✔</v>
      </c>
    </row>
    <row r="105" spans="1:17" s="193" customFormat="1" ht="11.25" customHeight="1" thickBot="1" x14ac:dyDescent="0.2">
      <c r="A105" s="572"/>
      <c r="B105" s="574"/>
      <c r="C105" s="574"/>
      <c r="D105" s="618" t="s">
        <v>1583</v>
      </c>
      <c r="E105" s="576"/>
      <c r="F105" s="649"/>
      <c r="G105" s="203"/>
      <c r="H105" s="577"/>
      <c r="I105" s="577"/>
      <c r="J105" s="577"/>
      <c r="K105" s="577"/>
      <c r="L105" s="577"/>
      <c r="M105" s="204"/>
      <c r="N105" s="578" t="s">
        <v>1313</v>
      </c>
      <c r="O105" s="205" t="s">
        <v>1252</v>
      </c>
      <c r="P105" s="565">
        <v>105</v>
      </c>
      <c r="Q105" s="973"/>
    </row>
    <row r="106" spans="1:17" s="193" customFormat="1" ht="27" customHeight="1" thickBot="1" x14ac:dyDescent="0.2">
      <c r="A106" s="572"/>
      <c r="B106" s="574"/>
      <c r="C106" s="574"/>
      <c r="D106" s="574"/>
      <c r="E106" s="608" t="s">
        <v>1551</v>
      </c>
      <c r="F106" s="1331" t="s">
        <v>1732</v>
      </c>
      <c r="G106" s="1331"/>
      <c r="H106" s="1331"/>
      <c r="I106" s="1331"/>
      <c r="J106" s="1331"/>
      <c r="K106" s="1331"/>
      <c r="L106" s="1356"/>
      <c r="M106" s="582" t="s">
        <v>1262</v>
      </c>
      <c r="N106" s="571" t="s">
        <v>122</v>
      </c>
      <c r="O106" s="488" t="s">
        <v>1499</v>
      </c>
      <c r="P106" s="565">
        <v>106</v>
      </c>
      <c r="Q106" s="973" t="str">
        <f t="shared" si="3"/>
        <v>✔</v>
      </c>
    </row>
    <row r="107" spans="1:17" s="193" customFormat="1" ht="22.5" customHeight="1" thickBot="1" x14ac:dyDescent="0.2">
      <c r="A107" s="572"/>
      <c r="B107" s="574"/>
      <c r="C107" s="574"/>
      <c r="D107" s="574"/>
      <c r="E107" s="646" t="s">
        <v>1584</v>
      </c>
      <c r="F107" s="1402" t="s">
        <v>1733</v>
      </c>
      <c r="G107" s="1402"/>
      <c r="H107" s="1402"/>
      <c r="I107" s="1402"/>
      <c r="J107" s="1402"/>
      <c r="K107" s="1402"/>
      <c r="L107" s="1403"/>
      <c r="M107" s="582" t="s">
        <v>1262</v>
      </c>
      <c r="N107" s="571" t="s">
        <v>122</v>
      </c>
      <c r="O107" s="488" t="s">
        <v>1499</v>
      </c>
      <c r="P107" s="565">
        <v>107</v>
      </c>
      <c r="Q107" s="973" t="str">
        <f t="shared" si="3"/>
        <v>✔</v>
      </c>
    </row>
    <row r="108" spans="1:17" s="193" customFormat="1" ht="11.25" customHeight="1" thickBot="1" x14ac:dyDescent="0.2">
      <c r="A108" s="572"/>
      <c r="B108" s="574"/>
      <c r="C108" s="574"/>
      <c r="D108" s="574"/>
      <c r="E108" s="574"/>
      <c r="F108" s="1233"/>
      <c r="G108" s="1354" t="s">
        <v>1875</v>
      </c>
      <c r="H108" s="1333"/>
      <c r="I108" s="1333"/>
      <c r="J108" s="1333"/>
      <c r="K108" s="1333"/>
      <c r="L108" s="1334"/>
      <c r="M108" s="582" t="s">
        <v>1276</v>
      </c>
      <c r="N108" s="811" t="s">
        <v>1876</v>
      </c>
      <c r="O108" s="648"/>
      <c r="P108" s="565">
        <v>108</v>
      </c>
      <c r="Q108" s="973"/>
    </row>
    <row r="109" spans="1:17" s="193" customFormat="1" ht="18.75" customHeight="1" thickBot="1" x14ac:dyDescent="0.2">
      <c r="A109" s="572"/>
      <c r="B109" s="574"/>
      <c r="C109" s="574"/>
      <c r="D109" s="574"/>
      <c r="E109" s="646" t="s">
        <v>1585</v>
      </c>
      <c r="F109" s="1333" t="s">
        <v>1314</v>
      </c>
      <c r="G109" s="1333"/>
      <c r="H109" s="1333"/>
      <c r="I109" s="1333"/>
      <c r="J109" s="1333"/>
      <c r="K109" s="1333"/>
      <c r="L109" s="1334"/>
      <c r="M109" s="582" t="s">
        <v>1315</v>
      </c>
      <c r="N109" s="571" t="s">
        <v>122</v>
      </c>
      <c r="O109" s="488" t="s">
        <v>863</v>
      </c>
      <c r="P109" s="565">
        <v>109</v>
      </c>
      <c r="Q109" s="973" t="str">
        <f t="shared" si="3"/>
        <v>✔</v>
      </c>
    </row>
    <row r="110" spans="1:17" s="193" customFormat="1" ht="10.5" thickBot="1" x14ac:dyDescent="0.2">
      <c r="A110" s="572"/>
      <c r="B110" s="574"/>
      <c r="C110" s="574"/>
      <c r="D110" s="574"/>
      <c r="E110" s="608" t="s">
        <v>1554</v>
      </c>
      <c r="F110" s="1329" t="s">
        <v>1720</v>
      </c>
      <c r="G110" s="1329"/>
      <c r="H110" s="1329"/>
      <c r="I110" s="1329"/>
      <c r="J110" s="1329"/>
      <c r="K110" s="1329"/>
      <c r="L110" s="1338"/>
      <c r="M110" s="582" t="s">
        <v>740</v>
      </c>
      <c r="N110" s="571" t="s">
        <v>122</v>
      </c>
      <c r="O110" s="488" t="s">
        <v>863</v>
      </c>
      <c r="P110" s="565">
        <v>110</v>
      </c>
      <c r="Q110" s="973" t="str">
        <f t="shared" ref="Q110" si="6">IF(N110="","未入力あり","✔")</f>
        <v>✔</v>
      </c>
    </row>
    <row r="111" spans="1:17" s="193" customFormat="1" ht="35.25" customHeight="1" thickBot="1" x14ac:dyDescent="0.2">
      <c r="A111" s="572"/>
      <c r="B111" s="574"/>
      <c r="C111" s="574"/>
      <c r="D111" s="574"/>
      <c r="E111" s="608"/>
      <c r="F111" s="1329" t="s">
        <v>1721</v>
      </c>
      <c r="G111" s="1329"/>
      <c r="H111" s="1329"/>
      <c r="I111" s="1329"/>
      <c r="J111" s="1329"/>
      <c r="K111" s="1329"/>
      <c r="L111" s="1338"/>
      <c r="M111" s="582" t="s">
        <v>1262</v>
      </c>
      <c r="N111" s="571" t="s">
        <v>122</v>
      </c>
      <c r="O111" s="488" t="s">
        <v>863</v>
      </c>
      <c r="P111" s="565">
        <v>111</v>
      </c>
      <c r="Q111" s="973" t="str">
        <f t="shared" si="3"/>
        <v>✔</v>
      </c>
    </row>
    <row r="112" spans="1:17" s="193" customFormat="1" ht="27" customHeight="1" thickBot="1" x14ac:dyDescent="0.2">
      <c r="A112" s="572"/>
      <c r="B112" s="574"/>
      <c r="C112" s="574"/>
      <c r="D112" s="574"/>
      <c r="E112" s="636"/>
      <c r="F112" s="595"/>
      <c r="G112" s="1373" t="s">
        <v>1316</v>
      </c>
      <c r="H112" s="1331"/>
      <c r="I112" s="1331"/>
      <c r="J112" s="1331"/>
      <c r="K112" s="1331"/>
      <c r="L112" s="1356"/>
      <c r="M112" s="607" t="s">
        <v>1317</v>
      </c>
      <c r="N112" s="1368"/>
      <c r="O112" s="1369"/>
      <c r="P112" s="565">
        <v>112</v>
      </c>
      <c r="Q112" s="973"/>
    </row>
    <row r="113" spans="1:21" s="193" customFormat="1" ht="18.75" customHeight="1" thickBot="1" x14ac:dyDescent="0.2">
      <c r="A113" s="572"/>
      <c r="B113" s="574"/>
      <c r="C113" s="574"/>
      <c r="D113" s="574"/>
      <c r="E113" s="646" t="s">
        <v>1586</v>
      </c>
      <c r="F113" s="1333" t="s">
        <v>1318</v>
      </c>
      <c r="G113" s="1333"/>
      <c r="H113" s="1333"/>
      <c r="I113" s="1333"/>
      <c r="J113" s="1333"/>
      <c r="K113" s="1333"/>
      <c r="L113" s="1334"/>
      <c r="M113" s="582" t="s">
        <v>737</v>
      </c>
      <c r="N113" s="571" t="s">
        <v>122</v>
      </c>
      <c r="O113" s="488" t="s">
        <v>863</v>
      </c>
      <c r="P113" s="565">
        <v>113</v>
      </c>
      <c r="Q113" s="973" t="str">
        <f t="shared" si="3"/>
        <v>✔</v>
      </c>
    </row>
    <row r="114" spans="1:21" s="193" customFormat="1" ht="29.25" customHeight="1" thickBot="1" x14ac:dyDescent="0.2">
      <c r="A114" s="572"/>
      <c r="B114" s="574"/>
      <c r="C114" s="574"/>
      <c r="D114" s="574"/>
      <c r="E114" s="646" t="s">
        <v>1578</v>
      </c>
      <c r="F114" s="1333" t="s">
        <v>1501</v>
      </c>
      <c r="G114" s="1333"/>
      <c r="H114" s="1333"/>
      <c r="I114" s="1333"/>
      <c r="J114" s="1333"/>
      <c r="K114" s="1333"/>
      <c r="L114" s="1334"/>
      <c r="M114" s="582" t="s">
        <v>1262</v>
      </c>
      <c r="N114" s="571" t="s">
        <v>122</v>
      </c>
      <c r="O114" s="488" t="s">
        <v>863</v>
      </c>
      <c r="P114" s="565">
        <v>114</v>
      </c>
      <c r="Q114" s="973" t="str">
        <f t="shared" si="3"/>
        <v>✔</v>
      </c>
    </row>
    <row r="115" spans="1:21" s="193" customFormat="1" ht="30" customHeight="1" thickBot="1" x14ac:dyDescent="0.2">
      <c r="A115" s="572"/>
      <c r="B115" s="574"/>
      <c r="C115" s="574"/>
      <c r="D115" s="574"/>
      <c r="E115" s="608" t="s">
        <v>1579</v>
      </c>
      <c r="F115" s="1329" t="s">
        <v>1503</v>
      </c>
      <c r="G115" s="1329"/>
      <c r="H115" s="1329"/>
      <c r="I115" s="1329"/>
      <c r="J115" s="1329"/>
      <c r="K115" s="1329"/>
      <c r="L115" s="1338"/>
      <c r="M115" s="582" t="s">
        <v>740</v>
      </c>
      <c r="N115" s="571" t="s">
        <v>122</v>
      </c>
      <c r="O115" s="488" t="s">
        <v>863</v>
      </c>
      <c r="P115" s="565">
        <v>115</v>
      </c>
      <c r="Q115" s="973" t="str">
        <f t="shared" si="3"/>
        <v>✔</v>
      </c>
    </row>
    <row r="116" spans="1:21" s="193" customFormat="1" ht="13.5" customHeight="1" thickBot="1" x14ac:dyDescent="0.2">
      <c r="A116" s="572"/>
      <c r="B116" s="574"/>
      <c r="C116" s="574"/>
      <c r="D116" s="574"/>
      <c r="E116" s="636"/>
      <c r="F116" s="595"/>
      <c r="G116" s="1354" t="s">
        <v>1877</v>
      </c>
      <c r="H116" s="1333"/>
      <c r="I116" s="1333"/>
      <c r="J116" s="1333"/>
      <c r="K116" s="1333"/>
      <c r="L116" s="1334"/>
      <c r="M116" s="582" t="s">
        <v>1319</v>
      </c>
      <c r="N116" s="811" t="s">
        <v>1153</v>
      </c>
      <c r="O116" s="651"/>
      <c r="P116" s="565">
        <v>116</v>
      </c>
      <c r="Q116" s="973"/>
    </row>
    <row r="117" spans="1:21" s="193" customFormat="1" ht="22.5" customHeight="1" thickBot="1" x14ac:dyDescent="0.2">
      <c r="A117" s="572"/>
      <c r="B117" s="574"/>
      <c r="C117" s="574"/>
      <c r="D117" s="574"/>
      <c r="E117" s="646" t="s">
        <v>1587</v>
      </c>
      <c r="F117" s="1330" t="s">
        <v>1320</v>
      </c>
      <c r="G117" s="1330"/>
      <c r="H117" s="1330"/>
      <c r="I117" s="1330"/>
      <c r="J117" s="1330"/>
      <c r="K117" s="1330"/>
      <c r="L117" s="1355"/>
      <c r="M117" s="582" t="s">
        <v>1262</v>
      </c>
      <c r="N117" s="571" t="s">
        <v>122</v>
      </c>
      <c r="O117" s="488" t="s">
        <v>863</v>
      </c>
      <c r="P117" s="565">
        <v>117</v>
      </c>
      <c r="Q117" s="973" t="str">
        <f t="shared" si="3"/>
        <v>✔</v>
      </c>
    </row>
    <row r="118" spans="1:21" s="193" customFormat="1" ht="22.5" customHeight="1" thickBot="1" x14ac:dyDescent="0.2">
      <c r="A118" s="572"/>
      <c r="B118" s="574"/>
      <c r="C118" s="574"/>
      <c r="D118" s="574"/>
      <c r="E118" s="608" t="s">
        <v>1588</v>
      </c>
      <c r="F118" s="1329" t="s">
        <v>1504</v>
      </c>
      <c r="G118" s="1329"/>
      <c r="H118" s="1329"/>
      <c r="I118" s="1329"/>
      <c r="J118" s="1329"/>
      <c r="K118" s="1329"/>
      <c r="L118" s="1338"/>
      <c r="M118" s="582" t="s">
        <v>1321</v>
      </c>
      <c r="N118" s="571" t="s">
        <v>122</v>
      </c>
      <c r="O118" s="488" t="s">
        <v>863</v>
      </c>
      <c r="P118" s="565">
        <v>118</v>
      </c>
      <c r="Q118" s="973" t="str">
        <f t="shared" si="3"/>
        <v>✔</v>
      </c>
    </row>
    <row r="119" spans="1:21" s="193" customFormat="1" ht="15" customHeight="1" thickBot="1" x14ac:dyDescent="0.2">
      <c r="A119" s="572"/>
      <c r="B119" s="574"/>
      <c r="C119" s="574"/>
      <c r="D119" s="574"/>
      <c r="E119" s="630"/>
      <c r="F119" s="591"/>
      <c r="G119" s="1354" t="s">
        <v>1322</v>
      </c>
      <c r="H119" s="1333"/>
      <c r="I119" s="1333"/>
      <c r="J119" s="1333"/>
      <c r="K119" s="1333"/>
      <c r="L119" s="1334"/>
      <c r="M119" s="582" t="s">
        <v>1505</v>
      </c>
      <c r="N119" s="571" t="s">
        <v>122</v>
      </c>
      <c r="O119" s="488" t="s">
        <v>863</v>
      </c>
      <c r="P119" s="565">
        <v>119</v>
      </c>
      <c r="Q119" s="973" t="str">
        <f t="shared" si="3"/>
        <v>✔</v>
      </c>
    </row>
    <row r="120" spans="1:21" s="193" customFormat="1" ht="15" customHeight="1" thickBot="1" x14ac:dyDescent="0.2">
      <c r="A120" s="572"/>
      <c r="B120" s="574"/>
      <c r="C120" s="574"/>
      <c r="D120" s="574"/>
      <c r="E120" s="636"/>
      <c r="F120" s="595"/>
      <c r="G120" s="1335" t="s">
        <v>1878</v>
      </c>
      <c r="H120" s="1336"/>
      <c r="I120" s="1336"/>
      <c r="J120" s="1336"/>
      <c r="K120" s="1336"/>
      <c r="L120" s="1337"/>
      <c r="M120" s="582" t="s">
        <v>1276</v>
      </c>
      <c r="N120" s="811" t="s">
        <v>1493</v>
      </c>
      <c r="O120" s="651"/>
      <c r="P120" s="565">
        <v>120</v>
      </c>
      <c r="Q120" s="973"/>
    </row>
    <row r="121" spans="1:21" s="193" customFormat="1" ht="13.5" customHeight="1" thickBot="1" x14ac:dyDescent="0.2">
      <c r="A121" s="572"/>
      <c r="B121" s="574"/>
      <c r="C121" s="574"/>
      <c r="D121" s="618" t="s">
        <v>1589</v>
      </c>
      <c r="E121" s="576"/>
      <c r="F121" s="611"/>
      <c r="G121" s="203"/>
      <c r="H121" s="577"/>
      <c r="I121" s="577"/>
      <c r="J121" s="577"/>
      <c r="K121" s="577"/>
      <c r="L121" s="577"/>
      <c r="M121" s="204"/>
      <c r="N121" s="578" t="s">
        <v>1254</v>
      </c>
      <c r="O121" s="205" t="s">
        <v>1252</v>
      </c>
      <c r="P121" s="565">
        <v>121</v>
      </c>
      <c r="Q121" s="973"/>
    </row>
    <row r="122" spans="1:21" s="193" customFormat="1" ht="29.25" customHeight="1" thickBot="1" x14ac:dyDescent="0.2">
      <c r="A122" s="572"/>
      <c r="B122" s="574"/>
      <c r="C122" s="574"/>
      <c r="D122" s="574"/>
      <c r="E122" s="608" t="s">
        <v>1590</v>
      </c>
      <c r="F122" s="1329" t="s">
        <v>1747</v>
      </c>
      <c r="G122" s="1329"/>
      <c r="H122" s="1329"/>
      <c r="I122" s="1329"/>
      <c r="J122" s="1329"/>
      <c r="K122" s="1329"/>
      <c r="L122" s="1338"/>
      <c r="M122" s="582" t="s">
        <v>1262</v>
      </c>
      <c r="N122" s="571" t="s">
        <v>122</v>
      </c>
      <c r="O122" s="488" t="s">
        <v>863</v>
      </c>
      <c r="P122" s="565">
        <v>122</v>
      </c>
      <c r="Q122" s="973" t="str">
        <f t="shared" si="3"/>
        <v>✔</v>
      </c>
    </row>
    <row r="123" spans="1:21" s="193" customFormat="1" ht="29.25" customHeight="1" thickBot="1" x14ac:dyDescent="0.2">
      <c r="A123" s="572"/>
      <c r="B123" s="574"/>
      <c r="C123" s="574"/>
      <c r="D123" s="574"/>
      <c r="E123" s="630"/>
      <c r="F123" s="988"/>
      <c r="G123" s="1373" t="s">
        <v>1323</v>
      </c>
      <c r="H123" s="1331"/>
      <c r="I123" s="1331"/>
      <c r="J123" s="1331"/>
      <c r="K123" s="1331"/>
      <c r="L123" s="1356"/>
      <c r="M123" s="607" t="s">
        <v>736</v>
      </c>
      <c r="N123" s="1368" t="s">
        <v>2001</v>
      </c>
      <c r="O123" s="1369"/>
      <c r="P123" s="565">
        <v>123</v>
      </c>
      <c r="Q123" s="26"/>
      <c r="R123" s="650"/>
      <c r="S123" s="1046"/>
      <c r="T123" s="1047"/>
      <c r="U123" s="1048"/>
    </row>
    <row r="124" spans="1:21" s="193" customFormat="1" ht="29.25" customHeight="1" thickBot="1" x14ac:dyDescent="0.2">
      <c r="A124" s="572"/>
      <c r="B124" s="574"/>
      <c r="C124" s="574"/>
      <c r="D124" s="574"/>
      <c r="E124" s="630"/>
      <c r="F124" s="988"/>
      <c r="G124" s="1373" t="s">
        <v>1910</v>
      </c>
      <c r="H124" s="1331"/>
      <c r="I124" s="1331"/>
      <c r="J124" s="1331"/>
      <c r="K124" s="1331"/>
      <c r="L124" s="1356"/>
      <c r="M124" s="607" t="s">
        <v>736</v>
      </c>
      <c r="N124" s="1368" t="s">
        <v>2059</v>
      </c>
      <c r="O124" s="1369"/>
      <c r="P124" s="565">
        <v>124</v>
      </c>
      <c r="Q124" s="26"/>
      <c r="R124" s="650"/>
      <c r="S124" s="1046"/>
      <c r="T124" s="1047"/>
      <c r="U124" s="1048"/>
    </row>
    <row r="125" spans="1:21" s="193" customFormat="1" ht="29.25" customHeight="1" thickBot="1" x14ac:dyDescent="0.2">
      <c r="A125" s="572"/>
      <c r="B125" s="574"/>
      <c r="C125" s="574"/>
      <c r="D125" s="574"/>
      <c r="E125" s="630" t="s">
        <v>1591</v>
      </c>
      <c r="F125" s="1386" t="s">
        <v>1506</v>
      </c>
      <c r="G125" s="1386"/>
      <c r="H125" s="1386"/>
      <c r="I125" s="1386"/>
      <c r="J125" s="1386"/>
      <c r="K125" s="1386"/>
      <c r="L125" s="1387"/>
      <c r="M125" s="582" t="s">
        <v>1262</v>
      </c>
      <c r="N125" s="571" t="s">
        <v>122</v>
      </c>
      <c r="O125" s="488" t="s">
        <v>863</v>
      </c>
      <c r="P125" s="565">
        <v>125</v>
      </c>
      <c r="Q125" s="973" t="str">
        <f t="shared" si="3"/>
        <v>✔</v>
      </c>
    </row>
    <row r="126" spans="1:21" s="193" customFormat="1" ht="13.5" customHeight="1" thickBot="1" x14ac:dyDescent="0.2">
      <c r="A126" s="572"/>
      <c r="B126" s="574"/>
      <c r="C126" s="573"/>
      <c r="D126" s="580"/>
      <c r="E126" s="580"/>
      <c r="F126" s="595"/>
      <c r="G126" s="1354" t="s">
        <v>1325</v>
      </c>
      <c r="H126" s="1333"/>
      <c r="I126" s="1333"/>
      <c r="J126" s="1333"/>
      <c r="K126" s="1333"/>
      <c r="L126" s="1334"/>
      <c r="M126" s="582" t="s">
        <v>1276</v>
      </c>
      <c r="N126" s="610" t="s">
        <v>122</v>
      </c>
      <c r="O126" s="488" t="s">
        <v>863</v>
      </c>
      <c r="P126" s="565">
        <v>126</v>
      </c>
      <c r="Q126" s="973" t="str">
        <f t="shared" si="3"/>
        <v>✔</v>
      </c>
    </row>
    <row r="127" spans="1:21" s="193" customFormat="1" ht="13.5" customHeight="1" x14ac:dyDescent="0.15">
      <c r="A127" s="559"/>
      <c r="B127" s="573"/>
      <c r="C127" s="198" t="s">
        <v>1326</v>
      </c>
      <c r="D127" s="568"/>
      <c r="E127" s="568"/>
      <c r="F127" s="568"/>
      <c r="G127" s="568"/>
      <c r="H127" s="199"/>
      <c r="I127" s="199"/>
      <c r="J127" s="199"/>
      <c r="K127" s="199"/>
      <c r="L127" s="199"/>
      <c r="M127" s="200"/>
      <c r="N127" s="200"/>
      <c r="O127" s="201"/>
      <c r="P127" s="565">
        <v>127</v>
      </c>
      <c r="Q127" s="973"/>
    </row>
    <row r="128" spans="1:21" s="193" customFormat="1" ht="58.9" customHeight="1" x14ac:dyDescent="0.15">
      <c r="A128" s="572"/>
      <c r="B128" s="574"/>
      <c r="C128" s="573"/>
      <c r="D128" s="1354" t="s">
        <v>1893</v>
      </c>
      <c r="E128" s="1333"/>
      <c r="F128" s="1333"/>
      <c r="G128" s="1333"/>
      <c r="H128" s="1333"/>
      <c r="I128" s="1333"/>
      <c r="J128" s="1333"/>
      <c r="K128" s="1333"/>
      <c r="L128" s="1333"/>
      <c r="M128" s="489"/>
      <c r="N128" s="489"/>
      <c r="O128" s="654"/>
      <c r="P128" s="565">
        <v>128</v>
      </c>
      <c r="Q128" s="973"/>
    </row>
    <row r="129" spans="1:21" s="193" customFormat="1" ht="13.5" customHeight="1" thickBot="1" x14ac:dyDescent="0.2">
      <c r="A129" s="572"/>
      <c r="B129" s="574"/>
      <c r="C129" s="573"/>
      <c r="D129" s="649" t="s">
        <v>1592</v>
      </c>
      <c r="E129" s="576"/>
      <c r="F129" s="649"/>
      <c r="G129" s="203"/>
      <c r="H129" s="577"/>
      <c r="I129" s="577"/>
      <c r="J129" s="577"/>
      <c r="K129" s="577"/>
      <c r="L129" s="577"/>
      <c r="M129" s="204"/>
      <c r="N129" s="578" t="s">
        <v>1327</v>
      </c>
      <c r="O129" s="205" t="s">
        <v>1252</v>
      </c>
      <c r="P129" s="565">
        <v>129</v>
      </c>
      <c r="Q129" s="973"/>
    </row>
    <row r="130" spans="1:21" s="193" customFormat="1" ht="27" customHeight="1" thickBot="1" x14ac:dyDescent="0.2">
      <c r="A130" s="572"/>
      <c r="B130" s="574"/>
      <c r="C130" s="573"/>
      <c r="D130" s="189"/>
      <c r="E130" s="656" t="s">
        <v>1590</v>
      </c>
      <c r="F130" s="1330" t="s">
        <v>1760</v>
      </c>
      <c r="G130" s="1331"/>
      <c r="H130" s="1331"/>
      <c r="I130" s="1331"/>
      <c r="J130" s="1331"/>
      <c r="K130" s="1331"/>
      <c r="L130" s="1356"/>
      <c r="M130" s="788" t="s">
        <v>1624</v>
      </c>
      <c r="N130" s="493">
        <v>5</v>
      </c>
      <c r="O130" s="655" t="s">
        <v>1539</v>
      </c>
      <c r="P130" s="565">
        <v>130</v>
      </c>
      <c r="Q130" s="973" t="str">
        <f t="shared" ref="Q130" si="7">IF(N130="","未入力あり","✔")</f>
        <v>✔</v>
      </c>
    </row>
    <row r="131" spans="1:21" s="193" customFormat="1" ht="27" customHeight="1" thickBot="1" x14ac:dyDescent="0.2">
      <c r="A131" s="572"/>
      <c r="B131" s="574"/>
      <c r="C131" s="573"/>
      <c r="D131" s="189"/>
      <c r="E131" s="656"/>
      <c r="F131" s="1414" t="s">
        <v>1537</v>
      </c>
      <c r="G131" s="1393"/>
      <c r="H131" s="1393"/>
      <c r="I131" s="1393"/>
      <c r="J131" s="1393"/>
      <c r="K131" s="1393"/>
      <c r="L131" s="1394"/>
      <c r="M131" s="657" t="s">
        <v>1328</v>
      </c>
      <c r="N131" s="493">
        <v>5</v>
      </c>
      <c r="O131" s="658" t="s">
        <v>1329</v>
      </c>
      <c r="P131" s="565">
        <v>131</v>
      </c>
      <c r="Q131" s="973" t="str">
        <f t="shared" si="3"/>
        <v>✔</v>
      </c>
    </row>
    <row r="132" spans="1:21" s="193" customFormat="1" ht="27.75" customHeight="1" thickBot="1" x14ac:dyDescent="0.2">
      <c r="A132" s="572"/>
      <c r="B132" s="574"/>
      <c r="C132" s="573"/>
      <c r="D132" s="189"/>
      <c r="E132" s="579" t="s">
        <v>1552</v>
      </c>
      <c r="F132" s="1330" t="s">
        <v>1722</v>
      </c>
      <c r="G132" s="1330"/>
      <c r="H132" s="1330"/>
      <c r="I132" s="1330"/>
      <c r="J132" s="1330"/>
      <c r="K132" s="1330"/>
      <c r="L132" s="1355"/>
      <c r="M132" s="657" t="s">
        <v>740</v>
      </c>
      <c r="N132" s="571" t="s">
        <v>122</v>
      </c>
      <c r="O132" s="488" t="s">
        <v>863</v>
      </c>
      <c r="P132" s="565">
        <v>132</v>
      </c>
      <c r="Q132" s="973" t="str">
        <f t="shared" si="3"/>
        <v>✔</v>
      </c>
    </row>
    <row r="133" spans="1:21" s="193" customFormat="1" ht="27.75" customHeight="1" thickBot="1" x14ac:dyDescent="0.2">
      <c r="A133" s="572"/>
      <c r="B133" s="574"/>
      <c r="C133" s="573"/>
      <c r="D133" s="189"/>
      <c r="E133" s="579" t="s">
        <v>1552</v>
      </c>
      <c r="F133" s="1330" t="s">
        <v>1734</v>
      </c>
      <c r="G133" s="1330"/>
      <c r="H133" s="1330"/>
      <c r="I133" s="1330"/>
      <c r="J133" s="1330"/>
      <c r="K133" s="1330"/>
      <c r="L133" s="1355"/>
      <c r="M133" s="657" t="s">
        <v>736</v>
      </c>
      <c r="N133" s="571" t="s">
        <v>122</v>
      </c>
      <c r="O133" s="488" t="s">
        <v>863</v>
      </c>
      <c r="P133" s="565">
        <v>133</v>
      </c>
      <c r="Q133" s="973" t="str">
        <f t="shared" ref="Q133" si="8">IF(N133="","未入力あり","✔")</f>
        <v>✔</v>
      </c>
    </row>
    <row r="134" spans="1:21" s="193" customFormat="1" ht="27.75" customHeight="1" thickBot="1" x14ac:dyDescent="0.2">
      <c r="A134" s="572"/>
      <c r="B134" s="574"/>
      <c r="C134" s="573"/>
      <c r="D134" s="189"/>
      <c r="E134" s="579" t="s">
        <v>1569</v>
      </c>
      <c r="F134" s="1330" t="s">
        <v>1738</v>
      </c>
      <c r="G134" s="1330"/>
      <c r="H134" s="1330"/>
      <c r="I134" s="1330"/>
      <c r="J134" s="1330"/>
      <c r="K134" s="1330"/>
      <c r="L134" s="1355"/>
      <c r="M134" s="788" t="str">
        <f>IF(N133="いいえ","A",IF(N133="はい","-","A／-"))</f>
        <v>-</v>
      </c>
      <c r="N134" s="493">
        <v>2</v>
      </c>
      <c r="O134" s="658" t="s">
        <v>1329</v>
      </c>
      <c r="P134" s="565">
        <v>134</v>
      </c>
      <c r="Q134" s="973" t="str">
        <f t="shared" ref="Q134" si="9">IF(N134="","未入力あり","✔")</f>
        <v>✔</v>
      </c>
    </row>
    <row r="135" spans="1:21" s="193" customFormat="1" ht="27.75" customHeight="1" thickBot="1" x14ac:dyDescent="0.2">
      <c r="A135" s="572"/>
      <c r="B135" s="574"/>
      <c r="C135" s="573"/>
      <c r="D135" s="189"/>
      <c r="E135" s="579"/>
      <c r="F135" s="1414" t="s">
        <v>1739</v>
      </c>
      <c r="G135" s="1414"/>
      <c r="H135" s="1414"/>
      <c r="I135" s="1414"/>
      <c r="J135" s="1414"/>
      <c r="K135" s="1414"/>
      <c r="L135" s="1415"/>
      <c r="M135" s="788" t="str">
        <f>IF(N133="いいえ","C",IF(N133="はい","-","C／-"))</f>
        <v>-</v>
      </c>
      <c r="N135" s="493">
        <v>2</v>
      </c>
      <c r="O135" s="658" t="s">
        <v>1329</v>
      </c>
      <c r="P135" s="565">
        <v>135</v>
      </c>
      <c r="Q135" s="973" t="str">
        <f t="shared" si="3"/>
        <v>✔</v>
      </c>
    </row>
    <row r="136" spans="1:21" s="193" customFormat="1" ht="13.5" customHeight="1" thickBot="1" x14ac:dyDescent="0.2">
      <c r="A136" s="572"/>
      <c r="B136" s="574"/>
      <c r="C136" s="573"/>
      <c r="D136" s="189"/>
      <c r="E136" s="1049" t="s">
        <v>1553</v>
      </c>
      <c r="F136" s="1329" t="s">
        <v>1780</v>
      </c>
      <c r="G136" s="1333"/>
      <c r="H136" s="1333"/>
      <c r="I136" s="1333"/>
      <c r="J136" s="1333"/>
      <c r="K136" s="1333"/>
      <c r="L136" s="1334"/>
      <c r="M136" s="607" t="s">
        <v>740</v>
      </c>
      <c r="N136" s="493">
        <v>5</v>
      </c>
      <c r="O136" s="658" t="s">
        <v>1329</v>
      </c>
      <c r="P136" s="565">
        <v>136</v>
      </c>
      <c r="Q136" s="973" t="str">
        <f t="shared" si="3"/>
        <v>✔</v>
      </c>
      <c r="R136" s="1046"/>
      <c r="S136" s="1050" t="str">
        <f>IF(N136="","",IF(N136&gt;=1,"○","×"))</f>
        <v>○</v>
      </c>
      <c r="T136" s="1047"/>
      <c r="U136" s="1048"/>
    </row>
    <row r="137" spans="1:21" s="193" customFormat="1" ht="13.5" customHeight="1" thickBot="1" x14ac:dyDescent="0.2">
      <c r="A137" s="572"/>
      <c r="B137" s="574"/>
      <c r="C137" s="573"/>
      <c r="D137" s="189"/>
      <c r="E137" s="1049" t="s">
        <v>1554</v>
      </c>
      <c r="F137" s="1329" t="s">
        <v>1781</v>
      </c>
      <c r="G137" s="1329"/>
      <c r="H137" s="1329"/>
      <c r="I137" s="1329"/>
      <c r="J137" s="1329"/>
      <c r="K137" s="1329"/>
      <c r="L137" s="1338"/>
      <c r="M137" s="607" t="s">
        <v>740</v>
      </c>
      <c r="N137" s="493">
        <v>2</v>
      </c>
      <c r="O137" s="658" t="s">
        <v>1329</v>
      </c>
      <c r="P137" s="565">
        <v>137</v>
      </c>
      <c r="Q137" s="973" t="str">
        <f t="shared" si="3"/>
        <v>✔</v>
      </c>
      <c r="R137" s="1046"/>
      <c r="S137" s="1050" t="str">
        <f>IF(N137="","",IF(N137&gt;=1,"○","×"))</f>
        <v>○</v>
      </c>
      <c r="T137" s="1047"/>
      <c r="U137" s="1048"/>
    </row>
    <row r="138" spans="1:21" s="193" customFormat="1" ht="13.5" customHeight="1" thickBot="1" x14ac:dyDescent="0.2">
      <c r="A138" s="572"/>
      <c r="B138" s="574"/>
      <c r="C138" s="573"/>
      <c r="D138" s="189"/>
      <c r="E138" s="574"/>
      <c r="F138" s="189"/>
      <c r="G138" s="659"/>
      <c r="H138" s="1339" t="s">
        <v>1782</v>
      </c>
      <c r="I138" s="1340"/>
      <c r="J138" s="1340"/>
      <c r="K138" s="1340"/>
      <c r="L138" s="1341"/>
      <c r="M138" s="607" t="s">
        <v>1783</v>
      </c>
      <c r="N138" s="493">
        <v>2</v>
      </c>
      <c r="O138" s="658" t="s">
        <v>1329</v>
      </c>
      <c r="P138" s="565">
        <v>138</v>
      </c>
      <c r="Q138" s="973" t="str">
        <f t="shared" si="3"/>
        <v>✔</v>
      </c>
      <c r="R138" s="1046"/>
      <c r="S138" s="1050" t="str">
        <f>IF(N138="","",IF(N138&gt;=1,"○","×"))</f>
        <v>○</v>
      </c>
      <c r="T138" s="1047"/>
      <c r="U138" s="1048"/>
    </row>
    <row r="139" spans="1:21" s="193" customFormat="1" ht="13.5" customHeight="1" thickBot="1" x14ac:dyDescent="0.2">
      <c r="A139" s="572"/>
      <c r="B139" s="574"/>
      <c r="C139" s="573"/>
      <c r="D139" s="189"/>
      <c r="E139" s="574"/>
      <c r="F139" s="591"/>
      <c r="G139" s="1332" t="s">
        <v>1784</v>
      </c>
      <c r="H139" s="1333"/>
      <c r="I139" s="1333"/>
      <c r="J139" s="1333"/>
      <c r="K139" s="1333"/>
      <c r="L139" s="1334"/>
      <c r="M139" s="607" t="s">
        <v>756</v>
      </c>
      <c r="N139" s="571" t="s">
        <v>124</v>
      </c>
      <c r="O139" s="488" t="s">
        <v>863</v>
      </c>
      <c r="P139" s="565">
        <v>139</v>
      </c>
      <c r="Q139" s="973" t="str">
        <f t="shared" si="3"/>
        <v>✔</v>
      </c>
      <c r="R139" s="1046"/>
      <c r="S139" s="1050" t="str">
        <f t="shared" ref="S139:S141" si="10">IF(N139="","",IF(N139="はい","○","×"))</f>
        <v>×</v>
      </c>
      <c r="T139" s="1047"/>
      <c r="U139" s="1048"/>
    </row>
    <row r="140" spans="1:21" s="193" customFormat="1" ht="13.5" customHeight="1" thickBot="1" x14ac:dyDescent="0.2">
      <c r="A140" s="572"/>
      <c r="B140" s="574"/>
      <c r="C140" s="573"/>
      <c r="D140" s="189"/>
      <c r="E140" s="574"/>
      <c r="F140" s="189"/>
      <c r="G140" s="660"/>
      <c r="H140" s="1339" t="s">
        <v>1785</v>
      </c>
      <c r="I140" s="1340"/>
      <c r="J140" s="1340"/>
      <c r="K140" s="1340"/>
      <c r="L140" s="1341"/>
      <c r="M140" s="607" t="s">
        <v>736</v>
      </c>
      <c r="N140" s="493">
        <v>0</v>
      </c>
      <c r="O140" s="661" t="s">
        <v>240</v>
      </c>
      <c r="P140" s="565">
        <v>140</v>
      </c>
      <c r="Q140" s="973" t="str">
        <f t="shared" si="3"/>
        <v>✔</v>
      </c>
      <c r="R140" s="1046"/>
      <c r="S140" s="1050" t="str">
        <f t="shared" si="10"/>
        <v>×</v>
      </c>
      <c r="T140" s="1047"/>
      <c r="U140" s="1048"/>
    </row>
    <row r="141" spans="1:21" s="193" customFormat="1" ht="13.5" customHeight="1" thickBot="1" x14ac:dyDescent="0.2">
      <c r="A141" s="572"/>
      <c r="B141" s="574"/>
      <c r="C141" s="573"/>
      <c r="D141" s="189"/>
      <c r="E141" s="574"/>
      <c r="F141" s="189"/>
      <c r="G141" s="660"/>
      <c r="H141" s="1339" t="s">
        <v>1786</v>
      </c>
      <c r="I141" s="1340"/>
      <c r="J141" s="1340"/>
      <c r="K141" s="1340"/>
      <c r="L141" s="1341"/>
      <c r="M141" s="607" t="s">
        <v>736</v>
      </c>
      <c r="N141" s="493">
        <v>0</v>
      </c>
      <c r="O141" s="661" t="s">
        <v>240</v>
      </c>
      <c r="P141" s="565">
        <v>141</v>
      </c>
      <c r="Q141" s="973" t="str">
        <f t="shared" si="3"/>
        <v>✔</v>
      </c>
      <c r="R141" s="1046"/>
      <c r="S141" s="1050" t="str">
        <f t="shared" si="10"/>
        <v>×</v>
      </c>
      <c r="T141" s="1047"/>
      <c r="U141" s="1048"/>
    </row>
    <row r="142" spans="1:21" s="193" customFormat="1" ht="35.25" customHeight="1" thickBot="1" x14ac:dyDescent="0.2">
      <c r="A142" s="572"/>
      <c r="B142" s="574"/>
      <c r="C142" s="573"/>
      <c r="D142" s="189"/>
      <c r="E142" s="574"/>
      <c r="F142" s="189"/>
      <c r="G142" s="662"/>
      <c r="H142" s="1383" t="s">
        <v>1787</v>
      </c>
      <c r="I142" s="1384"/>
      <c r="J142" s="1384"/>
      <c r="K142" s="1384"/>
      <c r="L142" s="1385"/>
      <c r="M142" s="607" t="s">
        <v>736</v>
      </c>
      <c r="N142" s="1368"/>
      <c r="O142" s="1369"/>
      <c r="P142" s="565">
        <v>142</v>
      </c>
      <c r="Q142" s="1047"/>
      <c r="R142" s="1047"/>
      <c r="S142" s="1046"/>
      <c r="T142" s="1047"/>
      <c r="U142" s="1048"/>
    </row>
    <row r="143" spans="1:21" s="193" customFormat="1" ht="13.5" customHeight="1" thickBot="1" x14ac:dyDescent="0.2">
      <c r="A143" s="572"/>
      <c r="B143" s="574"/>
      <c r="C143" s="573"/>
      <c r="D143" s="189"/>
      <c r="E143" s="574"/>
      <c r="F143" s="1374" t="s">
        <v>1507</v>
      </c>
      <c r="G143" s="1330"/>
      <c r="H143" s="1330"/>
      <c r="I143" s="1330"/>
      <c r="J143" s="1330"/>
      <c r="K143" s="1330"/>
      <c r="L143" s="1355"/>
      <c r="M143" s="607" t="s">
        <v>1262</v>
      </c>
      <c r="N143" s="493">
        <v>2</v>
      </c>
      <c r="O143" s="658" t="s">
        <v>1329</v>
      </c>
      <c r="P143" s="565">
        <v>143</v>
      </c>
      <c r="Q143" s="973" t="str">
        <f t="shared" si="3"/>
        <v>✔</v>
      </c>
    </row>
    <row r="144" spans="1:21" s="193" customFormat="1" ht="13.5" customHeight="1" thickBot="1" x14ac:dyDescent="0.2">
      <c r="A144" s="572"/>
      <c r="B144" s="574"/>
      <c r="C144" s="573"/>
      <c r="D144" s="189"/>
      <c r="E144" s="574"/>
      <c r="F144" s="573"/>
      <c r="G144" s="1375" t="s">
        <v>1541</v>
      </c>
      <c r="H144" s="1376"/>
      <c r="I144" s="1376"/>
      <c r="J144" s="1376"/>
      <c r="K144" s="1376"/>
      <c r="L144" s="1377"/>
      <c r="M144" s="607" t="s">
        <v>1331</v>
      </c>
      <c r="N144" s="493">
        <v>2</v>
      </c>
      <c r="O144" s="655" t="s">
        <v>1508</v>
      </c>
      <c r="P144" s="565">
        <v>144</v>
      </c>
      <c r="Q144" s="973" t="str">
        <f t="shared" ref="Q144:Q202" si="11">IF(N144="","未入力あり","✔")</f>
        <v>✔</v>
      </c>
    </row>
    <row r="145" spans="1:21" s="193" customFormat="1" ht="13.5" customHeight="1" thickBot="1" x14ac:dyDescent="0.2">
      <c r="A145" s="572"/>
      <c r="B145" s="574"/>
      <c r="C145" s="573"/>
      <c r="D145" s="189"/>
      <c r="E145" s="580"/>
      <c r="F145" s="602"/>
      <c r="G145" s="663"/>
      <c r="H145" s="634"/>
      <c r="I145" s="634"/>
      <c r="J145" s="634"/>
      <c r="K145" s="634"/>
      <c r="L145" s="503" t="s">
        <v>1540</v>
      </c>
      <c r="M145" s="607" t="s">
        <v>1331</v>
      </c>
      <c r="N145" s="493">
        <v>2</v>
      </c>
      <c r="O145" s="604" t="s">
        <v>1332</v>
      </c>
      <c r="P145" s="565">
        <v>145</v>
      </c>
      <c r="Q145" s="973" t="str">
        <f t="shared" si="11"/>
        <v>✔</v>
      </c>
    </row>
    <row r="146" spans="1:21" s="193" customFormat="1" ht="33" customHeight="1" thickBot="1" x14ac:dyDescent="0.2">
      <c r="A146" s="572"/>
      <c r="B146" s="574"/>
      <c r="C146" s="573"/>
      <c r="D146" s="189"/>
      <c r="E146" s="608" t="s">
        <v>1594</v>
      </c>
      <c r="F146" s="1331" t="s">
        <v>1625</v>
      </c>
      <c r="G146" s="1331"/>
      <c r="H146" s="1331"/>
      <c r="I146" s="1331"/>
      <c r="J146" s="1331"/>
      <c r="K146" s="1331"/>
      <c r="L146" s="1356"/>
      <c r="M146" s="788" t="s">
        <v>1736</v>
      </c>
      <c r="N146" s="571" t="s">
        <v>122</v>
      </c>
      <c r="O146" s="488" t="s">
        <v>863</v>
      </c>
      <c r="P146" s="565">
        <v>146</v>
      </c>
      <c r="Q146" s="973" t="str">
        <f t="shared" ref="Q146" si="12">IF(N146="","未入力あり","✔")</f>
        <v>✔</v>
      </c>
    </row>
    <row r="147" spans="1:21" s="193" customFormat="1" ht="33" customHeight="1" thickBot="1" x14ac:dyDescent="0.2">
      <c r="A147" s="572"/>
      <c r="B147" s="574"/>
      <c r="C147" s="573"/>
      <c r="D147" s="189"/>
      <c r="E147" s="608" t="s">
        <v>1555</v>
      </c>
      <c r="F147" s="1331" t="s">
        <v>1735</v>
      </c>
      <c r="G147" s="1331"/>
      <c r="H147" s="1331"/>
      <c r="I147" s="1331"/>
      <c r="J147" s="1331"/>
      <c r="K147" s="1331"/>
      <c r="L147" s="1356"/>
      <c r="M147" s="788" t="s">
        <v>1723</v>
      </c>
      <c r="N147" s="571" t="s">
        <v>124</v>
      </c>
      <c r="O147" s="488" t="s">
        <v>863</v>
      </c>
      <c r="P147" s="565">
        <v>147</v>
      </c>
      <c r="Q147" s="973" t="str">
        <f t="shared" ref="Q147" si="13">IF(N147="","未入力あり","✔")</f>
        <v>✔</v>
      </c>
    </row>
    <row r="148" spans="1:21" s="193" customFormat="1" ht="33" customHeight="1" thickBot="1" x14ac:dyDescent="0.2">
      <c r="A148" s="572"/>
      <c r="B148" s="574"/>
      <c r="C148" s="573"/>
      <c r="D148" s="189"/>
      <c r="E148" s="608"/>
      <c r="F148" s="1331" t="s">
        <v>1737</v>
      </c>
      <c r="G148" s="1331"/>
      <c r="H148" s="1331"/>
      <c r="I148" s="1331"/>
      <c r="J148" s="1331"/>
      <c r="K148" s="1331"/>
      <c r="L148" s="1356"/>
      <c r="M148" s="788" t="str">
        <f>IF(N147="いいえ","A",IF(N147="はい","-","A／-"))</f>
        <v>A</v>
      </c>
      <c r="N148" s="493">
        <v>1</v>
      </c>
      <c r="O148" s="658" t="s">
        <v>1329</v>
      </c>
      <c r="P148" s="565">
        <v>148</v>
      </c>
      <c r="Q148" s="973" t="str">
        <f t="shared" si="11"/>
        <v>✔</v>
      </c>
    </row>
    <row r="149" spans="1:21" s="193" customFormat="1" ht="10.5" thickBot="1" x14ac:dyDescent="0.2">
      <c r="A149" s="572"/>
      <c r="B149" s="574"/>
      <c r="C149" s="573"/>
      <c r="D149" s="611" t="s">
        <v>1595</v>
      </c>
      <c r="E149" s="664"/>
      <c r="F149" s="611"/>
      <c r="G149" s="665"/>
      <c r="H149" s="666"/>
      <c r="I149" s="666"/>
      <c r="J149" s="666"/>
      <c r="K149" s="666"/>
      <c r="L149" s="666"/>
      <c r="M149" s="614"/>
      <c r="N149" s="615" t="s">
        <v>1252</v>
      </c>
      <c r="O149" s="616" t="s">
        <v>1313</v>
      </c>
      <c r="P149" s="565">
        <v>149</v>
      </c>
      <c r="Q149" s="973"/>
    </row>
    <row r="150" spans="1:21" s="193" customFormat="1" ht="13.5" customHeight="1" thickBot="1" x14ac:dyDescent="0.2">
      <c r="A150" s="572"/>
      <c r="B150" s="574"/>
      <c r="C150" s="573"/>
      <c r="D150" s="189"/>
      <c r="E150" s="1049" t="s">
        <v>1551</v>
      </c>
      <c r="F150" s="1329" t="s">
        <v>1788</v>
      </c>
      <c r="G150" s="1329"/>
      <c r="H150" s="1329"/>
      <c r="I150" s="1329"/>
      <c r="J150" s="1329"/>
      <c r="K150" s="1329"/>
      <c r="L150" s="1338"/>
      <c r="M150" s="607" t="s">
        <v>740</v>
      </c>
      <c r="N150" s="493">
        <v>2</v>
      </c>
      <c r="O150" s="658" t="s">
        <v>1329</v>
      </c>
      <c r="P150" s="565">
        <v>150</v>
      </c>
      <c r="Q150" s="973" t="str">
        <f t="shared" si="11"/>
        <v>✔</v>
      </c>
      <c r="R150" s="1046"/>
      <c r="S150" s="1050" t="str">
        <f>IF(N150="","",IF(N150&gt;=1,"○","×"))</f>
        <v>○</v>
      </c>
      <c r="T150" s="1047"/>
      <c r="U150" s="1048"/>
    </row>
    <row r="151" spans="1:21" s="193" customFormat="1" ht="13.5" customHeight="1" thickBot="1" x14ac:dyDescent="0.2">
      <c r="A151" s="572"/>
      <c r="B151" s="574"/>
      <c r="C151" s="573"/>
      <c r="D151" s="189"/>
      <c r="E151" s="574"/>
      <c r="F151" s="591"/>
      <c r="G151" s="1378" t="s">
        <v>1703</v>
      </c>
      <c r="H151" s="1379"/>
      <c r="I151" s="1379"/>
      <c r="J151" s="1379"/>
      <c r="K151" s="1379"/>
      <c r="L151" s="1380"/>
      <c r="M151" s="667" t="s">
        <v>756</v>
      </c>
      <c r="N151" s="571" t="s">
        <v>122</v>
      </c>
      <c r="O151" s="488" t="s">
        <v>863</v>
      </c>
      <c r="P151" s="565">
        <v>151</v>
      </c>
      <c r="Q151" s="973" t="str">
        <f t="shared" si="11"/>
        <v>✔</v>
      </c>
      <c r="R151" s="1046"/>
      <c r="S151" s="1050" t="str">
        <f t="shared" ref="S151" si="14">IF(N151="","",IF(N151="はい","○","×"))</f>
        <v>○</v>
      </c>
      <c r="T151" s="1047"/>
      <c r="U151" s="1048"/>
    </row>
    <row r="152" spans="1:21" s="193" customFormat="1" ht="13.5" customHeight="1" thickBot="1" x14ac:dyDescent="0.2">
      <c r="A152" s="572"/>
      <c r="B152" s="574"/>
      <c r="C152" s="573"/>
      <c r="D152" s="189"/>
      <c r="E152" s="574"/>
      <c r="F152" s="591"/>
      <c r="G152" s="673"/>
      <c r="H152" s="669"/>
      <c r="I152" s="989"/>
      <c r="J152" s="989"/>
      <c r="K152" s="989"/>
      <c r="L152" s="671" t="s">
        <v>1789</v>
      </c>
      <c r="M152" s="667" t="s">
        <v>736</v>
      </c>
      <c r="N152" s="493">
        <v>2</v>
      </c>
      <c r="O152" s="674" t="s">
        <v>240</v>
      </c>
      <c r="P152" s="565">
        <v>152</v>
      </c>
      <c r="Q152" s="973" t="str">
        <f t="shared" si="11"/>
        <v>✔</v>
      </c>
      <c r="R152" s="1046"/>
      <c r="S152" s="1046"/>
      <c r="T152" s="1047"/>
      <c r="U152" s="1048"/>
    </row>
    <row r="153" spans="1:21" s="193" customFormat="1" ht="27.75" customHeight="1" thickBot="1" x14ac:dyDescent="0.2">
      <c r="A153" s="572"/>
      <c r="B153" s="574"/>
      <c r="C153" s="573"/>
      <c r="D153" s="189"/>
      <c r="E153" s="574"/>
      <c r="F153" s="591"/>
      <c r="G153" s="673"/>
      <c r="H153" s="675"/>
      <c r="I153" s="1381" t="s">
        <v>1790</v>
      </c>
      <c r="J153" s="1381"/>
      <c r="K153" s="1381"/>
      <c r="L153" s="1382"/>
      <c r="M153" s="667" t="s">
        <v>736</v>
      </c>
      <c r="N153" s="1368"/>
      <c r="O153" s="1369"/>
      <c r="P153" s="565">
        <v>153</v>
      </c>
      <c r="Q153" s="1047"/>
      <c r="R153" s="1047"/>
      <c r="S153" s="1046"/>
      <c r="T153" s="1047"/>
      <c r="U153" s="1048"/>
    </row>
    <row r="154" spans="1:21" s="193" customFormat="1" ht="21.75" customHeight="1" thickBot="1" x14ac:dyDescent="0.2">
      <c r="A154" s="572"/>
      <c r="B154" s="574"/>
      <c r="C154" s="573"/>
      <c r="D154" s="189"/>
      <c r="E154" s="608"/>
      <c r="F154" s="1329" t="s">
        <v>1704</v>
      </c>
      <c r="G154" s="1329"/>
      <c r="H154" s="1329"/>
      <c r="I154" s="1329"/>
      <c r="J154" s="1329"/>
      <c r="K154" s="1329"/>
      <c r="L154" s="1338"/>
      <c r="M154" s="788" t="str">
        <f>IF(N55="はい","A",IF(N55="いいえ","-","A／-"))</f>
        <v>A</v>
      </c>
      <c r="N154" s="493">
        <v>2</v>
      </c>
      <c r="O154" s="658" t="s">
        <v>1329</v>
      </c>
      <c r="P154" s="565">
        <v>154</v>
      </c>
      <c r="Q154" s="973" t="str">
        <f t="shared" si="11"/>
        <v>✔</v>
      </c>
    </row>
    <row r="155" spans="1:21" s="193" customFormat="1" ht="13.5" customHeight="1" thickBot="1" x14ac:dyDescent="0.2">
      <c r="A155" s="572"/>
      <c r="B155" s="574"/>
      <c r="C155" s="573"/>
      <c r="D155" s="189"/>
      <c r="E155" s="574"/>
      <c r="F155" s="574"/>
      <c r="G155" s="676"/>
      <c r="H155" s="669"/>
      <c r="I155" s="670"/>
      <c r="J155" s="670"/>
      <c r="K155" s="670"/>
      <c r="L155" s="671" t="s">
        <v>1330</v>
      </c>
      <c r="M155" s="667" t="s">
        <v>1276</v>
      </c>
      <c r="N155" s="493">
        <v>1</v>
      </c>
      <c r="O155" s="604" t="s">
        <v>1332</v>
      </c>
      <c r="P155" s="565">
        <v>155</v>
      </c>
      <c r="Q155" s="973" t="str">
        <f t="shared" si="11"/>
        <v>✔</v>
      </c>
    </row>
    <row r="156" spans="1:21" s="193" customFormat="1" ht="13.5" customHeight="1" thickBot="1" x14ac:dyDescent="0.2">
      <c r="A156" s="572"/>
      <c r="B156" s="574"/>
      <c r="C156" s="573"/>
      <c r="D156" s="189"/>
      <c r="E156" s="574"/>
      <c r="F156" s="573"/>
      <c r="G156" s="1342" t="s">
        <v>1705</v>
      </c>
      <c r="H156" s="1343"/>
      <c r="I156" s="1343"/>
      <c r="J156" s="1343"/>
      <c r="K156" s="1343"/>
      <c r="L156" s="1344"/>
      <c r="M156" s="788" t="str">
        <f>IF(N55="はい","C",IF(N55="いいえ","-","C／-"))</f>
        <v>C</v>
      </c>
      <c r="N156" s="571" t="s">
        <v>124</v>
      </c>
      <c r="O156" s="604" t="s">
        <v>1067</v>
      </c>
      <c r="P156" s="565">
        <v>156</v>
      </c>
      <c r="Q156" s="973" t="str">
        <f t="shared" si="11"/>
        <v>✔</v>
      </c>
    </row>
    <row r="157" spans="1:21" s="193" customFormat="1" ht="13.5" customHeight="1" thickBot="1" x14ac:dyDescent="0.2">
      <c r="A157" s="572"/>
      <c r="B157" s="574"/>
      <c r="C157" s="573"/>
      <c r="D157" s="189"/>
      <c r="E157" s="574"/>
      <c r="F157" s="573"/>
      <c r="G157" s="668"/>
      <c r="H157" s="669"/>
      <c r="I157" s="670"/>
      <c r="J157" s="670"/>
      <c r="K157" s="670"/>
      <c r="L157" s="671" t="s">
        <v>1333</v>
      </c>
      <c r="M157" s="667" t="s">
        <v>1331</v>
      </c>
      <c r="N157" s="571" t="s">
        <v>124</v>
      </c>
      <c r="O157" s="627" t="s">
        <v>1067</v>
      </c>
      <c r="P157" s="565">
        <v>157</v>
      </c>
      <c r="Q157" s="973" t="str">
        <f t="shared" si="11"/>
        <v>✔</v>
      </c>
    </row>
    <row r="158" spans="1:21" s="193" customFormat="1" ht="13.5" customHeight="1" thickBot="1" x14ac:dyDescent="0.2">
      <c r="A158" s="572"/>
      <c r="B158" s="574"/>
      <c r="C158" s="573"/>
      <c r="D158" s="189"/>
      <c r="E158" s="574"/>
      <c r="F158" s="573"/>
      <c r="G158" s="668"/>
      <c r="H158" s="669"/>
      <c r="I158" s="670"/>
      <c r="J158" s="670"/>
      <c r="K158" s="670"/>
      <c r="L158" s="671" t="s">
        <v>864</v>
      </c>
      <c r="M158" s="667" t="s">
        <v>1276</v>
      </c>
      <c r="N158" s="493">
        <v>0</v>
      </c>
      <c r="O158" s="674" t="s">
        <v>240</v>
      </c>
      <c r="P158" s="565">
        <v>158</v>
      </c>
      <c r="Q158" s="973" t="str">
        <f>IF(N158="","未入力あり","✔")</f>
        <v>✔</v>
      </c>
    </row>
    <row r="159" spans="1:21" s="193" customFormat="1" ht="27" customHeight="1" thickBot="1" x14ac:dyDescent="0.2">
      <c r="A159" s="572"/>
      <c r="B159" s="574"/>
      <c r="C159" s="573"/>
      <c r="D159" s="189"/>
      <c r="E159" s="574"/>
      <c r="F159" s="602"/>
      <c r="G159" s="677"/>
      <c r="H159" s="1345" t="s">
        <v>865</v>
      </c>
      <c r="I159" s="1346"/>
      <c r="J159" s="1346"/>
      <c r="K159" s="1346"/>
      <c r="L159" s="1347"/>
      <c r="M159" s="667" t="s">
        <v>1276</v>
      </c>
      <c r="N159" s="1368" t="s">
        <v>2052</v>
      </c>
      <c r="O159" s="1369"/>
      <c r="P159" s="565">
        <v>159</v>
      </c>
      <c r="Q159" s="973"/>
    </row>
    <row r="160" spans="1:21" s="193" customFormat="1" ht="13.5" customHeight="1" thickBot="1" x14ac:dyDescent="0.2">
      <c r="A160" s="572"/>
      <c r="B160" s="574"/>
      <c r="C160" s="573"/>
      <c r="D160" s="189"/>
      <c r="E160" s="574"/>
      <c r="F160" s="1332" t="s">
        <v>1706</v>
      </c>
      <c r="G160" s="1329"/>
      <c r="H160" s="1329"/>
      <c r="I160" s="1329"/>
      <c r="J160" s="1329"/>
      <c r="K160" s="1329"/>
      <c r="L160" s="1338"/>
      <c r="M160" s="788" t="str">
        <f>IF(N55="はい","C",IF(N55="いいえ","-","C／-"))</f>
        <v>C</v>
      </c>
      <c r="N160" s="571" t="s">
        <v>122</v>
      </c>
      <c r="O160" s="625" t="s">
        <v>1067</v>
      </c>
      <c r="P160" s="565">
        <v>160</v>
      </c>
      <c r="Q160" s="973" t="str">
        <f t="shared" si="11"/>
        <v>✔</v>
      </c>
    </row>
    <row r="161" spans="1:21" s="193" customFormat="1" ht="13.5" customHeight="1" thickBot="1" x14ac:dyDescent="0.2">
      <c r="A161" s="572"/>
      <c r="B161" s="574"/>
      <c r="C161" s="573"/>
      <c r="D161" s="189"/>
      <c r="E161" s="574"/>
      <c r="F161" s="574"/>
      <c r="G161" s="641"/>
      <c r="H161" s="678"/>
      <c r="I161" s="678"/>
      <c r="J161" s="678"/>
      <c r="K161" s="678"/>
      <c r="L161" s="671" t="s">
        <v>1334</v>
      </c>
      <c r="M161" s="667" t="s">
        <v>1331</v>
      </c>
      <c r="N161" s="493">
        <v>0</v>
      </c>
      <c r="O161" s="604" t="s">
        <v>1332</v>
      </c>
      <c r="P161" s="565">
        <v>161</v>
      </c>
      <c r="Q161" s="973" t="str">
        <f t="shared" si="11"/>
        <v>✔</v>
      </c>
    </row>
    <row r="162" spans="1:21" s="193" customFormat="1" ht="26.25" customHeight="1" thickBot="1" x14ac:dyDescent="0.2">
      <c r="A162" s="572"/>
      <c r="B162" s="574"/>
      <c r="C162" s="573"/>
      <c r="D162" s="189"/>
      <c r="E162" s="574"/>
      <c r="F162" s="573"/>
      <c r="G162" s="1342" t="s">
        <v>1707</v>
      </c>
      <c r="H162" s="1343"/>
      <c r="I162" s="1343"/>
      <c r="J162" s="1343"/>
      <c r="K162" s="1343"/>
      <c r="L162" s="1344"/>
      <c r="M162" s="788" t="str">
        <f>IF(N55="はい","C",IF(N55="いいえ","-","C／-"))</f>
        <v>C</v>
      </c>
      <c r="N162" s="571" t="s">
        <v>124</v>
      </c>
      <c r="O162" s="604" t="s">
        <v>1067</v>
      </c>
      <c r="P162" s="565">
        <v>162</v>
      </c>
      <c r="Q162" s="973" t="str">
        <f t="shared" si="11"/>
        <v>✔</v>
      </c>
    </row>
    <row r="163" spans="1:21" s="193" customFormat="1" ht="13.5" customHeight="1" thickBot="1" x14ac:dyDescent="0.2">
      <c r="A163" s="572"/>
      <c r="B163" s="574"/>
      <c r="C163" s="573"/>
      <c r="D163" s="189"/>
      <c r="E163" s="574"/>
      <c r="F163" s="573"/>
      <c r="G163" s="668"/>
      <c r="H163" s="669"/>
      <c r="I163" s="670"/>
      <c r="J163" s="670"/>
      <c r="K163" s="670"/>
      <c r="L163" s="671" t="s">
        <v>1335</v>
      </c>
      <c r="M163" s="667" t="s">
        <v>1276</v>
      </c>
      <c r="N163" s="571" t="s">
        <v>124</v>
      </c>
      <c r="O163" s="627" t="s">
        <v>1067</v>
      </c>
      <c r="P163" s="565">
        <v>163</v>
      </c>
      <c r="Q163" s="973" t="str">
        <f t="shared" si="11"/>
        <v>✔</v>
      </c>
    </row>
    <row r="164" spans="1:21" s="193" customFormat="1" ht="13.5" customHeight="1" thickBot="1" x14ac:dyDescent="0.2">
      <c r="A164" s="572"/>
      <c r="B164" s="574"/>
      <c r="C164" s="573"/>
      <c r="D164" s="189"/>
      <c r="E164" s="574"/>
      <c r="F164" s="573"/>
      <c r="G164" s="673"/>
      <c r="H164" s="669"/>
      <c r="I164" s="670"/>
      <c r="J164" s="670"/>
      <c r="K164" s="670"/>
      <c r="L164" s="671" t="s">
        <v>864</v>
      </c>
      <c r="M164" s="667" t="s">
        <v>1276</v>
      </c>
      <c r="N164" s="493">
        <v>0</v>
      </c>
      <c r="O164" s="674" t="s">
        <v>240</v>
      </c>
      <c r="P164" s="565">
        <v>164</v>
      </c>
      <c r="Q164" s="973" t="str">
        <f t="shared" si="11"/>
        <v>✔</v>
      </c>
    </row>
    <row r="165" spans="1:21" s="193" customFormat="1" ht="27" customHeight="1" thickBot="1" x14ac:dyDescent="0.2">
      <c r="A165" s="572"/>
      <c r="B165" s="574"/>
      <c r="C165" s="573"/>
      <c r="D165" s="189"/>
      <c r="E165" s="580"/>
      <c r="F165" s="602"/>
      <c r="G165" s="679"/>
      <c r="H165" s="1345" t="s">
        <v>865</v>
      </c>
      <c r="I165" s="1346"/>
      <c r="J165" s="1346"/>
      <c r="K165" s="1346"/>
      <c r="L165" s="1347"/>
      <c r="M165" s="667" t="s">
        <v>1331</v>
      </c>
      <c r="N165" s="1368"/>
      <c r="O165" s="1369"/>
      <c r="P165" s="565">
        <v>165</v>
      </c>
      <c r="Q165" s="973"/>
    </row>
    <row r="166" spans="1:21" s="193" customFormat="1" ht="13.5" customHeight="1" thickBot="1" x14ac:dyDescent="0.2">
      <c r="A166" s="572"/>
      <c r="B166" s="574"/>
      <c r="C166" s="573"/>
      <c r="D166" s="189"/>
      <c r="E166" s="608" t="s">
        <v>1596</v>
      </c>
      <c r="F166" s="1329" t="s">
        <v>1336</v>
      </c>
      <c r="G166" s="1329"/>
      <c r="H166" s="1329"/>
      <c r="I166" s="1329"/>
      <c r="J166" s="1329"/>
      <c r="K166" s="1329"/>
      <c r="L166" s="1338"/>
      <c r="M166" s="680" t="s">
        <v>1262</v>
      </c>
      <c r="N166" s="493">
        <v>5</v>
      </c>
      <c r="O166" s="658" t="s">
        <v>1329</v>
      </c>
      <c r="P166" s="565">
        <v>166</v>
      </c>
      <c r="Q166" s="973" t="str">
        <f t="shared" si="11"/>
        <v>✔</v>
      </c>
    </row>
    <row r="167" spans="1:21" s="193" customFormat="1" ht="13.5" customHeight="1" thickBot="1" x14ac:dyDescent="0.2">
      <c r="A167" s="572"/>
      <c r="B167" s="574"/>
      <c r="C167" s="573"/>
      <c r="D167" s="189"/>
      <c r="E167" s="574"/>
      <c r="F167" s="189"/>
      <c r="G167" s="673"/>
      <c r="H167" s="681"/>
      <c r="I167" s="569"/>
      <c r="J167" s="569"/>
      <c r="K167" s="569"/>
      <c r="L167" s="638" t="s">
        <v>1334</v>
      </c>
      <c r="M167" s="607" t="s">
        <v>1276</v>
      </c>
      <c r="N167" s="493">
        <v>0</v>
      </c>
      <c r="O167" s="627" t="s">
        <v>1332</v>
      </c>
      <c r="P167" s="565">
        <v>167</v>
      </c>
      <c r="Q167" s="973" t="str">
        <f t="shared" si="11"/>
        <v>✔</v>
      </c>
    </row>
    <row r="168" spans="1:21" s="193" customFormat="1" ht="13.5" customHeight="1" thickBot="1" x14ac:dyDescent="0.2">
      <c r="A168" s="572"/>
      <c r="B168" s="574"/>
      <c r="C168" s="573"/>
      <c r="D168" s="189"/>
      <c r="E168" s="574"/>
      <c r="F168" s="591"/>
      <c r="G168" s="1332" t="s">
        <v>1337</v>
      </c>
      <c r="H168" s="1333"/>
      <c r="I168" s="1333"/>
      <c r="J168" s="1333"/>
      <c r="K168" s="1333"/>
      <c r="L168" s="1334"/>
      <c r="M168" s="607" t="s">
        <v>756</v>
      </c>
      <c r="N168" s="571" t="s">
        <v>122</v>
      </c>
      <c r="O168" s="488" t="s">
        <v>863</v>
      </c>
      <c r="P168" s="565">
        <v>168</v>
      </c>
      <c r="Q168" s="973" t="str">
        <f t="shared" si="11"/>
        <v>✔</v>
      </c>
      <c r="R168" s="1046"/>
      <c r="S168" s="1050" t="str">
        <f t="shared" ref="S168" si="15">IF(N168="","",IF(N168="はい","○","×"))</f>
        <v>○</v>
      </c>
      <c r="T168" s="1047"/>
      <c r="U168" s="1048"/>
    </row>
    <row r="169" spans="1:21" s="193" customFormat="1" ht="13.5" customHeight="1" thickBot="1" x14ac:dyDescent="0.2">
      <c r="A169" s="572"/>
      <c r="B169" s="574"/>
      <c r="C169" s="573"/>
      <c r="D169" s="189"/>
      <c r="E169" s="574"/>
      <c r="F169" s="591"/>
      <c r="G169" s="673"/>
      <c r="H169" s="986"/>
      <c r="I169" s="987"/>
      <c r="J169" s="987"/>
      <c r="K169" s="987"/>
      <c r="L169" s="638" t="s">
        <v>1791</v>
      </c>
      <c r="M169" s="607" t="s">
        <v>736</v>
      </c>
      <c r="N169" s="493">
        <v>0</v>
      </c>
      <c r="O169" s="627" t="s">
        <v>1332</v>
      </c>
      <c r="P169" s="565">
        <v>169</v>
      </c>
      <c r="Q169" s="973" t="str">
        <f t="shared" si="11"/>
        <v>✔</v>
      </c>
      <c r="R169" s="1046"/>
      <c r="S169" s="1046"/>
      <c r="T169" s="1047"/>
      <c r="U169" s="1048"/>
    </row>
    <row r="170" spans="1:21" s="193" customFormat="1" ht="13.5" customHeight="1" thickBot="1" x14ac:dyDescent="0.2">
      <c r="A170" s="572"/>
      <c r="B170" s="574"/>
      <c r="C170" s="573"/>
      <c r="D170" s="189"/>
      <c r="E170" s="574"/>
      <c r="F170" s="591"/>
      <c r="G170" s="673"/>
      <c r="H170" s="986"/>
      <c r="I170" s="987"/>
      <c r="J170" s="987"/>
      <c r="K170" s="987"/>
      <c r="L170" s="638" t="s">
        <v>1792</v>
      </c>
      <c r="M170" s="607" t="s">
        <v>736</v>
      </c>
      <c r="N170" s="493">
        <v>0</v>
      </c>
      <c r="O170" s="627" t="s">
        <v>1332</v>
      </c>
      <c r="P170" s="565">
        <v>170</v>
      </c>
      <c r="Q170" s="973" t="str">
        <f t="shared" si="11"/>
        <v>✔</v>
      </c>
      <c r="R170" s="1046"/>
      <c r="S170" s="1046"/>
      <c r="T170" s="1047"/>
      <c r="U170" s="1048"/>
    </row>
    <row r="171" spans="1:21" s="193" customFormat="1" ht="27" customHeight="1" thickBot="1" x14ac:dyDescent="0.2">
      <c r="A171" s="572"/>
      <c r="B171" s="574"/>
      <c r="C171" s="573"/>
      <c r="D171" s="189"/>
      <c r="E171" s="574"/>
      <c r="F171" s="591"/>
      <c r="G171" s="673"/>
      <c r="H171" s="1350" t="s">
        <v>1787</v>
      </c>
      <c r="I171" s="1348"/>
      <c r="J171" s="1348"/>
      <c r="K171" s="1348"/>
      <c r="L171" s="1349"/>
      <c r="M171" s="492" t="s">
        <v>736</v>
      </c>
      <c r="N171" s="1368" t="s">
        <v>2002</v>
      </c>
      <c r="O171" s="1369"/>
      <c r="P171" s="565">
        <v>171</v>
      </c>
      <c r="Q171" s="1047"/>
      <c r="R171" s="1047"/>
      <c r="S171" s="1046"/>
      <c r="T171" s="1047"/>
      <c r="U171" s="1048"/>
    </row>
    <row r="172" spans="1:21" s="193" customFormat="1" ht="13.5" customHeight="1" thickBot="1" x14ac:dyDescent="0.2">
      <c r="A172" s="572"/>
      <c r="B172" s="574"/>
      <c r="C172" s="573"/>
      <c r="D172" s="189"/>
      <c r="E172" s="574"/>
      <c r="F172" s="1332" t="s">
        <v>1542</v>
      </c>
      <c r="G172" s="1329"/>
      <c r="H172" s="1329"/>
      <c r="I172" s="1329"/>
      <c r="J172" s="1329"/>
      <c r="K172" s="1329"/>
      <c r="L172" s="1338"/>
      <c r="M172" s="492" t="s">
        <v>736</v>
      </c>
      <c r="N172" s="493">
        <v>3</v>
      </c>
      <c r="O172" s="655" t="s">
        <v>1544</v>
      </c>
      <c r="P172" s="565">
        <v>172</v>
      </c>
      <c r="Q172" s="973" t="str">
        <f t="shared" ref="Q172" si="16">IF(N172="","未入力あり","✔")</f>
        <v>✔</v>
      </c>
    </row>
    <row r="173" spans="1:21" s="193" customFormat="1" ht="13.5" customHeight="1" thickBot="1" x14ac:dyDescent="0.2">
      <c r="A173" s="572"/>
      <c r="B173" s="574"/>
      <c r="C173" s="573"/>
      <c r="D173" s="189"/>
      <c r="E173" s="574"/>
      <c r="F173" s="1350" t="s">
        <v>1543</v>
      </c>
      <c r="G173" s="1348"/>
      <c r="H173" s="1348"/>
      <c r="I173" s="1348"/>
      <c r="J173" s="1348"/>
      <c r="K173" s="1348"/>
      <c r="L173" s="1349"/>
      <c r="M173" s="680" t="s">
        <v>1262</v>
      </c>
      <c r="N173" s="493">
        <v>1</v>
      </c>
      <c r="O173" s="658" t="s">
        <v>1329</v>
      </c>
      <c r="P173" s="565">
        <v>173</v>
      </c>
      <c r="Q173" s="973" t="str">
        <f t="shared" si="11"/>
        <v>✔</v>
      </c>
    </row>
    <row r="174" spans="1:21" s="193" customFormat="1" ht="13.5" customHeight="1" thickBot="1" x14ac:dyDescent="0.2">
      <c r="A174" s="572"/>
      <c r="B174" s="574"/>
      <c r="C174" s="573"/>
      <c r="D174" s="189"/>
      <c r="E174" s="574"/>
      <c r="F174" s="573"/>
      <c r="G174" s="1332" t="s">
        <v>1338</v>
      </c>
      <c r="H174" s="1333"/>
      <c r="I174" s="1333"/>
      <c r="J174" s="1333"/>
      <c r="K174" s="1333"/>
      <c r="L174" s="1334"/>
      <c r="M174" s="607" t="s">
        <v>1289</v>
      </c>
      <c r="N174" s="571" t="s">
        <v>122</v>
      </c>
      <c r="O174" s="488" t="s">
        <v>863</v>
      </c>
      <c r="P174" s="565">
        <v>174</v>
      </c>
      <c r="Q174" s="973" t="str">
        <f t="shared" si="11"/>
        <v>✔</v>
      </c>
    </row>
    <row r="175" spans="1:21" s="193" customFormat="1" ht="13.5" customHeight="1" thickBot="1" x14ac:dyDescent="0.2">
      <c r="A175" s="572"/>
      <c r="B175" s="574"/>
      <c r="C175" s="573"/>
      <c r="D175" s="189"/>
      <c r="E175" s="574"/>
      <c r="F175" s="573"/>
      <c r="G175" s="660"/>
      <c r="H175" s="682"/>
      <c r="I175" s="499"/>
      <c r="J175" s="499"/>
      <c r="K175" s="499"/>
      <c r="L175" s="638" t="s">
        <v>866</v>
      </c>
      <c r="M175" s="607" t="s">
        <v>1276</v>
      </c>
      <c r="N175" s="493">
        <v>0</v>
      </c>
      <c r="O175" s="627" t="s">
        <v>1332</v>
      </c>
      <c r="P175" s="565">
        <v>175</v>
      </c>
      <c r="Q175" s="973" t="str">
        <f t="shared" si="11"/>
        <v>✔</v>
      </c>
    </row>
    <row r="176" spans="1:21" s="193" customFormat="1" ht="13.5" customHeight="1" thickBot="1" x14ac:dyDescent="0.2">
      <c r="A176" s="572"/>
      <c r="B176" s="574"/>
      <c r="C176" s="573"/>
      <c r="D176" s="189"/>
      <c r="E176" s="574"/>
      <c r="F176" s="573"/>
      <c r="G176" s="590"/>
      <c r="H176" s="682"/>
      <c r="I176" s="499"/>
      <c r="J176" s="499"/>
      <c r="K176" s="499"/>
      <c r="L176" s="638" t="s">
        <v>867</v>
      </c>
      <c r="M176" s="607" t="s">
        <v>1276</v>
      </c>
      <c r="N176" s="493">
        <v>1</v>
      </c>
      <c r="O176" s="627" t="s">
        <v>1339</v>
      </c>
      <c r="P176" s="565">
        <v>176</v>
      </c>
      <c r="Q176" s="973" t="str">
        <f t="shared" si="11"/>
        <v>✔</v>
      </c>
    </row>
    <row r="177" spans="1:17" s="193" customFormat="1" ht="27" customHeight="1" thickBot="1" x14ac:dyDescent="0.2">
      <c r="A177" s="572"/>
      <c r="B177" s="574"/>
      <c r="C177" s="573"/>
      <c r="D177" s="189"/>
      <c r="E177" s="580"/>
      <c r="F177" s="602"/>
      <c r="G177" s="587"/>
      <c r="H177" s="1383" t="s">
        <v>865</v>
      </c>
      <c r="I177" s="1384"/>
      <c r="J177" s="1384"/>
      <c r="K177" s="1384"/>
      <c r="L177" s="1385"/>
      <c r="M177" s="607" t="s">
        <v>1276</v>
      </c>
      <c r="N177" s="1368"/>
      <c r="O177" s="1369"/>
      <c r="P177" s="565">
        <v>177</v>
      </c>
      <c r="Q177" s="973"/>
    </row>
    <row r="178" spans="1:17" s="193" customFormat="1" ht="27" customHeight="1" thickBot="1" x14ac:dyDescent="0.2">
      <c r="A178" s="572"/>
      <c r="B178" s="574"/>
      <c r="C178" s="573"/>
      <c r="D178" s="189"/>
      <c r="E178" s="608" t="s">
        <v>1597</v>
      </c>
      <c r="F178" s="1329" t="s">
        <v>1546</v>
      </c>
      <c r="G178" s="1329"/>
      <c r="H178" s="1329"/>
      <c r="I178" s="1329"/>
      <c r="J178" s="1329"/>
      <c r="K178" s="1329"/>
      <c r="L178" s="1338"/>
      <c r="M178" s="607" t="s">
        <v>736</v>
      </c>
      <c r="N178" s="493">
        <v>2</v>
      </c>
      <c r="O178" s="655" t="s">
        <v>1545</v>
      </c>
      <c r="P178" s="565">
        <v>178</v>
      </c>
      <c r="Q178" s="973" t="str">
        <f t="shared" ref="Q178" si="17">IF(N178="","未入力あり","✔")</f>
        <v>✔</v>
      </c>
    </row>
    <row r="179" spans="1:17" s="193" customFormat="1" ht="27" customHeight="1" thickBot="1" x14ac:dyDescent="0.2">
      <c r="A179" s="572"/>
      <c r="B179" s="574"/>
      <c r="C179" s="573"/>
      <c r="D179" s="189"/>
      <c r="E179" s="608"/>
      <c r="F179" s="1348" t="s">
        <v>1547</v>
      </c>
      <c r="G179" s="1348"/>
      <c r="H179" s="1348"/>
      <c r="I179" s="1348"/>
      <c r="J179" s="1348"/>
      <c r="K179" s="1348"/>
      <c r="L179" s="1349"/>
      <c r="M179" s="680" t="s">
        <v>1262</v>
      </c>
      <c r="N179" s="493">
        <v>1</v>
      </c>
      <c r="O179" s="658" t="s">
        <v>1329</v>
      </c>
      <c r="P179" s="565">
        <v>179</v>
      </c>
      <c r="Q179" s="973" t="str">
        <f t="shared" si="11"/>
        <v>✔</v>
      </c>
    </row>
    <row r="180" spans="1:17" s="193" customFormat="1" ht="13.5" customHeight="1" thickBot="1" x14ac:dyDescent="0.2">
      <c r="A180" s="572"/>
      <c r="B180" s="574"/>
      <c r="C180" s="573"/>
      <c r="D180" s="189"/>
      <c r="E180" s="574"/>
      <c r="F180" s="591"/>
      <c r="G180" s="1332" t="s">
        <v>1340</v>
      </c>
      <c r="H180" s="1333"/>
      <c r="I180" s="1333"/>
      <c r="J180" s="1333"/>
      <c r="K180" s="1333"/>
      <c r="L180" s="1334"/>
      <c r="M180" s="607" t="s">
        <v>1262</v>
      </c>
      <c r="N180" s="571" t="s">
        <v>122</v>
      </c>
      <c r="O180" s="488" t="s">
        <v>863</v>
      </c>
      <c r="P180" s="565">
        <v>180</v>
      </c>
      <c r="Q180" s="973" t="str">
        <f t="shared" si="11"/>
        <v>✔</v>
      </c>
    </row>
    <row r="181" spans="1:17" s="193" customFormat="1" ht="13.5" customHeight="1" thickBot="1" x14ac:dyDescent="0.2">
      <c r="A181" s="572"/>
      <c r="B181" s="574"/>
      <c r="C181" s="573"/>
      <c r="D181" s="189"/>
      <c r="E181" s="574"/>
      <c r="F181" s="591"/>
      <c r="G181" s="660"/>
      <c r="H181" s="682"/>
      <c r="I181" s="499"/>
      <c r="J181" s="499"/>
      <c r="K181" s="499"/>
      <c r="L181" s="638" t="s">
        <v>1341</v>
      </c>
      <c r="M181" s="607" t="s">
        <v>1276</v>
      </c>
      <c r="N181" s="672" t="s">
        <v>124</v>
      </c>
      <c r="O181" s="488" t="s">
        <v>863</v>
      </c>
      <c r="P181" s="565">
        <v>181</v>
      </c>
      <c r="Q181" s="973" t="str">
        <f t="shared" si="11"/>
        <v>✔</v>
      </c>
    </row>
    <row r="182" spans="1:17" s="193" customFormat="1" ht="13.5" customHeight="1" thickBot="1" x14ac:dyDescent="0.2">
      <c r="A182" s="572"/>
      <c r="B182" s="574"/>
      <c r="C182" s="573"/>
      <c r="D182" s="189"/>
      <c r="E182" s="574"/>
      <c r="F182" s="591"/>
      <c r="G182" s="673"/>
      <c r="H182" s="682"/>
      <c r="I182" s="499"/>
      <c r="J182" s="499"/>
      <c r="K182" s="499"/>
      <c r="L182" s="638" t="s">
        <v>864</v>
      </c>
      <c r="M182" s="607" t="s">
        <v>1276</v>
      </c>
      <c r="N182" s="493">
        <v>0</v>
      </c>
      <c r="O182" s="626" t="s">
        <v>240</v>
      </c>
      <c r="P182" s="565">
        <v>182</v>
      </c>
      <c r="Q182" s="973" t="str">
        <f t="shared" si="11"/>
        <v>✔</v>
      </c>
    </row>
    <row r="183" spans="1:17" s="193" customFormat="1" ht="13.5" customHeight="1" thickBot="1" x14ac:dyDescent="0.2">
      <c r="A183" s="572"/>
      <c r="B183" s="574"/>
      <c r="C183" s="573"/>
      <c r="D183" s="189"/>
      <c r="E183" s="574"/>
      <c r="F183" s="591"/>
      <c r="G183" s="673"/>
      <c r="H183" s="682"/>
      <c r="I183" s="499"/>
      <c r="J183" s="499"/>
      <c r="K183" s="499"/>
      <c r="L183" s="638" t="s">
        <v>1342</v>
      </c>
      <c r="M183" s="607" t="s">
        <v>1276</v>
      </c>
      <c r="N183" s="672" t="s">
        <v>124</v>
      </c>
      <c r="O183" s="604" t="s">
        <v>863</v>
      </c>
      <c r="P183" s="565">
        <v>183</v>
      </c>
      <c r="Q183" s="973" t="str">
        <f t="shared" si="11"/>
        <v>✔</v>
      </c>
    </row>
    <row r="184" spans="1:17" s="193" customFormat="1" ht="13.5" customHeight="1" thickBot="1" x14ac:dyDescent="0.2">
      <c r="A184" s="572"/>
      <c r="B184" s="574"/>
      <c r="C184" s="573"/>
      <c r="D184" s="189"/>
      <c r="E184" s="574"/>
      <c r="F184" s="591"/>
      <c r="G184" s="673"/>
      <c r="H184" s="682"/>
      <c r="I184" s="499"/>
      <c r="J184" s="499"/>
      <c r="K184" s="499"/>
      <c r="L184" s="638" t="s">
        <v>864</v>
      </c>
      <c r="M184" s="607" t="s">
        <v>1276</v>
      </c>
      <c r="N184" s="493">
        <v>0</v>
      </c>
      <c r="O184" s="627" t="s">
        <v>240</v>
      </c>
      <c r="P184" s="565">
        <v>184</v>
      </c>
      <c r="Q184" s="973" t="str">
        <f t="shared" si="11"/>
        <v>✔</v>
      </c>
    </row>
    <row r="185" spans="1:17" s="193" customFormat="1" ht="13.5" customHeight="1" thickBot="1" x14ac:dyDescent="0.2">
      <c r="A185" s="572"/>
      <c r="B185" s="574"/>
      <c r="C185" s="573"/>
      <c r="D185" s="189"/>
      <c r="E185" s="574"/>
      <c r="F185" s="591"/>
      <c r="G185" s="673"/>
      <c r="H185" s="682"/>
      <c r="I185" s="499"/>
      <c r="J185" s="499"/>
      <c r="K185" s="499"/>
      <c r="L185" s="638" t="s">
        <v>1343</v>
      </c>
      <c r="M185" s="607" t="s">
        <v>1276</v>
      </c>
      <c r="N185" s="672" t="s">
        <v>122</v>
      </c>
      <c r="O185" s="604" t="s">
        <v>863</v>
      </c>
      <c r="P185" s="565">
        <v>185</v>
      </c>
      <c r="Q185" s="973" t="str">
        <f t="shared" si="11"/>
        <v>✔</v>
      </c>
    </row>
    <row r="186" spans="1:17" s="193" customFormat="1" ht="13.5" customHeight="1" thickBot="1" x14ac:dyDescent="0.2">
      <c r="A186" s="572"/>
      <c r="B186" s="574"/>
      <c r="C186" s="573"/>
      <c r="D186" s="189"/>
      <c r="E186" s="574"/>
      <c r="F186" s="591"/>
      <c r="G186" s="673"/>
      <c r="H186" s="682"/>
      <c r="I186" s="499"/>
      <c r="J186" s="499"/>
      <c r="K186" s="499"/>
      <c r="L186" s="638" t="s">
        <v>864</v>
      </c>
      <c r="M186" s="607" t="s">
        <v>1276</v>
      </c>
      <c r="N186" s="493">
        <v>2</v>
      </c>
      <c r="O186" s="683" t="s">
        <v>240</v>
      </c>
      <c r="P186" s="565">
        <v>186</v>
      </c>
      <c r="Q186" s="973" t="str">
        <f t="shared" si="11"/>
        <v>✔</v>
      </c>
    </row>
    <row r="187" spans="1:17" s="193" customFormat="1" ht="27" customHeight="1" thickBot="1" x14ac:dyDescent="0.2">
      <c r="A187" s="572"/>
      <c r="B187" s="574"/>
      <c r="C187" s="573"/>
      <c r="D187" s="189"/>
      <c r="E187" s="574"/>
      <c r="F187" s="591"/>
      <c r="G187" s="673"/>
      <c r="H187" s="1350" t="s">
        <v>865</v>
      </c>
      <c r="I187" s="1348"/>
      <c r="J187" s="1348"/>
      <c r="K187" s="1348"/>
      <c r="L187" s="1349"/>
      <c r="M187" s="607" t="s">
        <v>1276</v>
      </c>
      <c r="N187" s="1368"/>
      <c r="O187" s="1369"/>
      <c r="P187" s="565">
        <v>187</v>
      </c>
      <c r="Q187" s="973"/>
    </row>
    <row r="188" spans="1:17" s="193" customFormat="1" ht="13.5" customHeight="1" thickBot="1" x14ac:dyDescent="0.2">
      <c r="A188" s="572"/>
      <c r="B188" s="574"/>
      <c r="C188" s="573"/>
      <c r="D188" s="189"/>
      <c r="E188" s="574"/>
      <c r="F188" s="1332" t="s">
        <v>1344</v>
      </c>
      <c r="G188" s="1329"/>
      <c r="H188" s="1329"/>
      <c r="I188" s="1329"/>
      <c r="J188" s="1329"/>
      <c r="K188" s="1329"/>
      <c r="L188" s="1338"/>
      <c r="M188" s="607" t="s">
        <v>1289</v>
      </c>
      <c r="N188" s="493">
        <v>2</v>
      </c>
      <c r="O188" s="658" t="s">
        <v>1329</v>
      </c>
      <c r="P188" s="565">
        <v>188</v>
      </c>
      <c r="Q188" s="973" t="str">
        <f t="shared" si="11"/>
        <v>✔</v>
      </c>
    </row>
    <row r="189" spans="1:17" s="193" customFormat="1" ht="13.5" customHeight="1" thickBot="1" x14ac:dyDescent="0.2">
      <c r="A189" s="572"/>
      <c r="B189" s="574"/>
      <c r="C189" s="573"/>
      <c r="D189" s="189"/>
      <c r="E189" s="574"/>
      <c r="F189" s="573"/>
      <c r="G189" s="1332" t="s">
        <v>1345</v>
      </c>
      <c r="H189" s="1333"/>
      <c r="I189" s="1333"/>
      <c r="J189" s="1333"/>
      <c r="K189" s="1333"/>
      <c r="L189" s="1334"/>
      <c r="M189" s="607" t="s">
        <v>1346</v>
      </c>
      <c r="N189" s="571" t="s">
        <v>124</v>
      </c>
      <c r="O189" s="488" t="s">
        <v>863</v>
      </c>
      <c r="P189" s="565">
        <v>189</v>
      </c>
      <c r="Q189" s="973" t="str">
        <f t="shared" si="11"/>
        <v>✔</v>
      </c>
    </row>
    <row r="190" spans="1:17" s="193" customFormat="1" ht="13.5" customHeight="1" thickBot="1" x14ac:dyDescent="0.2">
      <c r="A190" s="572"/>
      <c r="B190" s="574"/>
      <c r="C190" s="573"/>
      <c r="D190" s="189"/>
      <c r="E190" s="574"/>
      <c r="F190" s="573"/>
      <c r="G190" s="660"/>
      <c r="H190" s="682"/>
      <c r="I190" s="499"/>
      <c r="J190" s="499"/>
      <c r="K190" s="499"/>
      <c r="L190" s="638" t="s">
        <v>1347</v>
      </c>
      <c r="M190" s="607" t="s">
        <v>1276</v>
      </c>
      <c r="N190" s="672" t="s">
        <v>124</v>
      </c>
      <c r="O190" s="488" t="s">
        <v>863</v>
      </c>
      <c r="P190" s="565">
        <v>190</v>
      </c>
      <c r="Q190" s="973" t="str">
        <f t="shared" si="11"/>
        <v>✔</v>
      </c>
    </row>
    <row r="191" spans="1:17" s="193" customFormat="1" ht="13.5" customHeight="1" thickBot="1" x14ac:dyDescent="0.2">
      <c r="A191" s="572"/>
      <c r="B191" s="574"/>
      <c r="C191" s="573"/>
      <c r="D191" s="189"/>
      <c r="E191" s="574"/>
      <c r="F191" s="573"/>
      <c r="G191" s="590"/>
      <c r="H191" s="682"/>
      <c r="I191" s="499"/>
      <c r="J191" s="499"/>
      <c r="K191" s="499"/>
      <c r="L191" s="638" t="s">
        <v>864</v>
      </c>
      <c r="M191" s="607" t="s">
        <v>1276</v>
      </c>
      <c r="N191" s="493">
        <v>0</v>
      </c>
      <c r="O191" s="674" t="s">
        <v>240</v>
      </c>
      <c r="P191" s="565">
        <v>191</v>
      </c>
      <c r="Q191" s="973" t="str">
        <f t="shared" si="11"/>
        <v>✔</v>
      </c>
    </row>
    <row r="192" spans="1:17" s="193" customFormat="1" ht="24" customHeight="1" thickBot="1" x14ac:dyDescent="0.2">
      <c r="A192" s="572"/>
      <c r="B192" s="574"/>
      <c r="C192" s="573"/>
      <c r="D192" s="189"/>
      <c r="E192" s="574"/>
      <c r="F192" s="602"/>
      <c r="G192" s="587"/>
      <c r="H192" s="1383" t="s">
        <v>865</v>
      </c>
      <c r="I192" s="1384"/>
      <c r="J192" s="1384"/>
      <c r="K192" s="1384"/>
      <c r="L192" s="1385"/>
      <c r="M192" s="607" t="s">
        <v>736</v>
      </c>
      <c r="N192" s="1368"/>
      <c r="O192" s="1369"/>
      <c r="P192" s="565">
        <v>192</v>
      </c>
      <c r="Q192" s="973"/>
    </row>
    <row r="193" spans="1:17" s="193" customFormat="1" ht="13.5" customHeight="1" thickBot="1" x14ac:dyDescent="0.2">
      <c r="A193" s="572"/>
      <c r="B193" s="574"/>
      <c r="C193" s="573"/>
      <c r="D193" s="189"/>
      <c r="E193" s="574"/>
      <c r="F193" s="1332" t="s">
        <v>1348</v>
      </c>
      <c r="G193" s="1329"/>
      <c r="H193" s="1329"/>
      <c r="I193" s="1329"/>
      <c r="J193" s="1329"/>
      <c r="K193" s="1329"/>
      <c r="L193" s="1338"/>
      <c r="M193" s="607" t="s">
        <v>1289</v>
      </c>
      <c r="N193" s="493">
        <v>1</v>
      </c>
      <c r="O193" s="658" t="s">
        <v>1329</v>
      </c>
      <c r="P193" s="565">
        <v>193</v>
      </c>
      <c r="Q193" s="973" t="str">
        <f t="shared" si="11"/>
        <v>✔</v>
      </c>
    </row>
    <row r="194" spans="1:17" s="193" customFormat="1" ht="13.5" customHeight="1" thickBot="1" x14ac:dyDescent="0.2">
      <c r="A194" s="572"/>
      <c r="B194" s="574"/>
      <c r="C194" s="573"/>
      <c r="D194" s="189"/>
      <c r="E194" s="574"/>
      <c r="F194" s="574"/>
      <c r="G194" s="601"/>
      <c r="H194" s="499"/>
      <c r="I194" s="499"/>
      <c r="J194" s="499"/>
      <c r="K194" s="499"/>
      <c r="L194" s="638" t="s">
        <v>1349</v>
      </c>
      <c r="M194" s="607" t="s">
        <v>1289</v>
      </c>
      <c r="N194" s="571" t="s">
        <v>122</v>
      </c>
      <c r="O194" s="488" t="s">
        <v>863</v>
      </c>
      <c r="P194" s="565">
        <v>194</v>
      </c>
      <c r="Q194" s="973" t="str">
        <f t="shared" si="11"/>
        <v>✔</v>
      </c>
    </row>
    <row r="195" spans="1:17" s="193" customFormat="1" ht="13.5" customHeight="1" thickBot="1" x14ac:dyDescent="0.2">
      <c r="A195" s="572"/>
      <c r="B195" s="574"/>
      <c r="C195" s="573"/>
      <c r="D195" s="189"/>
      <c r="E195" s="574"/>
      <c r="F195" s="574"/>
      <c r="G195" s="662"/>
      <c r="H195" s="499"/>
      <c r="I195" s="499"/>
      <c r="J195" s="499"/>
      <c r="K195" s="499"/>
      <c r="L195" s="638" t="s">
        <v>864</v>
      </c>
      <c r="M195" s="607" t="s">
        <v>1276</v>
      </c>
      <c r="N195" s="493">
        <v>1</v>
      </c>
      <c r="O195" s="626" t="s">
        <v>240</v>
      </c>
      <c r="P195" s="565">
        <v>195</v>
      </c>
      <c r="Q195" s="973" t="str">
        <f t="shared" si="11"/>
        <v>✔</v>
      </c>
    </row>
    <row r="196" spans="1:17" s="193" customFormat="1" ht="13.5" customHeight="1" thickBot="1" x14ac:dyDescent="0.2">
      <c r="A196" s="572"/>
      <c r="B196" s="574"/>
      <c r="C196" s="573"/>
      <c r="D196" s="189"/>
      <c r="E196" s="574"/>
      <c r="F196" s="574"/>
      <c r="G196" s="601"/>
      <c r="H196" s="499"/>
      <c r="I196" s="499"/>
      <c r="J196" s="499"/>
      <c r="K196" s="499"/>
      <c r="L196" s="638" t="s">
        <v>1350</v>
      </c>
      <c r="M196" s="607" t="s">
        <v>1276</v>
      </c>
      <c r="N196" s="571" t="s">
        <v>124</v>
      </c>
      <c r="O196" s="604" t="s">
        <v>863</v>
      </c>
      <c r="P196" s="565">
        <v>196</v>
      </c>
      <c r="Q196" s="973" t="str">
        <f t="shared" si="11"/>
        <v>✔</v>
      </c>
    </row>
    <row r="197" spans="1:17" s="193" customFormat="1" ht="13.5" customHeight="1" thickBot="1" x14ac:dyDescent="0.2">
      <c r="A197" s="572"/>
      <c r="B197" s="574"/>
      <c r="C197" s="573"/>
      <c r="D197" s="189"/>
      <c r="E197" s="574"/>
      <c r="F197" s="574"/>
      <c r="G197" s="662"/>
      <c r="H197" s="499"/>
      <c r="I197" s="499"/>
      <c r="J197" s="499"/>
      <c r="K197" s="499"/>
      <c r="L197" s="638" t="s">
        <v>864</v>
      </c>
      <c r="M197" s="607" t="s">
        <v>1276</v>
      </c>
      <c r="N197" s="493">
        <v>0</v>
      </c>
      <c r="O197" s="683" t="s">
        <v>240</v>
      </c>
      <c r="P197" s="565">
        <v>197</v>
      </c>
      <c r="Q197" s="973" t="str">
        <f t="shared" si="11"/>
        <v>✔</v>
      </c>
    </row>
    <row r="198" spans="1:17" s="193" customFormat="1" ht="24" customHeight="1" thickBot="1" x14ac:dyDescent="0.2">
      <c r="A198" s="572"/>
      <c r="B198" s="574"/>
      <c r="C198" s="573"/>
      <c r="D198" s="189"/>
      <c r="E198" s="574"/>
      <c r="F198" s="580"/>
      <c r="G198" s="585"/>
      <c r="H198" s="1384" t="s">
        <v>865</v>
      </c>
      <c r="I198" s="1384"/>
      <c r="J198" s="1384"/>
      <c r="K198" s="1384"/>
      <c r="L198" s="1385"/>
      <c r="M198" s="607" t="s">
        <v>1276</v>
      </c>
      <c r="N198" s="1368"/>
      <c r="O198" s="1369"/>
      <c r="P198" s="565">
        <v>198</v>
      </c>
      <c r="Q198" s="973"/>
    </row>
    <row r="199" spans="1:17" s="193" customFormat="1" ht="13.5" customHeight="1" thickBot="1" x14ac:dyDescent="0.2">
      <c r="A199" s="572"/>
      <c r="B199" s="574"/>
      <c r="C199" s="573"/>
      <c r="D199" s="189"/>
      <c r="E199" s="574"/>
      <c r="F199" s="1342" t="s">
        <v>1351</v>
      </c>
      <c r="G199" s="1386"/>
      <c r="H199" s="1386"/>
      <c r="I199" s="1386"/>
      <c r="J199" s="1386"/>
      <c r="K199" s="1386"/>
      <c r="L199" s="1387"/>
      <c r="M199" s="607" t="s">
        <v>1289</v>
      </c>
      <c r="N199" s="493">
        <v>5</v>
      </c>
      <c r="O199" s="658" t="s">
        <v>1329</v>
      </c>
      <c r="P199" s="565">
        <v>199</v>
      </c>
      <c r="Q199" s="973" t="str">
        <f t="shared" si="11"/>
        <v>✔</v>
      </c>
    </row>
    <row r="200" spans="1:17" s="193" customFormat="1" ht="13.5" customHeight="1" thickBot="1" x14ac:dyDescent="0.2">
      <c r="A200" s="572"/>
      <c r="B200" s="574"/>
      <c r="C200" s="573"/>
      <c r="D200" s="189"/>
      <c r="E200" s="574"/>
      <c r="F200" s="590"/>
      <c r="G200" s="596"/>
      <c r="H200" s="499"/>
      <c r="I200" s="499"/>
      <c r="J200" s="499"/>
      <c r="K200" s="499"/>
      <c r="L200" s="638" t="s">
        <v>1352</v>
      </c>
      <c r="M200" s="607" t="s">
        <v>1289</v>
      </c>
      <c r="N200" s="571" t="s">
        <v>122</v>
      </c>
      <c r="O200" s="604" t="s">
        <v>863</v>
      </c>
      <c r="P200" s="565">
        <v>200</v>
      </c>
      <c r="Q200" s="973" t="str">
        <f t="shared" si="11"/>
        <v>✔</v>
      </c>
    </row>
    <row r="201" spans="1:17" s="193" customFormat="1" ht="13.5" customHeight="1" thickBot="1" x14ac:dyDescent="0.2">
      <c r="A201" s="572"/>
      <c r="B201" s="574"/>
      <c r="C201" s="573"/>
      <c r="D201" s="189"/>
      <c r="E201" s="574"/>
      <c r="F201" s="590"/>
      <c r="G201" s="663"/>
      <c r="H201" s="499"/>
      <c r="I201" s="499"/>
      <c r="J201" s="499"/>
      <c r="K201" s="499"/>
      <c r="L201" s="638" t="s">
        <v>864</v>
      </c>
      <c r="M201" s="607" t="s">
        <v>1276</v>
      </c>
      <c r="N201" s="493">
        <v>3</v>
      </c>
      <c r="O201" s="627" t="s">
        <v>240</v>
      </c>
      <c r="P201" s="565">
        <v>201</v>
      </c>
      <c r="Q201" s="973" t="str">
        <f t="shared" si="11"/>
        <v>✔</v>
      </c>
    </row>
    <row r="202" spans="1:17" s="193" customFormat="1" ht="13.5" customHeight="1" thickBot="1" x14ac:dyDescent="0.2">
      <c r="A202" s="572"/>
      <c r="B202" s="574"/>
      <c r="C202" s="573"/>
      <c r="D202" s="189"/>
      <c r="E202" s="574"/>
      <c r="F202" s="590"/>
      <c r="G202" s="596"/>
      <c r="H202" s="499"/>
      <c r="I202" s="499"/>
      <c r="J202" s="499"/>
      <c r="K202" s="499"/>
      <c r="L202" s="638" t="s">
        <v>1353</v>
      </c>
      <c r="M202" s="607" t="s">
        <v>1289</v>
      </c>
      <c r="N202" s="571" t="s">
        <v>122</v>
      </c>
      <c r="O202" s="604" t="s">
        <v>863</v>
      </c>
      <c r="P202" s="565">
        <v>202</v>
      </c>
      <c r="Q202" s="973" t="str">
        <f t="shared" si="11"/>
        <v>✔</v>
      </c>
    </row>
    <row r="203" spans="1:17" s="193" customFormat="1" ht="13.5" customHeight="1" thickBot="1" x14ac:dyDescent="0.2">
      <c r="A203" s="572"/>
      <c r="B203" s="574"/>
      <c r="C203" s="573"/>
      <c r="D203" s="189"/>
      <c r="E203" s="574"/>
      <c r="F203" s="590"/>
      <c r="G203" s="663"/>
      <c r="H203" s="499"/>
      <c r="I203" s="499"/>
      <c r="J203" s="499"/>
      <c r="K203" s="499"/>
      <c r="L203" s="638" t="s">
        <v>864</v>
      </c>
      <c r="M203" s="607" t="s">
        <v>1276</v>
      </c>
      <c r="N203" s="493">
        <v>1</v>
      </c>
      <c r="O203" s="683" t="s">
        <v>240</v>
      </c>
      <c r="P203" s="565">
        <v>203</v>
      </c>
      <c r="Q203" s="973" t="str">
        <f>IF(N203="","未入力あり","✔")</f>
        <v>✔</v>
      </c>
    </row>
    <row r="204" spans="1:17" s="193" customFormat="1" ht="24" customHeight="1" thickBot="1" x14ac:dyDescent="0.2">
      <c r="A204" s="572"/>
      <c r="B204" s="574"/>
      <c r="C204" s="573"/>
      <c r="D204" s="189"/>
      <c r="E204" s="574"/>
      <c r="F204" s="590"/>
      <c r="G204" s="632"/>
      <c r="H204" s="1348" t="s">
        <v>865</v>
      </c>
      <c r="I204" s="1348"/>
      <c r="J204" s="1348"/>
      <c r="K204" s="1348"/>
      <c r="L204" s="1349"/>
      <c r="M204" s="607" t="s">
        <v>1276</v>
      </c>
      <c r="N204" s="1368" t="s">
        <v>2060</v>
      </c>
      <c r="O204" s="1369"/>
      <c r="P204" s="565">
        <v>204</v>
      </c>
      <c r="Q204" s="973"/>
    </row>
    <row r="205" spans="1:17" s="193" customFormat="1" ht="13.5" customHeight="1" thickBot="1" x14ac:dyDescent="0.2">
      <c r="A205" s="572"/>
      <c r="B205" s="574"/>
      <c r="C205" s="573"/>
      <c r="D205" s="189"/>
      <c r="E205" s="574"/>
      <c r="F205" s="1354" t="s">
        <v>1879</v>
      </c>
      <c r="G205" s="1333"/>
      <c r="H205" s="1333"/>
      <c r="I205" s="1333"/>
      <c r="J205" s="1333"/>
      <c r="K205" s="1333"/>
      <c r="L205" s="1334"/>
      <c r="M205" s="492" t="s">
        <v>1276</v>
      </c>
      <c r="N205" s="811" t="s">
        <v>1497</v>
      </c>
      <c r="O205" s="640"/>
      <c r="P205" s="565">
        <v>205</v>
      </c>
      <c r="Q205" s="973"/>
    </row>
    <row r="206" spans="1:17" s="193" customFormat="1" ht="13.5" customHeight="1" thickBot="1" x14ac:dyDescent="0.2">
      <c r="A206" s="572"/>
      <c r="B206" s="574"/>
      <c r="C206" s="573"/>
      <c r="D206" s="189"/>
      <c r="E206" s="608" t="s">
        <v>1598</v>
      </c>
      <c r="F206" s="1329" t="s">
        <v>1740</v>
      </c>
      <c r="G206" s="1329"/>
      <c r="H206" s="1329"/>
      <c r="I206" s="1329"/>
      <c r="J206" s="1329"/>
      <c r="K206" s="1329"/>
      <c r="L206" s="1338"/>
      <c r="M206" s="788" t="str">
        <f>IF(N48="はい","A",IF(N48="いいえ","-","A／-"))</f>
        <v>A</v>
      </c>
      <c r="N206" s="493">
        <v>3</v>
      </c>
      <c r="O206" s="658" t="s">
        <v>1329</v>
      </c>
      <c r="P206" s="565">
        <v>206</v>
      </c>
      <c r="Q206" s="973" t="str">
        <f t="shared" ref="Q206:Q252" si="18">IF(N206="","未入力あり","✔")</f>
        <v>✔</v>
      </c>
    </row>
    <row r="207" spans="1:17" s="193" customFormat="1" ht="13.5" customHeight="1" thickBot="1" x14ac:dyDescent="0.2">
      <c r="A207" s="572"/>
      <c r="B207" s="574"/>
      <c r="C207" s="573"/>
      <c r="D207" s="189"/>
      <c r="E207" s="574"/>
      <c r="F207" s="189"/>
      <c r="G207" s="659"/>
      <c r="H207" s="682"/>
      <c r="I207" s="499"/>
      <c r="J207" s="499"/>
      <c r="K207" s="499"/>
      <c r="L207" s="638" t="s">
        <v>1510</v>
      </c>
      <c r="M207" s="607" t="s">
        <v>1331</v>
      </c>
      <c r="N207" s="493">
        <v>3</v>
      </c>
      <c r="O207" s="604" t="s">
        <v>1339</v>
      </c>
      <c r="P207" s="565">
        <v>207</v>
      </c>
      <c r="Q207" s="973" t="str">
        <f t="shared" si="18"/>
        <v>✔</v>
      </c>
    </row>
    <row r="208" spans="1:17" s="193" customFormat="1" ht="13.5" customHeight="1" thickBot="1" x14ac:dyDescent="0.2">
      <c r="A208" s="572"/>
      <c r="B208" s="574"/>
      <c r="C208" s="573"/>
      <c r="D208" s="189"/>
      <c r="E208" s="574"/>
      <c r="F208" s="189"/>
      <c r="G208" s="641"/>
      <c r="H208" s="682"/>
      <c r="I208" s="499"/>
      <c r="J208" s="499"/>
      <c r="K208" s="499"/>
      <c r="L208" s="638" t="s">
        <v>1724</v>
      </c>
      <c r="M208" s="607" t="s">
        <v>1276</v>
      </c>
      <c r="N208" s="493">
        <v>3</v>
      </c>
      <c r="O208" s="604" t="s">
        <v>1339</v>
      </c>
      <c r="P208" s="565">
        <v>208</v>
      </c>
      <c r="Q208" s="973" t="str">
        <f t="shared" si="18"/>
        <v>✔</v>
      </c>
    </row>
    <row r="209" spans="1:17" s="193" customFormat="1" ht="13.5" customHeight="1" thickBot="1" x14ac:dyDescent="0.2">
      <c r="A209" s="572"/>
      <c r="B209" s="574"/>
      <c r="C209" s="573"/>
      <c r="D209" s="189"/>
      <c r="E209" s="574"/>
      <c r="F209" s="591"/>
      <c r="G209" s="1332" t="s">
        <v>1708</v>
      </c>
      <c r="H209" s="1333"/>
      <c r="I209" s="1333"/>
      <c r="J209" s="1333"/>
      <c r="K209" s="1333"/>
      <c r="L209" s="1334"/>
      <c r="M209" s="788" t="str">
        <f>IF(N48="はい","C",IF(N48="いいえ","-","C／-"))</f>
        <v>C</v>
      </c>
      <c r="N209" s="571" t="s">
        <v>122</v>
      </c>
      <c r="O209" s="625" t="s">
        <v>1290</v>
      </c>
      <c r="P209" s="565">
        <v>209</v>
      </c>
      <c r="Q209" s="973" t="str">
        <f t="shared" si="18"/>
        <v>✔</v>
      </c>
    </row>
    <row r="210" spans="1:17" s="193" customFormat="1" ht="13.5" customHeight="1" thickBot="1" x14ac:dyDescent="0.2">
      <c r="A210" s="572"/>
      <c r="B210" s="574"/>
      <c r="C210" s="573"/>
      <c r="D210" s="189"/>
      <c r="E210" s="574"/>
      <c r="F210" s="591"/>
      <c r="G210" s="660"/>
      <c r="H210" s="682"/>
      <c r="I210" s="499"/>
      <c r="J210" s="499"/>
      <c r="K210" s="499"/>
      <c r="L210" s="638" t="s">
        <v>1354</v>
      </c>
      <c r="M210" s="607" t="s">
        <v>1276</v>
      </c>
      <c r="N210" s="571" t="s">
        <v>122</v>
      </c>
      <c r="O210" s="625" t="s">
        <v>1290</v>
      </c>
      <c r="P210" s="565">
        <v>210</v>
      </c>
      <c r="Q210" s="973" t="str">
        <f t="shared" si="18"/>
        <v>✔</v>
      </c>
    </row>
    <row r="211" spans="1:17" s="193" customFormat="1" ht="13.5" customHeight="1" thickBot="1" x14ac:dyDescent="0.2">
      <c r="A211" s="572"/>
      <c r="B211" s="574"/>
      <c r="C211" s="573"/>
      <c r="D211" s="189"/>
      <c r="E211" s="574"/>
      <c r="F211" s="591"/>
      <c r="G211" s="673"/>
      <c r="H211" s="682"/>
      <c r="I211" s="499"/>
      <c r="J211" s="499"/>
      <c r="K211" s="499"/>
      <c r="L211" s="684" t="s">
        <v>864</v>
      </c>
      <c r="M211" s="607" t="s">
        <v>1331</v>
      </c>
      <c r="N211" s="493">
        <v>3</v>
      </c>
      <c r="O211" s="674" t="s">
        <v>240</v>
      </c>
      <c r="P211" s="565">
        <v>211</v>
      </c>
      <c r="Q211" s="973" t="str">
        <f t="shared" si="18"/>
        <v>✔</v>
      </c>
    </row>
    <row r="212" spans="1:17" s="193" customFormat="1" ht="27.75" customHeight="1" thickBot="1" x14ac:dyDescent="0.2">
      <c r="A212" s="572"/>
      <c r="B212" s="574"/>
      <c r="C212" s="573"/>
      <c r="D212" s="189"/>
      <c r="E212" s="580"/>
      <c r="F212" s="595"/>
      <c r="G212" s="679"/>
      <c r="H212" s="1383" t="s">
        <v>865</v>
      </c>
      <c r="I212" s="1384"/>
      <c r="J212" s="1384"/>
      <c r="K212" s="1384"/>
      <c r="L212" s="1385"/>
      <c r="M212" s="607" t="s">
        <v>1331</v>
      </c>
      <c r="N212" s="1368"/>
      <c r="O212" s="1369"/>
      <c r="P212" s="565">
        <v>212</v>
      </c>
      <c r="Q212" s="973"/>
    </row>
    <row r="213" spans="1:17" s="193" customFormat="1" ht="10.5" thickBot="1" x14ac:dyDescent="0.2">
      <c r="A213" s="572"/>
      <c r="B213" s="574"/>
      <c r="C213" s="573"/>
      <c r="D213" s="611" t="s">
        <v>1599</v>
      </c>
      <c r="E213" s="664"/>
      <c r="F213" s="611"/>
      <c r="G213" s="665"/>
      <c r="H213" s="666"/>
      <c r="I213" s="666"/>
      <c r="J213" s="666"/>
      <c r="K213" s="666"/>
      <c r="L213" s="666"/>
      <c r="M213" s="685"/>
      <c r="N213" s="615" t="s">
        <v>1252</v>
      </c>
      <c r="O213" s="616" t="s">
        <v>1253</v>
      </c>
      <c r="P213" s="565">
        <v>213</v>
      </c>
      <c r="Q213" s="973"/>
    </row>
    <row r="214" spans="1:17" s="193" customFormat="1" ht="26.25" customHeight="1" thickBot="1" x14ac:dyDescent="0.2">
      <c r="A214" s="572"/>
      <c r="B214" s="574"/>
      <c r="C214" s="573"/>
      <c r="D214" s="189"/>
      <c r="E214" s="646" t="s">
        <v>1590</v>
      </c>
      <c r="F214" s="1333" t="s">
        <v>1355</v>
      </c>
      <c r="G214" s="1333"/>
      <c r="H214" s="1333"/>
      <c r="I214" s="1333"/>
      <c r="J214" s="1333"/>
      <c r="K214" s="1333"/>
      <c r="L214" s="1334"/>
      <c r="M214" s="607" t="s">
        <v>1289</v>
      </c>
      <c r="N214" s="571" t="s">
        <v>122</v>
      </c>
      <c r="O214" s="488" t="s">
        <v>863</v>
      </c>
      <c r="P214" s="565">
        <v>214</v>
      </c>
      <c r="Q214" s="973" t="str">
        <f t="shared" si="18"/>
        <v>✔</v>
      </c>
    </row>
    <row r="215" spans="1:17" s="193" customFormat="1" ht="62.45" customHeight="1" thickBot="1" x14ac:dyDescent="0.2">
      <c r="A215" s="572"/>
      <c r="B215" s="573"/>
      <c r="C215" s="602"/>
      <c r="D215" s="686"/>
      <c r="E215" s="646" t="s">
        <v>1569</v>
      </c>
      <c r="F215" s="1333" t="s">
        <v>1750</v>
      </c>
      <c r="G215" s="1333"/>
      <c r="H215" s="1333"/>
      <c r="I215" s="1333"/>
      <c r="J215" s="1333"/>
      <c r="K215" s="1333"/>
      <c r="L215" s="1334"/>
      <c r="M215" s="607" t="s">
        <v>1262</v>
      </c>
      <c r="N215" s="571" t="s">
        <v>122</v>
      </c>
      <c r="O215" s="488" t="s">
        <v>863</v>
      </c>
      <c r="P215" s="565">
        <v>215</v>
      </c>
      <c r="Q215" s="973" t="str">
        <f t="shared" si="18"/>
        <v>✔</v>
      </c>
    </row>
    <row r="216" spans="1:17" s="193" customFormat="1" ht="13.5" customHeight="1" x14ac:dyDescent="0.15">
      <c r="A216" s="687"/>
      <c r="B216" s="573"/>
      <c r="C216" s="688" t="s">
        <v>1356</v>
      </c>
      <c r="D216" s="688"/>
      <c r="E216" s="568"/>
      <c r="F216" s="568"/>
      <c r="G216" s="568"/>
      <c r="H216" s="199"/>
      <c r="I216" s="199"/>
      <c r="J216" s="199"/>
      <c r="K216" s="199"/>
      <c r="L216" s="199"/>
      <c r="M216" s="200"/>
      <c r="N216" s="689"/>
      <c r="O216" s="201"/>
      <c r="P216" s="565">
        <v>216</v>
      </c>
      <c r="Q216" s="973"/>
    </row>
    <row r="217" spans="1:17" s="193" customFormat="1" ht="13.5" customHeight="1" thickBot="1" x14ac:dyDescent="0.2">
      <c r="A217" s="572"/>
      <c r="B217" s="573"/>
      <c r="C217" s="189"/>
      <c r="D217" s="649" t="s">
        <v>1600</v>
      </c>
      <c r="E217" s="664"/>
      <c r="F217" s="649"/>
      <c r="G217" s="203"/>
      <c r="H217" s="577"/>
      <c r="I217" s="577"/>
      <c r="J217" s="577"/>
      <c r="K217" s="577"/>
      <c r="L217" s="577"/>
      <c r="M217" s="204"/>
      <c r="N217" s="578" t="s">
        <v>1252</v>
      </c>
      <c r="O217" s="205" t="s">
        <v>1252</v>
      </c>
      <c r="P217" s="565">
        <v>217</v>
      </c>
      <c r="Q217" s="973"/>
    </row>
    <row r="218" spans="1:17" s="193" customFormat="1" ht="28.5" customHeight="1" thickBot="1" x14ac:dyDescent="0.2">
      <c r="A218" s="572"/>
      <c r="B218" s="573"/>
      <c r="C218" s="189"/>
      <c r="D218" s="574"/>
      <c r="E218" s="579" t="s">
        <v>1565</v>
      </c>
      <c r="F218" s="1330" t="s">
        <v>1741</v>
      </c>
      <c r="G218" s="1330"/>
      <c r="H218" s="1330"/>
      <c r="I218" s="1330"/>
      <c r="J218" s="1330"/>
      <c r="K218" s="1330"/>
      <c r="L218" s="1355"/>
      <c r="M218" s="582" t="str">
        <f>IF(N55="はい","A",IF(N55="いいえ","-","A／-"))</f>
        <v>A</v>
      </c>
      <c r="N218" s="571" t="s">
        <v>122</v>
      </c>
      <c r="O218" s="625" t="s">
        <v>1290</v>
      </c>
      <c r="P218" s="565">
        <v>218</v>
      </c>
      <c r="Q218" s="973" t="str">
        <f t="shared" si="18"/>
        <v>✔</v>
      </c>
    </row>
    <row r="219" spans="1:17" s="193" customFormat="1" ht="13.5" customHeight="1" thickBot="1" x14ac:dyDescent="0.2">
      <c r="A219" s="572"/>
      <c r="B219" s="573"/>
      <c r="C219" s="189"/>
      <c r="D219" s="574"/>
      <c r="E219" s="579" t="s">
        <v>1601</v>
      </c>
      <c r="F219" s="1329" t="s">
        <v>1358</v>
      </c>
      <c r="G219" s="1329"/>
      <c r="H219" s="1329"/>
      <c r="I219" s="1329"/>
      <c r="J219" s="1329"/>
      <c r="K219" s="1329"/>
      <c r="L219" s="1338"/>
      <c r="M219" s="582" t="s">
        <v>1357</v>
      </c>
      <c r="N219" s="571" t="s">
        <v>122</v>
      </c>
      <c r="O219" s="600" t="s">
        <v>863</v>
      </c>
      <c r="P219" s="565">
        <v>219</v>
      </c>
      <c r="Q219" s="973" t="str">
        <f t="shared" si="18"/>
        <v>✔</v>
      </c>
    </row>
    <row r="220" spans="1:17" s="193" customFormat="1" ht="13.5" customHeight="1" thickBot="1" x14ac:dyDescent="0.2">
      <c r="A220" s="572"/>
      <c r="B220" s="573"/>
      <c r="C220" s="189"/>
      <c r="D220" s="574"/>
      <c r="E220" s="606" t="s">
        <v>1593</v>
      </c>
      <c r="F220" s="1407" t="s">
        <v>1359</v>
      </c>
      <c r="G220" s="1407"/>
      <c r="H220" s="1407"/>
      <c r="I220" s="1407"/>
      <c r="J220" s="1407"/>
      <c r="K220" s="1407"/>
      <c r="L220" s="1408"/>
      <c r="M220" s="582" t="s">
        <v>756</v>
      </c>
      <c r="N220" s="571" t="s">
        <v>124</v>
      </c>
      <c r="O220" s="600" t="s">
        <v>863</v>
      </c>
      <c r="P220" s="565">
        <v>220</v>
      </c>
      <c r="Q220" s="973" t="str">
        <f t="shared" si="18"/>
        <v>✔</v>
      </c>
    </row>
    <row r="221" spans="1:17" s="193" customFormat="1" ht="13.5" customHeight="1" thickBot="1" x14ac:dyDescent="0.2">
      <c r="A221" s="572"/>
      <c r="B221" s="573"/>
      <c r="C221" s="189"/>
      <c r="D221" s="574"/>
      <c r="E221" s="606" t="s">
        <v>1749</v>
      </c>
      <c r="F221" s="1333" t="s">
        <v>1360</v>
      </c>
      <c r="G221" s="1333"/>
      <c r="H221" s="1333"/>
      <c r="I221" s="1333"/>
      <c r="J221" s="1333"/>
      <c r="K221" s="1333"/>
      <c r="L221" s="1334"/>
      <c r="M221" s="582" t="s">
        <v>1511</v>
      </c>
      <c r="N221" s="571" t="s">
        <v>122</v>
      </c>
      <c r="O221" s="488" t="s">
        <v>863</v>
      </c>
      <c r="P221" s="565">
        <v>221</v>
      </c>
      <c r="Q221" s="973" t="str">
        <f t="shared" si="18"/>
        <v>✔</v>
      </c>
    </row>
    <row r="222" spans="1:17" s="193" customFormat="1" ht="30.75" customHeight="1" thickBot="1" x14ac:dyDescent="0.2">
      <c r="A222" s="572"/>
      <c r="B222" s="573"/>
      <c r="C222" s="189"/>
      <c r="D222" s="574"/>
      <c r="E222" s="646" t="s">
        <v>1555</v>
      </c>
      <c r="F222" s="1333" t="s">
        <v>1725</v>
      </c>
      <c r="G222" s="1333"/>
      <c r="H222" s="1333"/>
      <c r="I222" s="1333"/>
      <c r="J222" s="1333"/>
      <c r="K222" s="1333"/>
      <c r="L222" s="1334"/>
      <c r="M222" s="582" t="s">
        <v>740</v>
      </c>
      <c r="N222" s="571" t="s">
        <v>122</v>
      </c>
      <c r="O222" s="488" t="s">
        <v>863</v>
      </c>
      <c r="P222" s="565">
        <v>222</v>
      </c>
      <c r="Q222" s="973" t="str">
        <f t="shared" si="18"/>
        <v>✔</v>
      </c>
    </row>
    <row r="223" spans="1:17" s="193" customFormat="1" ht="25.5" customHeight="1" thickBot="1" x14ac:dyDescent="0.2">
      <c r="A223" s="572"/>
      <c r="B223" s="573"/>
      <c r="C223" s="189"/>
      <c r="D223" s="574"/>
      <c r="E223" s="608" t="s">
        <v>1556</v>
      </c>
      <c r="F223" s="1329" t="s">
        <v>1626</v>
      </c>
      <c r="G223" s="1333"/>
      <c r="H223" s="1333"/>
      <c r="I223" s="1333"/>
      <c r="J223" s="1333"/>
      <c r="K223" s="1333"/>
      <c r="L223" s="1334"/>
      <c r="M223" s="582" t="s">
        <v>1357</v>
      </c>
      <c r="N223" s="571" t="s">
        <v>122</v>
      </c>
      <c r="O223" s="488" t="s">
        <v>863</v>
      </c>
      <c r="P223" s="565">
        <v>223</v>
      </c>
      <c r="Q223" s="973" t="str">
        <f t="shared" si="18"/>
        <v>✔</v>
      </c>
    </row>
    <row r="224" spans="1:17" s="193" customFormat="1" ht="13.5" customHeight="1" thickBot="1" x14ac:dyDescent="0.2">
      <c r="A224" s="572"/>
      <c r="B224" s="573"/>
      <c r="C224" s="189"/>
      <c r="D224" s="574"/>
      <c r="E224" s="580"/>
      <c r="F224" s="595"/>
      <c r="G224" s="1354" t="s">
        <v>1880</v>
      </c>
      <c r="H224" s="1333"/>
      <c r="I224" s="1333"/>
      <c r="J224" s="1333"/>
      <c r="K224" s="1333"/>
      <c r="L224" s="1334"/>
      <c r="M224" s="690" t="s">
        <v>672</v>
      </c>
      <c r="N224" s="811" t="s">
        <v>1500</v>
      </c>
      <c r="O224" s="490"/>
      <c r="P224" s="565">
        <v>224</v>
      </c>
      <c r="Q224" s="973"/>
    </row>
    <row r="225" spans="1:17" s="193" customFormat="1" ht="13.5" customHeight="1" thickBot="1" x14ac:dyDescent="0.2">
      <c r="A225" s="572"/>
      <c r="B225" s="573"/>
      <c r="C225" s="189"/>
      <c r="D225" s="611" t="s">
        <v>1602</v>
      </c>
      <c r="E225" s="664"/>
      <c r="F225" s="611"/>
      <c r="G225" s="203"/>
      <c r="H225" s="577"/>
      <c r="I225" s="577"/>
      <c r="J225" s="577"/>
      <c r="K225" s="577"/>
      <c r="L225" s="577"/>
      <c r="M225" s="204"/>
      <c r="N225" s="628" t="s">
        <v>1361</v>
      </c>
      <c r="O225" s="205" t="s">
        <v>1253</v>
      </c>
      <c r="P225" s="565">
        <v>225</v>
      </c>
      <c r="Q225" s="973"/>
    </row>
    <row r="226" spans="1:17" s="193" customFormat="1" ht="13.5" customHeight="1" thickBot="1" x14ac:dyDescent="0.2">
      <c r="A226" s="572"/>
      <c r="B226" s="573"/>
      <c r="C226" s="189"/>
      <c r="D226" s="574"/>
      <c r="E226" s="1342" t="s">
        <v>1513</v>
      </c>
      <c r="F226" s="1336"/>
      <c r="G226" s="1336"/>
      <c r="H226" s="1336"/>
      <c r="I226" s="1336"/>
      <c r="J226" s="1336"/>
      <c r="K226" s="1336"/>
      <c r="L226" s="1337"/>
      <c r="M226" s="582" t="s">
        <v>1262</v>
      </c>
      <c r="N226" s="571" t="s">
        <v>122</v>
      </c>
      <c r="O226" s="488" t="s">
        <v>863</v>
      </c>
      <c r="P226" s="565">
        <v>226</v>
      </c>
      <c r="Q226" s="973" t="str">
        <f t="shared" si="18"/>
        <v>✔</v>
      </c>
    </row>
    <row r="227" spans="1:17" s="193" customFormat="1" ht="13.5" customHeight="1" thickBot="1" x14ac:dyDescent="0.2">
      <c r="A227" s="572"/>
      <c r="B227" s="573"/>
      <c r="C227" s="189"/>
      <c r="D227" s="574"/>
      <c r="E227" s="691"/>
      <c r="F227" s="1354" t="s">
        <v>1362</v>
      </c>
      <c r="G227" s="1333"/>
      <c r="H227" s="1333"/>
      <c r="I227" s="1333"/>
      <c r="J227" s="1333"/>
      <c r="K227" s="1333"/>
      <c r="L227" s="1334"/>
      <c r="M227" s="631" t="s">
        <v>1276</v>
      </c>
      <c r="N227" s="571" t="s">
        <v>122</v>
      </c>
      <c r="O227" s="488" t="s">
        <v>863</v>
      </c>
      <c r="P227" s="565">
        <v>227</v>
      </c>
      <c r="Q227" s="973" t="str">
        <f t="shared" si="18"/>
        <v>✔</v>
      </c>
    </row>
    <row r="228" spans="1:17" s="193" customFormat="1" ht="13.5" customHeight="1" thickBot="1" x14ac:dyDescent="0.2">
      <c r="A228" s="572"/>
      <c r="B228" s="573"/>
      <c r="C228" s="189"/>
      <c r="D228" s="574"/>
      <c r="E228" s="691"/>
      <c r="F228" s="1354" t="s">
        <v>1363</v>
      </c>
      <c r="G228" s="1333"/>
      <c r="H228" s="1333"/>
      <c r="I228" s="1333"/>
      <c r="J228" s="1333"/>
      <c r="K228" s="1333"/>
      <c r="L228" s="1334"/>
      <c r="M228" s="631" t="s">
        <v>1331</v>
      </c>
      <c r="N228" s="571" t="s">
        <v>122</v>
      </c>
      <c r="O228" s="488" t="s">
        <v>863</v>
      </c>
      <c r="P228" s="565">
        <v>228</v>
      </c>
      <c r="Q228" s="973" t="str">
        <f t="shared" si="18"/>
        <v>✔</v>
      </c>
    </row>
    <row r="229" spans="1:17" s="193" customFormat="1" ht="13.5" customHeight="1" thickBot="1" x14ac:dyDescent="0.2">
      <c r="A229" s="572"/>
      <c r="B229" s="573"/>
      <c r="C229" s="189"/>
      <c r="D229" s="611" t="s">
        <v>1364</v>
      </c>
      <c r="E229" s="664"/>
      <c r="F229" s="611"/>
      <c r="G229" s="692"/>
      <c r="H229" s="693"/>
      <c r="I229" s="693"/>
      <c r="J229" s="693"/>
      <c r="K229" s="693"/>
      <c r="L229" s="693"/>
      <c r="M229" s="204"/>
      <c r="N229" s="694" t="s">
        <v>1252</v>
      </c>
      <c r="O229" s="205" t="s">
        <v>1253</v>
      </c>
      <c r="P229" s="565">
        <v>229</v>
      </c>
      <c r="Q229" s="973"/>
    </row>
    <row r="230" spans="1:17" s="193" customFormat="1" ht="13.5" customHeight="1" thickBot="1" x14ac:dyDescent="0.2">
      <c r="A230" s="572"/>
      <c r="B230" s="573"/>
      <c r="C230" s="189"/>
      <c r="D230" s="574"/>
      <c r="E230" s="1354" t="s">
        <v>1365</v>
      </c>
      <c r="F230" s="1333"/>
      <c r="G230" s="1333"/>
      <c r="H230" s="1333"/>
      <c r="I230" s="1333"/>
      <c r="J230" s="1333"/>
      <c r="K230" s="1333"/>
      <c r="L230" s="1334"/>
      <c r="M230" s="582" t="s">
        <v>672</v>
      </c>
      <c r="N230" s="571" t="s">
        <v>124</v>
      </c>
      <c r="O230" s="488" t="s">
        <v>863</v>
      </c>
      <c r="P230" s="565">
        <v>230</v>
      </c>
      <c r="Q230" s="973" t="str">
        <f t="shared" si="18"/>
        <v>✔</v>
      </c>
    </row>
    <row r="231" spans="1:17" s="193" customFormat="1" ht="13.5" customHeight="1" thickBot="1" x14ac:dyDescent="0.2">
      <c r="A231" s="572"/>
      <c r="B231" s="573"/>
      <c r="C231" s="189"/>
      <c r="D231" s="574"/>
      <c r="E231" s="1335" t="s">
        <v>1911</v>
      </c>
      <c r="F231" s="1336"/>
      <c r="G231" s="1336"/>
      <c r="H231" s="1336"/>
      <c r="I231" s="1336"/>
      <c r="J231" s="1336"/>
      <c r="K231" s="1336"/>
      <c r="L231" s="1337"/>
      <c r="M231" s="582" t="s">
        <v>672</v>
      </c>
      <c r="N231" s="493">
        <v>0</v>
      </c>
      <c r="O231" s="488" t="s">
        <v>1332</v>
      </c>
      <c r="P231" s="565">
        <v>231</v>
      </c>
      <c r="Q231" s="973" t="str">
        <f t="shared" si="18"/>
        <v>✔</v>
      </c>
    </row>
    <row r="232" spans="1:17" s="193" customFormat="1" ht="24" customHeight="1" thickBot="1" x14ac:dyDescent="0.2">
      <c r="A232" s="572"/>
      <c r="B232" s="573"/>
      <c r="C232" s="189"/>
      <c r="D232" s="574"/>
      <c r="E232" s="1335" t="s">
        <v>1912</v>
      </c>
      <c r="F232" s="1336"/>
      <c r="G232" s="1336"/>
      <c r="H232" s="1336"/>
      <c r="I232" s="1336"/>
      <c r="J232" s="1336"/>
      <c r="K232" s="1336"/>
      <c r="L232" s="1337"/>
      <c r="M232" s="582" t="s">
        <v>672</v>
      </c>
      <c r="N232" s="493">
        <v>0</v>
      </c>
      <c r="O232" s="488" t="s">
        <v>1332</v>
      </c>
      <c r="P232" s="565">
        <v>232</v>
      </c>
      <c r="Q232" s="973" t="str">
        <f t="shared" si="18"/>
        <v>✔</v>
      </c>
    </row>
    <row r="233" spans="1:17" s="193" customFormat="1" ht="24" customHeight="1" thickBot="1" x14ac:dyDescent="0.2">
      <c r="A233" s="572"/>
      <c r="B233" s="573"/>
      <c r="C233" s="189"/>
      <c r="D233" s="574"/>
      <c r="E233" s="1335" t="s">
        <v>1913</v>
      </c>
      <c r="F233" s="1336"/>
      <c r="G233" s="1336"/>
      <c r="H233" s="1336"/>
      <c r="I233" s="1336"/>
      <c r="J233" s="1336"/>
      <c r="K233" s="1336"/>
      <c r="L233" s="1337"/>
      <c r="M233" s="582" t="s">
        <v>672</v>
      </c>
      <c r="N233" s="493">
        <v>0</v>
      </c>
      <c r="O233" s="488" t="s">
        <v>1332</v>
      </c>
      <c r="P233" s="565">
        <v>233</v>
      </c>
      <c r="Q233" s="973" t="str">
        <f t="shared" si="18"/>
        <v>✔</v>
      </c>
    </row>
    <row r="234" spans="1:17" s="193" customFormat="1" ht="13.5" customHeight="1" thickBot="1" x14ac:dyDescent="0.2">
      <c r="A234" s="572"/>
      <c r="B234" s="573"/>
      <c r="C234" s="189"/>
      <c r="D234" s="574"/>
      <c r="E234" s="1335" t="s">
        <v>1366</v>
      </c>
      <c r="F234" s="1336"/>
      <c r="G234" s="1336"/>
      <c r="H234" s="1336"/>
      <c r="I234" s="1336"/>
      <c r="J234" s="1336"/>
      <c r="K234" s="1336"/>
      <c r="L234" s="1337"/>
      <c r="M234" s="582" t="s">
        <v>672</v>
      </c>
      <c r="N234" s="571" t="s">
        <v>124</v>
      </c>
      <c r="O234" s="488" t="s">
        <v>863</v>
      </c>
      <c r="P234" s="565">
        <v>234</v>
      </c>
      <c r="Q234" s="973" t="str">
        <f t="shared" si="18"/>
        <v>✔</v>
      </c>
    </row>
    <row r="235" spans="1:17" s="193" customFormat="1" ht="13.5" customHeight="1" thickBot="1" x14ac:dyDescent="0.2">
      <c r="A235" s="572"/>
      <c r="B235" s="573"/>
      <c r="C235" s="189"/>
      <c r="D235" s="574"/>
      <c r="E235" s="1335" t="s">
        <v>1367</v>
      </c>
      <c r="F235" s="1336"/>
      <c r="G235" s="1336"/>
      <c r="H235" s="1336"/>
      <c r="I235" s="1336"/>
      <c r="J235" s="1336"/>
      <c r="K235" s="1336"/>
      <c r="L235" s="1337"/>
      <c r="M235" s="582" t="s">
        <v>672</v>
      </c>
      <c r="N235" s="571" t="s">
        <v>124</v>
      </c>
      <c r="O235" s="488" t="s">
        <v>863</v>
      </c>
      <c r="P235" s="565">
        <v>235</v>
      </c>
      <c r="Q235" s="973" t="str">
        <f t="shared" si="18"/>
        <v>✔</v>
      </c>
    </row>
    <row r="236" spans="1:17" s="193" customFormat="1" ht="13.5" customHeight="1" thickBot="1" x14ac:dyDescent="0.2">
      <c r="A236" s="572"/>
      <c r="B236" s="573"/>
      <c r="C236" s="189"/>
      <c r="D236" s="574"/>
      <c r="E236" s="1332" t="s">
        <v>1368</v>
      </c>
      <c r="F236" s="1329"/>
      <c r="G236" s="1329"/>
      <c r="H236" s="1329"/>
      <c r="I236" s="1329"/>
      <c r="J236" s="1329"/>
      <c r="K236" s="1329"/>
      <c r="L236" s="1338"/>
      <c r="M236" s="582" t="s">
        <v>672</v>
      </c>
      <c r="N236" s="571" t="s">
        <v>124</v>
      </c>
      <c r="O236" s="488" t="s">
        <v>863</v>
      </c>
      <c r="P236" s="565">
        <v>236</v>
      </c>
      <c r="Q236" s="973" t="str">
        <f t="shared" si="18"/>
        <v>✔</v>
      </c>
    </row>
    <row r="237" spans="1:17" s="193" customFormat="1" ht="22.15" customHeight="1" thickBot="1" x14ac:dyDescent="0.2">
      <c r="A237" s="572"/>
      <c r="B237" s="602"/>
      <c r="C237" s="686"/>
      <c r="D237" s="580"/>
      <c r="E237" s="602"/>
      <c r="F237" s="1354" t="s">
        <v>1369</v>
      </c>
      <c r="G237" s="1333"/>
      <c r="H237" s="1333"/>
      <c r="I237" s="1333"/>
      <c r="J237" s="1333"/>
      <c r="K237" s="1333"/>
      <c r="L237" s="1334"/>
      <c r="M237" s="582" t="s">
        <v>672</v>
      </c>
      <c r="N237" s="493">
        <v>0</v>
      </c>
      <c r="O237" s="488" t="s">
        <v>688</v>
      </c>
      <c r="P237" s="565">
        <v>237</v>
      </c>
      <c r="Q237" s="973" t="str">
        <f t="shared" si="18"/>
        <v>✔</v>
      </c>
    </row>
    <row r="238" spans="1:17" s="193" customFormat="1" ht="13.5" customHeight="1" thickBot="1" x14ac:dyDescent="0.2">
      <c r="A238" s="687"/>
      <c r="B238" s="560" t="s">
        <v>1370</v>
      </c>
      <c r="C238" s="695"/>
      <c r="D238" s="695"/>
      <c r="E238" s="695"/>
      <c r="F238" s="695"/>
      <c r="G238" s="695"/>
      <c r="H238" s="562"/>
      <c r="I238" s="562"/>
      <c r="J238" s="562"/>
      <c r="K238" s="562"/>
      <c r="L238" s="562"/>
      <c r="M238" s="563"/>
      <c r="N238" s="696"/>
      <c r="O238" s="697"/>
      <c r="P238" s="565">
        <v>238</v>
      </c>
      <c r="Q238" s="973"/>
    </row>
    <row r="239" spans="1:17" s="193" customFormat="1" ht="22.5" customHeight="1" thickBot="1" x14ac:dyDescent="0.2">
      <c r="A239" s="572"/>
      <c r="B239" s="574"/>
      <c r="C239" s="574"/>
      <c r="D239" s="656" t="s">
        <v>497</v>
      </c>
      <c r="E239" s="1409" t="s">
        <v>1726</v>
      </c>
      <c r="F239" s="1409"/>
      <c r="G239" s="1409"/>
      <c r="H239" s="1409"/>
      <c r="I239" s="1409"/>
      <c r="J239" s="1409"/>
      <c r="K239" s="1409"/>
      <c r="L239" s="1410"/>
      <c r="M239" s="657" t="s">
        <v>1514</v>
      </c>
      <c r="N239" s="571" t="s">
        <v>122</v>
      </c>
      <c r="O239" s="488" t="s">
        <v>863</v>
      </c>
      <c r="P239" s="565">
        <v>239</v>
      </c>
      <c r="Q239" s="973" t="str">
        <f t="shared" si="18"/>
        <v>✔</v>
      </c>
    </row>
    <row r="240" spans="1:17" s="193" customFormat="1" ht="27" customHeight="1" thickBot="1" x14ac:dyDescent="0.2">
      <c r="A240" s="572"/>
      <c r="B240" s="574"/>
      <c r="C240" s="574"/>
      <c r="D240" s="574"/>
      <c r="E240" s="579" t="s">
        <v>1603</v>
      </c>
      <c r="F240" s="1331" t="s">
        <v>1914</v>
      </c>
      <c r="G240" s="1331"/>
      <c r="H240" s="1331"/>
      <c r="I240" s="1331"/>
      <c r="J240" s="1331"/>
      <c r="K240" s="1331"/>
      <c r="L240" s="1356"/>
      <c r="M240" s="699" t="s">
        <v>1276</v>
      </c>
      <c r="N240" s="493">
        <v>473</v>
      </c>
      <c r="O240" s="494" t="s">
        <v>242</v>
      </c>
      <c r="P240" s="565">
        <v>240</v>
      </c>
      <c r="Q240" s="973" t="str">
        <f t="shared" si="18"/>
        <v>✔</v>
      </c>
    </row>
    <row r="241" spans="1:27" s="193" customFormat="1" ht="41.45" customHeight="1" thickBot="1" x14ac:dyDescent="0.2">
      <c r="A241" s="572"/>
      <c r="B241" s="574"/>
      <c r="C241" s="574"/>
      <c r="D241" s="574"/>
      <c r="E241" s="579" t="s">
        <v>1604</v>
      </c>
      <c r="F241" s="1331" t="s">
        <v>1915</v>
      </c>
      <c r="G241" s="1331"/>
      <c r="H241" s="1331"/>
      <c r="I241" s="1331"/>
      <c r="J241" s="1331"/>
      <c r="K241" s="1331"/>
      <c r="L241" s="1356"/>
      <c r="M241" s="699" t="s">
        <v>1276</v>
      </c>
      <c r="N241" s="493">
        <v>160</v>
      </c>
      <c r="O241" s="494" t="s">
        <v>242</v>
      </c>
      <c r="P241" s="565">
        <v>241</v>
      </c>
      <c r="Q241" s="973" t="str">
        <f t="shared" si="18"/>
        <v>✔</v>
      </c>
    </row>
    <row r="242" spans="1:27" s="193" customFormat="1" ht="39" customHeight="1" thickBot="1" x14ac:dyDescent="0.2">
      <c r="A242" s="572"/>
      <c r="B242" s="574"/>
      <c r="C242" s="574"/>
      <c r="D242" s="574"/>
      <c r="E242" s="579" t="s">
        <v>1605</v>
      </c>
      <c r="F242" s="1331" t="s">
        <v>1916</v>
      </c>
      <c r="G242" s="1331"/>
      <c r="H242" s="1331"/>
      <c r="I242" s="1331"/>
      <c r="J242" s="1331"/>
      <c r="K242" s="1331"/>
      <c r="L242" s="1356"/>
      <c r="M242" s="699" t="s">
        <v>1317</v>
      </c>
      <c r="N242" s="493">
        <v>1054</v>
      </c>
      <c r="O242" s="494" t="s">
        <v>240</v>
      </c>
      <c r="P242" s="565">
        <v>242</v>
      </c>
      <c r="Q242" s="973" t="str">
        <f t="shared" si="18"/>
        <v>✔</v>
      </c>
    </row>
    <row r="243" spans="1:27" s="193" customFormat="1" ht="24" customHeight="1" thickBot="1" x14ac:dyDescent="0.2">
      <c r="A243" s="572"/>
      <c r="B243" s="574"/>
      <c r="C243" s="574"/>
      <c r="D243" s="574"/>
      <c r="E243" s="579" t="s">
        <v>1576</v>
      </c>
      <c r="F243" s="1331" t="s">
        <v>1917</v>
      </c>
      <c r="G243" s="1331"/>
      <c r="H243" s="1331"/>
      <c r="I243" s="1331"/>
      <c r="J243" s="1331"/>
      <c r="K243" s="1331"/>
      <c r="L243" s="1356"/>
      <c r="M243" s="699" t="s">
        <v>1324</v>
      </c>
      <c r="N243" s="493">
        <v>423</v>
      </c>
      <c r="O243" s="494" t="s">
        <v>240</v>
      </c>
      <c r="P243" s="565">
        <v>243</v>
      </c>
      <c r="Q243" s="973" t="str">
        <f t="shared" si="18"/>
        <v>✔</v>
      </c>
      <c r="T243" s="268"/>
    </row>
    <row r="244" spans="1:27" s="193" customFormat="1" ht="49.15" customHeight="1" thickBot="1" x14ac:dyDescent="0.2">
      <c r="A244" s="572"/>
      <c r="B244" s="574"/>
      <c r="C244" s="574"/>
      <c r="D244" s="656"/>
      <c r="E244" s="1329" t="s">
        <v>1372</v>
      </c>
      <c r="F244" s="1329"/>
      <c r="G244" s="1329"/>
      <c r="H244" s="1329"/>
      <c r="I244" s="1329"/>
      <c r="J244" s="1329"/>
      <c r="K244" s="1329"/>
      <c r="L244" s="1338"/>
      <c r="M244" s="492" t="s">
        <v>672</v>
      </c>
      <c r="N244" s="571" t="s">
        <v>124</v>
      </c>
      <c r="O244" s="700" t="s">
        <v>863</v>
      </c>
      <c r="P244" s="565">
        <v>244</v>
      </c>
      <c r="Q244" s="973" t="str">
        <f t="shared" si="18"/>
        <v>✔</v>
      </c>
      <c r="T244" s="268"/>
    </row>
    <row r="245" spans="1:27" s="193" customFormat="1" ht="13.5" customHeight="1" thickBot="1" x14ac:dyDescent="0.2">
      <c r="A245" s="572"/>
      <c r="B245" s="574"/>
      <c r="C245" s="574"/>
      <c r="D245" s="574"/>
      <c r="E245" s="701"/>
      <c r="F245" s="634"/>
      <c r="G245" s="702"/>
      <c r="H245" s="569"/>
      <c r="I245" s="634"/>
      <c r="J245" s="634"/>
      <c r="K245" s="634"/>
      <c r="L245" s="638" t="s">
        <v>1373</v>
      </c>
      <c r="M245" s="607" t="s">
        <v>1331</v>
      </c>
      <c r="N245" s="493">
        <v>15</v>
      </c>
      <c r="O245" s="703" t="s">
        <v>1374</v>
      </c>
      <c r="P245" s="565">
        <v>245</v>
      </c>
      <c r="Q245" s="973" t="str">
        <f t="shared" si="18"/>
        <v>✔</v>
      </c>
      <c r="T245" s="268"/>
    </row>
    <row r="246" spans="1:27" s="193" customFormat="1" ht="13.5" customHeight="1" thickBot="1" x14ac:dyDescent="0.2">
      <c r="A246" s="572"/>
      <c r="B246" s="573"/>
      <c r="C246" s="580"/>
      <c r="D246" s="1354" t="s">
        <v>1881</v>
      </c>
      <c r="E246" s="1333"/>
      <c r="F246" s="1333"/>
      <c r="G246" s="1333"/>
      <c r="H246" s="1333"/>
      <c r="I246" s="1333"/>
      <c r="J246" s="1333"/>
      <c r="K246" s="1333"/>
      <c r="L246" s="1334"/>
      <c r="M246" s="492" t="s">
        <v>736</v>
      </c>
      <c r="N246" s="811" t="s">
        <v>1502</v>
      </c>
      <c r="O246" s="629"/>
      <c r="P246" s="565">
        <v>246</v>
      </c>
      <c r="Q246" s="973"/>
      <c r="T246" s="268"/>
    </row>
    <row r="247" spans="1:27" s="193" customFormat="1" ht="13.5" customHeight="1" x14ac:dyDescent="0.15">
      <c r="A247" s="572"/>
      <c r="B247" s="574"/>
      <c r="C247" s="656" t="s">
        <v>868</v>
      </c>
      <c r="D247" s="491"/>
      <c r="F247" s="491"/>
      <c r="G247" s="704"/>
      <c r="H247" s="500"/>
      <c r="I247" s="500"/>
      <c r="J247" s="500"/>
      <c r="K247" s="500"/>
      <c r="L247" s="500"/>
      <c r="M247" s="489"/>
      <c r="N247" s="705"/>
      <c r="O247" s="648"/>
      <c r="P247" s="565">
        <v>247</v>
      </c>
      <c r="Q247" s="973"/>
      <c r="T247" s="268"/>
    </row>
    <row r="248" spans="1:27" s="193" customFormat="1" ht="13.5" customHeight="1" x14ac:dyDescent="0.15">
      <c r="A248" s="706"/>
      <c r="B248" s="707"/>
      <c r="C248" s="707"/>
      <c r="D248" s="596" t="s">
        <v>1918</v>
      </c>
      <c r="E248" s="598"/>
      <c r="F248" s="597"/>
      <c r="G248" s="597"/>
      <c r="H248" s="708"/>
      <c r="I248" s="708"/>
      <c r="J248" s="698"/>
      <c r="K248" s="698"/>
      <c r="L248" s="709"/>
      <c r="M248" s="710"/>
      <c r="N248" s="710"/>
      <c r="O248" s="711"/>
      <c r="P248" s="565">
        <v>248</v>
      </c>
      <c r="Q248" s="973"/>
      <c r="T248" s="268"/>
    </row>
    <row r="249" spans="1:27" s="193" customFormat="1" ht="13.5" customHeight="1" x14ac:dyDescent="0.15">
      <c r="A249" s="706"/>
      <c r="B249" s="707"/>
      <c r="C249" s="707"/>
      <c r="D249" s="707"/>
      <c r="E249" s="596" t="s">
        <v>1748</v>
      </c>
      <c r="F249" s="597"/>
      <c r="G249" s="597"/>
      <c r="H249" s="597"/>
      <c r="I249" s="708"/>
      <c r="J249" s="708"/>
      <c r="K249" s="698"/>
      <c r="L249" s="709"/>
      <c r="M249" s="710"/>
      <c r="N249" s="712"/>
      <c r="O249" s="711"/>
      <c r="P249" s="565">
        <v>249</v>
      </c>
      <c r="Q249" s="973"/>
      <c r="T249" s="268"/>
    </row>
    <row r="250" spans="1:27" s="193" customFormat="1" ht="13.5" customHeight="1" thickBot="1" x14ac:dyDescent="0.2">
      <c r="A250" s="706"/>
      <c r="B250" s="707"/>
      <c r="C250" s="707"/>
      <c r="D250" s="707"/>
      <c r="E250" s="691"/>
      <c r="F250" s="596" t="s">
        <v>508</v>
      </c>
      <c r="G250" s="634"/>
      <c r="H250" s="634"/>
      <c r="I250" s="713"/>
      <c r="J250" s="713"/>
      <c r="K250" s="569"/>
      <c r="L250" s="489"/>
      <c r="M250" s="714"/>
      <c r="N250" s="715"/>
      <c r="O250" s="716"/>
      <c r="P250" s="565">
        <v>250</v>
      </c>
      <c r="Q250" s="973"/>
      <c r="T250" s="268"/>
    </row>
    <row r="251" spans="1:27" s="193" customFormat="1" ht="13.5" customHeight="1" thickBot="1" x14ac:dyDescent="0.2">
      <c r="A251" s="706"/>
      <c r="B251" s="707"/>
      <c r="C251" s="707"/>
      <c r="D251" s="707"/>
      <c r="E251" s="691"/>
      <c r="F251" s="718"/>
      <c r="G251" s="632" t="s">
        <v>63</v>
      </c>
      <c r="H251" s="634"/>
      <c r="I251" s="713"/>
      <c r="J251" s="713"/>
      <c r="K251" s="569"/>
      <c r="L251" s="719"/>
      <c r="M251" s="492" t="s">
        <v>1324</v>
      </c>
      <c r="N251" s="493">
        <v>44</v>
      </c>
      <c r="O251" s="720" t="s">
        <v>242</v>
      </c>
      <c r="P251" s="565">
        <v>251</v>
      </c>
      <c r="Q251" s="973" t="str">
        <f t="shared" si="18"/>
        <v>✔</v>
      </c>
      <c r="T251" s="268"/>
    </row>
    <row r="252" spans="1:27" s="193" customFormat="1" ht="13.5" customHeight="1" thickBot="1" x14ac:dyDescent="0.2">
      <c r="A252" s="706"/>
      <c r="B252" s="707"/>
      <c r="C252" s="707"/>
      <c r="D252" s="707"/>
      <c r="E252" s="691"/>
      <c r="F252" s="721"/>
      <c r="G252" s="632" t="s">
        <v>1375</v>
      </c>
      <c r="H252" s="634"/>
      <c r="I252" s="713"/>
      <c r="J252" s="713"/>
      <c r="K252" s="569" t="s">
        <v>1252</v>
      </c>
      <c r="L252" s="722"/>
      <c r="M252" s="607" t="s">
        <v>672</v>
      </c>
      <c r="N252" s="493">
        <v>124</v>
      </c>
      <c r="O252" s="720" t="s">
        <v>242</v>
      </c>
      <c r="P252" s="565">
        <v>252</v>
      </c>
      <c r="Q252" s="973" t="str">
        <f t="shared" si="18"/>
        <v>✔</v>
      </c>
      <c r="T252" s="268"/>
    </row>
    <row r="253" spans="1:27" s="269" customFormat="1" ht="13.5" customHeight="1" x14ac:dyDescent="0.15">
      <c r="A253" s="706"/>
      <c r="B253" s="707"/>
      <c r="C253" s="707"/>
      <c r="D253" s="739" t="s">
        <v>1515</v>
      </c>
      <c r="E253" s="710"/>
      <c r="F253" s="710"/>
      <c r="G253" s="597"/>
      <c r="H253" s="708"/>
      <c r="I253" s="708"/>
      <c r="J253" s="698"/>
      <c r="K253" s="698"/>
      <c r="L253" s="709"/>
      <c r="M253" s="710"/>
      <c r="N253" s="275"/>
      <c r="O253" s="738"/>
      <c r="P253" s="565">
        <v>253</v>
      </c>
      <c r="Q253" s="973"/>
      <c r="S253" s="727"/>
      <c r="T253" s="726"/>
      <c r="V253" s="272"/>
      <c r="W253" s="270"/>
      <c r="X253" s="273"/>
      <c r="Z253" s="271"/>
      <c r="AA253" s="274"/>
    </row>
    <row r="254" spans="1:27" s="269" customFormat="1" ht="13.5" customHeight="1" x14ac:dyDescent="0.15">
      <c r="A254" s="706"/>
      <c r="B254" s="707"/>
      <c r="C254" s="707"/>
      <c r="D254" s="733" t="s">
        <v>869</v>
      </c>
      <c r="G254" s="193"/>
      <c r="H254" s="729"/>
      <c r="I254" s="729"/>
      <c r="J254" s="730"/>
      <c r="K254" s="730"/>
      <c r="L254" s="731"/>
      <c r="M254" s="717"/>
      <c r="N254" s="276"/>
      <c r="O254" s="740"/>
      <c r="P254" s="565">
        <v>254</v>
      </c>
      <c r="Q254" s="973"/>
      <c r="S254" s="727"/>
      <c r="T254" s="726"/>
      <c r="V254" s="272"/>
      <c r="W254" s="270"/>
      <c r="X254" s="273"/>
      <c r="Z254" s="271"/>
      <c r="AA254" s="274"/>
    </row>
    <row r="255" spans="1:27" s="269" customFormat="1" ht="13.5" customHeight="1" thickBot="1" x14ac:dyDescent="0.2">
      <c r="A255" s="706"/>
      <c r="B255" s="707"/>
      <c r="C255" s="707"/>
      <c r="D255" s="707"/>
      <c r="E255" s="596" t="s">
        <v>1919</v>
      </c>
      <c r="F255" s="710"/>
      <c r="G255" s="708"/>
      <c r="H255" s="710"/>
      <c r="I255" s="708"/>
      <c r="J255" s="698"/>
      <c r="K255" s="698"/>
      <c r="L255" s="709"/>
      <c r="M255" s="714"/>
      <c r="N255" s="741"/>
      <c r="O255" s="720"/>
      <c r="P255" s="565">
        <v>255</v>
      </c>
      <c r="Q255" s="973"/>
      <c r="S255" s="727"/>
      <c r="T255" s="726"/>
      <c r="V255" s="272"/>
      <c r="W255" s="270"/>
      <c r="X255" s="273"/>
      <c r="Z255" s="271"/>
      <c r="AA255" s="274"/>
    </row>
    <row r="256" spans="1:27" s="269" customFormat="1" ht="13.5" customHeight="1" thickBot="1" x14ac:dyDescent="0.2">
      <c r="A256" s="706"/>
      <c r="B256" s="707"/>
      <c r="C256" s="707"/>
      <c r="D256" s="707"/>
      <c r="E256" s="733"/>
      <c r="F256" s="596" t="s">
        <v>870</v>
      </c>
      <c r="G256" s="708"/>
      <c r="H256" s="710"/>
      <c r="I256" s="708"/>
      <c r="J256" s="698"/>
      <c r="K256" s="698"/>
      <c r="L256" s="732"/>
      <c r="M256" s="737" t="s">
        <v>672</v>
      </c>
      <c r="N256" s="734">
        <v>254</v>
      </c>
      <c r="O256" s="720" t="s">
        <v>240</v>
      </c>
      <c r="P256" s="565">
        <v>256</v>
      </c>
      <c r="Q256" s="973" t="str">
        <f t="shared" ref="Q256:Q299" si="19">IF(N256="","未入力あり","✔")</f>
        <v>✔</v>
      </c>
      <c r="S256" s="727"/>
      <c r="T256" s="726"/>
      <c r="V256" s="272"/>
      <c r="W256" s="270"/>
      <c r="X256" s="273"/>
      <c r="Z256" s="271"/>
      <c r="AA256" s="274"/>
    </row>
    <row r="257" spans="1:27" s="269" customFormat="1" ht="13.5" customHeight="1" thickBot="1" x14ac:dyDescent="0.2">
      <c r="A257" s="706"/>
      <c r="B257" s="707"/>
      <c r="C257" s="707"/>
      <c r="D257" s="707"/>
      <c r="E257" s="733"/>
      <c r="F257" s="735"/>
      <c r="G257" s="736" t="s">
        <v>668</v>
      </c>
      <c r="H257" s="714"/>
      <c r="I257" s="713"/>
      <c r="J257" s="569"/>
      <c r="K257" s="569"/>
      <c r="L257" s="719"/>
      <c r="M257" s="724" t="s">
        <v>672</v>
      </c>
      <c r="N257" s="734">
        <v>0</v>
      </c>
      <c r="O257" s="720" t="s">
        <v>240</v>
      </c>
      <c r="P257" s="565">
        <v>257</v>
      </c>
      <c r="Q257" s="973" t="str">
        <f t="shared" si="19"/>
        <v>✔</v>
      </c>
      <c r="S257" s="727"/>
      <c r="T257" s="726"/>
      <c r="V257" s="272"/>
      <c r="W257" s="270"/>
      <c r="X257" s="273"/>
      <c r="Z257" s="271"/>
      <c r="AA257" s="274"/>
    </row>
    <row r="258" spans="1:27" s="269" customFormat="1" ht="13.5" customHeight="1" thickBot="1" x14ac:dyDescent="0.2">
      <c r="A258" s="706"/>
      <c r="B258" s="707"/>
      <c r="C258" s="707"/>
      <c r="D258" s="707"/>
      <c r="E258" s="733"/>
      <c r="F258" s="735"/>
      <c r="G258" s="736" t="s">
        <v>659</v>
      </c>
      <c r="H258" s="714"/>
      <c r="I258" s="713"/>
      <c r="J258" s="569"/>
      <c r="K258" s="569"/>
      <c r="L258" s="719"/>
      <c r="M258" s="724" t="s">
        <v>672</v>
      </c>
      <c r="N258" s="734">
        <v>53</v>
      </c>
      <c r="O258" s="720" t="s">
        <v>240</v>
      </c>
      <c r="P258" s="565">
        <v>258</v>
      </c>
      <c r="Q258" s="973" t="str">
        <f t="shared" si="19"/>
        <v>✔</v>
      </c>
      <c r="S258" s="727"/>
      <c r="T258" s="726"/>
      <c r="V258" s="272"/>
      <c r="W258" s="270"/>
      <c r="X258" s="273"/>
      <c r="Z258" s="271"/>
      <c r="AA258" s="274"/>
    </row>
    <row r="259" spans="1:27" s="269" customFormat="1" ht="13.5" customHeight="1" thickBot="1" x14ac:dyDescent="0.2">
      <c r="A259" s="706"/>
      <c r="B259" s="707"/>
      <c r="C259" s="707"/>
      <c r="D259" s="707"/>
      <c r="E259" s="733"/>
      <c r="F259" s="735"/>
      <c r="G259" s="736" t="s">
        <v>669</v>
      </c>
      <c r="H259" s="714"/>
      <c r="I259" s="713"/>
      <c r="J259" s="569"/>
      <c r="K259" s="569"/>
      <c r="L259" s="719"/>
      <c r="M259" s="724" t="s">
        <v>672</v>
      </c>
      <c r="N259" s="734">
        <v>109</v>
      </c>
      <c r="O259" s="720" t="s">
        <v>240</v>
      </c>
      <c r="P259" s="565">
        <v>259</v>
      </c>
      <c r="Q259" s="973" t="str">
        <f t="shared" si="19"/>
        <v>✔</v>
      </c>
      <c r="S259" s="727"/>
      <c r="T259" s="726"/>
      <c r="V259" s="272"/>
      <c r="W259" s="270"/>
      <c r="X259" s="273"/>
      <c r="Z259" s="271"/>
      <c r="AA259" s="274"/>
    </row>
    <row r="260" spans="1:27" s="269" customFormat="1" ht="13.5" customHeight="1" thickBot="1" x14ac:dyDescent="0.2">
      <c r="A260" s="706"/>
      <c r="B260" s="707"/>
      <c r="C260" s="707"/>
      <c r="D260" s="707"/>
      <c r="E260" s="733"/>
      <c r="F260" s="742"/>
      <c r="G260" s="736" t="s">
        <v>871</v>
      </c>
      <c r="H260" s="714"/>
      <c r="I260" s="713"/>
      <c r="J260" s="569"/>
      <c r="K260" s="569"/>
      <c r="L260" s="719"/>
      <c r="M260" s="724" t="s">
        <v>672</v>
      </c>
      <c r="N260" s="734">
        <v>0</v>
      </c>
      <c r="O260" s="720" t="s">
        <v>240</v>
      </c>
      <c r="P260" s="565">
        <v>260</v>
      </c>
      <c r="Q260" s="973" t="str">
        <f t="shared" si="19"/>
        <v>✔</v>
      </c>
      <c r="S260" s="727"/>
      <c r="T260" s="726"/>
      <c r="V260" s="272"/>
      <c r="W260" s="270"/>
      <c r="X260" s="273"/>
      <c r="Z260" s="271"/>
      <c r="AA260" s="274"/>
    </row>
    <row r="261" spans="1:27" s="269" customFormat="1" ht="13.5" customHeight="1" thickBot="1" x14ac:dyDescent="0.2">
      <c r="A261" s="706"/>
      <c r="B261" s="707"/>
      <c r="C261" s="707"/>
      <c r="D261" s="707"/>
      <c r="E261" s="733"/>
      <c r="F261" s="632" t="s">
        <v>872</v>
      </c>
      <c r="G261" s="713"/>
      <c r="H261" s="714"/>
      <c r="I261" s="713"/>
      <c r="J261" s="569"/>
      <c r="K261" s="569"/>
      <c r="L261" s="719"/>
      <c r="M261" s="724" t="s">
        <v>672</v>
      </c>
      <c r="N261" s="734">
        <v>0</v>
      </c>
      <c r="O261" s="720" t="s">
        <v>240</v>
      </c>
      <c r="P261" s="565">
        <v>261</v>
      </c>
      <c r="Q261" s="973" t="str">
        <f t="shared" si="19"/>
        <v>✔</v>
      </c>
      <c r="S261" s="727"/>
      <c r="T261" s="726"/>
      <c r="V261" s="272"/>
      <c r="W261" s="270"/>
      <c r="X261" s="273"/>
      <c r="Z261" s="271"/>
      <c r="AA261" s="274"/>
    </row>
    <row r="262" spans="1:27" s="269" customFormat="1" ht="13.5" customHeight="1" thickBot="1" x14ac:dyDescent="0.2">
      <c r="A262" s="706"/>
      <c r="B262" s="707"/>
      <c r="C262" s="707"/>
      <c r="D262" s="707"/>
      <c r="E262" s="733"/>
      <c r="F262" s="632" t="s">
        <v>873</v>
      </c>
      <c r="G262" s="713"/>
      <c r="H262" s="714"/>
      <c r="I262" s="713"/>
      <c r="J262" s="569"/>
      <c r="K262" s="569"/>
      <c r="L262" s="719"/>
      <c r="M262" s="743" t="s">
        <v>672</v>
      </c>
      <c r="N262" s="734">
        <v>0</v>
      </c>
      <c r="O262" s="720" t="s">
        <v>240</v>
      </c>
      <c r="P262" s="565">
        <v>262</v>
      </c>
      <c r="Q262" s="973" t="str">
        <f t="shared" si="19"/>
        <v>✔</v>
      </c>
      <c r="S262" s="727"/>
      <c r="T262" s="726"/>
      <c r="V262" s="272"/>
      <c r="W262" s="270"/>
      <c r="X262" s="273"/>
      <c r="Z262" s="271"/>
      <c r="AA262" s="274"/>
    </row>
    <row r="263" spans="1:27" s="269" customFormat="1" ht="13.5" customHeight="1" thickBot="1" x14ac:dyDescent="0.2">
      <c r="A263" s="706"/>
      <c r="B263" s="707"/>
      <c r="C263" s="707"/>
      <c r="D263" s="707"/>
      <c r="E263" s="733" t="s">
        <v>1920</v>
      </c>
      <c r="F263" s="193"/>
      <c r="G263" s="729"/>
      <c r="I263" s="729"/>
      <c r="J263" s="730"/>
      <c r="K263" s="730"/>
      <c r="L263" s="731"/>
      <c r="M263" s="714"/>
      <c r="N263" s="723"/>
      <c r="O263" s="744"/>
      <c r="P263" s="565">
        <v>263</v>
      </c>
      <c r="Q263" s="973"/>
      <c r="S263" s="727"/>
      <c r="T263" s="726"/>
      <c r="V263" s="272"/>
      <c r="W263" s="270"/>
      <c r="X263" s="273"/>
      <c r="Z263" s="271"/>
      <c r="AA263" s="274"/>
    </row>
    <row r="264" spans="1:27" s="269" customFormat="1" ht="13.5" customHeight="1" thickBot="1" x14ac:dyDescent="0.2">
      <c r="A264" s="706"/>
      <c r="B264" s="707"/>
      <c r="C264" s="707"/>
      <c r="D264" s="707"/>
      <c r="E264" s="733"/>
      <c r="F264" s="632" t="s">
        <v>874</v>
      </c>
      <c r="G264" s="713"/>
      <c r="H264" s="714"/>
      <c r="I264" s="713"/>
      <c r="J264" s="569"/>
      <c r="K264" s="569"/>
      <c r="L264" s="719"/>
      <c r="M264" s="724" t="s">
        <v>672</v>
      </c>
      <c r="N264" s="734">
        <v>321</v>
      </c>
      <c r="O264" s="720" t="s">
        <v>240</v>
      </c>
      <c r="P264" s="565">
        <v>264</v>
      </c>
      <c r="Q264" s="973" t="str">
        <f t="shared" si="19"/>
        <v>✔</v>
      </c>
      <c r="S264" s="727"/>
      <c r="T264" s="726"/>
      <c r="V264" s="272"/>
      <c r="W264" s="270"/>
      <c r="X264" s="273"/>
      <c r="Z264" s="271"/>
      <c r="AA264" s="274"/>
    </row>
    <row r="265" spans="1:27" s="269" customFormat="1" ht="13.5" customHeight="1" thickBot="1" x14ac:dyDescent="0.2">
      <c r="A265" s="706"/>
      <c r="B265" s="707"/>
      <c r="C265" s="707"/>
      <c r="D265" s="707"/>
      <c r="E265" s="733"/>
      <c r="F265" s="632" t="s">
        <v>875</v>
      </c>
      <c r="G265" s="713"/>
      <c r="H265" s="714"/>
      <c r="I265" s="713"/>
      <c r="J265" s="569"/>
      <c r="K265" s="569"/>
      <c r="L265" s="719"/>
      <c r="M265" s="724" t="s">
        <v>672</v>
      </c>
      <c r="N265" s="734">
        <v>226</v>
      </c>
      <c r="O265" s="720" t="s">
        <v>240</v>
      </c>
      <c r="P265" s="565">
        <v>265</v>
      </c>
      <c r="Q265" s="973" t="str">
        <f t="shared" si="19"/>
        <v>✔</v>
      </c>
      <c r="S265" s="727"/>
      <c r="T265" s="726"/>
      <c r="V265" s="272"/>
      <c r="W265" s="270"/>
      <c r="X265" s="273"/>
      <c r="Z265" s="271"/>
      <c r="AA265" s="274"/>
    </row>
    <row r="266" spans="1:27" s="269" customFormat="1" ht="13.5" customHeight="1" thickBot="1" x14ac:dyDescent="0.2">
      <c r="A266" s="706"/>
      <c r="B266" s="707"/>
      <c r="C266" s="707"/>
      <c r="D266" s="707"/>
      <c r="E266" s="733"/>
      <c r="F266" s="596" t="s">
        <v>876</v>
      </c>
      <c r="G266" s="708"/>
      <c r="H266" s="710"/>
      <c r="I266" s="708"/>
      <c r="J266" s="698"/>
      <c r="K266" s="698"/>
      <c r="L266" s="732"/>
      <c r="M266" s="745" t="s">
        <v>672</v>
      </c>
      <c r="N266" s="734">
        <v>124</v>
      </c>
      <c r="O266" s="738" t="s">
        <v>240</v>
      </c>
      <c r="P266" s="565">
        <v>266</v>
      </c>
      <c r="Q266" s="973" t="str">
        <f t="shared" si="19"/>
        <v>✔</v>
      </c>
      <c r="S266" s="727"/>
      <c r="T266" s="726"/>
      <c r="V266" s="272"/>
      <c r="W266" s="270"/>
      <c r="X266" s="273"/>
      <c r="Z266" s="271"/>
      <c r="AA266" s="274"/>
    </row>
    <row r="267" spans="1:27" s="269" customFormat="1" ht="13.5" customHeight="1" thickBot="1" x14ac:dyDescent="0.2">
      <c r="A267" s="706"/>
      <c r="B267" s="746" t="s">
        <v>1376</v>
      </c>
      <c r="C267" s="747"/>
      <c r="D267" s="561"/>
      <c r="E267" s="561"/>
      <c r="F267" s="561"/>
      <c r="G267" s="561"/>
      <c r="H267" s="562"/>
      <c r="I267" s="562"/>
      <c r="J267" s="562"/>
      <c r="K267" s="562"/>
      <c r="L267" s="748"/>
      <c r="M267" s="563"/>
      <c r="N267" s="749"/>
      <c r="O267" s="564"/>
      <c r="P267" s="565">
        <v>267</v>
      </c>
      <c r="Q267" s="973"/>
      <c r="S267" s="727"/>
      <c r="T267" s="726"/>
      <c r="V267" s="272"/>
      <c r="W267" s="270"/>
      <c r="X267" s="273"/>
      <c r="Z267" s="271"/>
      <c r="AA267" s="274"/>
    </row>
    <row r="268" spans="1:27" s="269" customFormat="1" ht="48" customHeight="1" thickBot="1" x14ac:dyDescent="0.2">
      <c r="A268" s="572"/>
      <c r="B268" s="574"/>
      <c r="C268" s="750" t="s">
        <v>1377</v>
      </c>
      <c r="D268" s="1388" t="s">
        <v>1516</v>
      </c>
      <c r="E268" s="1389"/>
      <c r="F268" s="1389"/>
      <c r="G268" s="1389"/>
      <c r="H268" s="1389"/>
      <c r="I268" s="1389"/>
      <c r="J268" s="1389"/>
      <c r="K268" s="1389"/>
      <c r="L268" s="1389"/>
      <c r="M268" s="751" t="s">
        <v>1357</v>
      </c>
      <c r="N268" s="603" t="s">
        <v>122</v>
      </c>
      <c r="O268" s="752" t="s">
        <v>863</v>
      </c>
      <c r="P268" s="565">
        <v>268</v>
      </c>
      <c r="Q268" s="973" t="str">
        <f t="shared" si="19"/>
        <v>✔</v>
      </c>
      <c r="S268" s="728"/>
      <c r="T268" s="726"/>
      <c r="V268" s="272"/>
      <c r="W268" s="270"/>
      <c r="X268" s="725"/>
      <c r="Z268" s="271"/>
      <c r="AA268" s="274"/>
    </row>
    <row r="269" spans="1:27" s="269" customFormat="1" ht="13.5" customHeight="1" thickBot="1" x14ac:dyDescent="0.2">
      <c r="A269" s="572"/>
      <c r="B269" s="573"/>
      <c r="C269" s="189"/>
      <c r="D269" s="591"/>
      <c r="E269" s="1332" t="s">
        <v>1378</v>
      </c>
      <c r="F269" s="1329"/>
      <c r="G269" s="1329"/>
      <c r="H269" s="1329"/>
      <c r="I269" s="1329"/>
      <c r="J269" s="1329"/>
      <c r="K269" s="1329"/>
      <c r="L269" s="1338"/>
      <c r="M269" s="753" t="s">
        <v>1324</v>
      </c>
      <c r="N269" s="493">
        <v>6</v>
      </c>
      <c r="O269" s="754" t="s">
        <v>1339</v>
      </c>
      <c r="P269" s="565">
        <v>269</v>
      </c>
      <c r="Q269" s="973" t="str">
        <f t="shared" si="19"/>
        <v>✔</v>
      </c>
      <c r="S269" s="727"/>
      <c r="T269" s="726"/>
      <c r="V269" s="272"/>
      <c r="W269" s="270"/>
      <c r="X269" s="273"/>
      <c r="Z269" s="271"/>
      <c r="AA269" s="274"/>
    </row>
    <row r="270" spans="1:27" s="269" customFormat="1" ht="13.5" customHeight="1" thickBot="1" x14ac:dyDescent="0.2">
      <c r="A270" s="572"/>
      <c r="B270" s="573"/>
      <c r="C270" s="189"/>
      <c r="D270" s="591"/>
      <c r="E270" s="573"/>
      <c r="F270" s="701"/>
      <c r="G270" s="487"/>
      <c r="H270" s="569"/>
      <c r="I270" s="569"/>
      <c r="J270" s="569"/>
      <c r="K270" s="1384" t="s">
        <v>1379</v>
      </c>
      <c r="L270" s="1385"/>
      <c r="M270" s="756" t="s">
        <v>1331</v>
      </c>
      <c r="N270" s="493">
        <v>6</v>
      </c>
      <c r="O270" s="757" t="s">
        <v>1380</v>
      </c>
      <c r="P270" s="565">
        <v>270</v>
      </c>
      <c r="Q270" s="973" t="str">
        <f t="shared" si="19"/>
        <v>✔</v>
      </c>
      <c r="S270" s="727"/>
      <c r="T270" s="726"/>
      <c r="V270" s="272"/>
      <c r="W270" s="270"/>
      <c r="X270" s="273"/>
      <c r="Z270" s="271"/>
      <c r="AA270" s="274"/>
    </row>
    <row r="271" spans="1:27" s="269" customFormat="1" ht="13.5" customHeight="1" thickBot="1" x14ac:dyDescent="0.2">
      <c r="A271" s="572"/>
      <c r="B271" s="573"/>
      <c r="C271" s="189"/>
      <c r="D271" s="591"/>
      <c r="E271" s="573"/>
      <c r="F271" s="701"/>
      <c r="G271" s="487"/>
      <c r="H271" s="758"/>
      <c r="I271" s="758"/>
      <c r="J271" s="758"/>
      <c r="K271" s="758"/>
      <c r="L271" s="755" t="s">
        <v>709</v>
      </c>
      <c r="M271" s="756" t="s">
        <v>1331</v>
      </c>
      <c r="N271" s="759">
        <f>IF(ISERROR(N270/N269*100),"",N270/N269*100)</f>
        <v>100</v>
      </c>
      <c r="O271" s="703" t="s">
        <v>1381</v>
      </c>
      <c r="P271" s="565">
        <v>271</v>
      </c>
      <c r="Q271" s="973" t="str">
        <f t="shared" si="19"/>
        <v>✔</v>
      </c>
      <c r="S271" s="727"/>
      <c r="T271" s="726"/>
      <c r="V271" s="272"/>
      <c r="W271" s="270"/>
      <c r="X271" s="273"/>
      <c r="Z271" s="271"/>
      <c r="AA271" s="274"/>
    </row>
    <row r="272" spans="1:27" s="269" customFormat="1" ht="13.5" customHeight="1" thickBot="1" x14ac:dyDescent="0.2">
      <c r="A272" s="572"/>
      <c r="B272" s="573"/>
      <c r="C272" s="189"/>
      <c r="D272" s="591"/>
      <c r="E272" s="1332" t="s">
        <v>1382</v>
      </c>
      <c r="F272" s="1329"/>
      <c r="G272" s="1329"/>
      <c r="H272" s="1329"/>
      <c r="I272" s="1329"/>
      <c r="J272" s="1329"/>
      <c r="K272" s="1329"/>
      <c r="L272" s="1338"/>
      <c r="M272" s="753" t="s">
        <v>1331</v>
      </c>
      <c r="N272" s="493">
        <v>37</v>
      </c>
      <c r="O272" s="754" t="s">
        <v>1339</v>
      </c>
      <c r="P272" s="565">
        <v>272</v>
      </c>
      <c r="Q272" s="973" t="str">
        <f t="shared" si="19"/>
        <v>✔</v>
      </c>
      <c r="S272" s="727"/>
      <c r="T272" s="726"/>
      <c r="V272" s="272"/>
      <c r="W272" s="270"/>
      <c r="X272" s="273"/>
      <c r="Z272" s="271"/>
      <c r="AA272" s="274"/>
    </row>
    <row r="273" spans="1:20" s="193" customFormat="1" ht="13.5" customHeight="1" thickBot="1" x14ac:dyDescent="0.2">
      <c r="A273" s="572"/>
      <c r="B273" s="573"/>
      <c r="C273" s="189"/>
      <c r="D273" s="591"/>
      <c r="E273" s="573"/>
      <c r="F273" s="701"/>
      <c r="G273" s="487"/>
      <c r="H273" s="569"/>
      <c r="I273" s="569"/>
      <c r="J273" s="569"/>
      <c r="K273" s="1384" t="s">
        <v>1517</v>
      </c>
      <c r="L273" s="1385"/>
      <c r="M273" s="756" t="s">
        <v>1324</v>
      </c>
      <c r="N273" s="493">
        <v>32</v>
      </c>
      <c r="O273" s="757" t="s">
        <v>1332</v>
      </c>
      <c r="P273" s="565">
        <v>273</v>
      </c>
      <c r="Q273" s="973" t="str">
        <f t="shared" si="19"/>
        <v>✔</v>
      </c>
      <c r="T273" s="268"/>
    </row>
    <row r="274" spans="1:20" s="193" customFormat="1" ht="13.5" customHeight="1" thickBot="1" x14ac:dyDescent="0.2">
      <c r="A274" s="572"/>
      <c r="B274" s="573"/>
      <c r="C274" s="189"/>
      <c r="D274" s="591"/>
      <c r="E274" s="602"/>
      <c r="F274" s="701"/>
      <c r="G274" s="487"/>
      <c r="H274" s="758"/>
      <c r="I274" s="758"/>
      <c r="J274" s="758"/>
      <c r="K274" s="758"/>
      <c r="L274" s="755" t="s">
        <v>709</v>
      </c>
      <c r="M274" s="756" t="s">
        <v>1331</v>
      </c>
      <c r="N274" s="759">
        <f>IF(ISERROR(N273/N272*100),"",N273/N272*100)</f>
        <v>86.486486486486484</v>
      </c>
      <c r="O274" s="703" t="s">
        <v>1383</v>
      </c>
      <c r="P274" s="565">
        <v>274</v>
      </c>
      <c r="Q274" s="973" t="str">
        <f t="shared" si="19"/>
        <v>✔</v>
      </c>
      <c r="T274" s="268"/>
    </row>
    <row r="275" spans="1:20" s="193" customFormat="1" ht="13.5" customHeight="1" thickBot="1" x14ac:dyDescent="0.2">
      <c r="A275" s="572"/>
      <c r="B275" s="573"/>
      <c r="C275" s="189"/>
      <c r="D275" s="591"/>
      <c r="E275" s="1354" t="s">
        <v>1115</v>
      </c>
      <c r="F275" s="1333"/>
      <c r="G275" s="1333"/>
      <c r="H275" s="1333"/>
      <c r="I275" s="1333"/>
      <c r="J275" s="1333"/>
      <c r="K275" s="1333"/>
      <c r="L275" s="1334"/>
      <c r="M275" s="760" t="s">
        <v>1289</v>
      </c>
      <c r="N275" s="603" t="s">
        <v>122</v>
      </c>
      <c r="O275" s="700" t="s">
        <v>863</v>
      </c>
      <c r="P275" s="565">
        <v>275</v>
      </c>
      <c r="Q275" s="973" t="str">
        <f t="shared" si="19"/>
        <v>✔</v>
      </c>
      <c r="T275" s="268"/>
    </row>
    <row r="276" spans="1:20" s="193" customFormat="1" ht="13.5" customHeight="1" thickBot="1" x14ac:dyDescent="0.2">
      <c r="A276" s="572"/>
      <c r="B276" s="573"/>
      <c r="C276" s="189"/>
      <c r="D276" s="591"/>
      <c r="E276" s="1354" t="s">
        <v>683</v>
      </c>
      <c r="F276" s="1333"/>
      <c r="G276" s="1333"/>
      <c r="H276" s="1333"/>
      <c r="I276" s="1333"/>
      <c r="J276" s="1333"/>
      <c r="K276" s="1333"/>
      <c r="L276" s="1334"/>
      <c r="M276" s="489" t="s">
        <v>1276</v>
      </c>
      <c r="N276" s="571" t="s">
        <v>124</v>
      </c>
      <c r="O276" s="488" t="s">
        <v>863</v>
      </c>
      <c r="P276" s="565">
        <v>276</v>
      </c>
      <c r="Q276" s="973" t="str">
        <f t="shared" si="19"/>
        <v>✔</v>
      </c>
    </row>
    <row r="277" spans="1:20" s="193" customFormat="1" ht="13.5" customHeight="1" thickBot="1" x14ac:dyDescent="0.2">
      <c r="A277" s="572"/>
      <c r="B277" s="573"/>
      <c r="C277" s="189"/>
      <c r="D277" s="591"/>
      <c r="E277" s="1332" t="s">
        <v>1384</v>
      </c>
      <c r="F277" s="1329"/>
      <c r="G277" s="1329"/>
      <c r="H277" s="1329"/>
      <c r="I277" s="1329"/>
      <c r="J277" s="1329"/>
      <c r="K277" s="1329"/>
      <c r="L277" s="1338"/>
      <c r="M277" s="719" t="s">
        <v>1357</v>
      </c>
      <c r="N277" s="571" t="s">
        <v>122</v>
      </c>
      <c r="O277" s="488" t="s">
        <v>863</v>
      </c>
      <c r="P277" s="565">
        <v>277</v>
      </c>
      <c r="Q277" s="973" t="str">
        <f t="shared" si="19"/>
        <v>✔</v>
      </c>
    </row>
    <row r="278" spans="1:20" s="193" customFormat="1" ht="27" customHeight="1" thickBot="1" x14ac:dyDescent="0.2">
      <c r="A278" s="572"/>
      <c r="B278" s="573"/>
      <c r="C278" s="189"/>
      <c r="D278" s="595"/>
      <c r="E278" s="761"/>
      <c r="F278" s="1373" t="s">
        <v>1385</v>
      </c>
      <c r="G278" s="1331"/>
      <c r="H278" s="1331"/>
      <c r="I278" s="1331"/>
      <c r="J278" s="1331"/>
      <c r="K278" s="1331"/>
      <c r="L278" s="1356"/>
      <c r="M278" s="756" t="s">
        <v>1276</v>
      </c>
      <c r="N278" s="1368" t="s">
        <v>2011</v>
      </c>
      <c r="O278" s="1369"/>
      <c r="P278" s="565">
        <v>278</v>
      </c>
      <c r="Q278" s="973"/>
    </row>
    <row r="279" spans="1:20" s="193" customFormat="1" ht="13.5" customHeight="1" thickBot="1" x14ac:dyDescent="0.2">
      <c r="A279" s="572"/>
      <c r="B279" s="574"/>
      <c r="C279" s="762" t="s">
        <v>1386</v>
      </c>
      <c r="D279" s="1333" t="s">
        <v>1387</v>
      </c>
      <c r="E279" s="1333"/>
      <c r="F279" s="1333"/>
      <c r="G279" s="1333"/>
      <c r="H279" s="1333"/>
      <c r="I279" s="1333"/>
      <c r="J279" s="1333"/>
      <c r="K279" s="1333"/>
      <c r="L279" s="1334"/>
      <c r="M279" s="719" t="s">
        <v>681</v>
      </c>
      <c r="N279" s="571" t="s">
        <v>122</v>
      </c>
      <c r="O279" s="488" t="s">
        <v>863</v>
      </c>
      <c r="P279" s="565">
        <v>279</v>
      </c>
      <c r="Q279" s="973" t="str">
        <f t="shared" si="19"/>
        <v>✔</v>
      </c>
    </row>
    <row r="280" spans="1:20" s="193" customFormat="1" ht="24" customHeight="1" thickBot="1" x14ac:dyDescent="0.2">
      <c r="A280" s="572"/>
      <c r="B280" s="574"/>
      <c r="C280" s="763" t="s">
        <v>1388</v>
      </c>
      <c r="D280" s="1386" t="s">
        <v>1518</v>
      </c>
      <c r="E280" s="1386"/>
      <c r="F280" s="1386"/>
      <c r="G280" s="1386"/>
      <c r="H280" s="1386"/>
      <c r="I280" s="1386"/>
      <c r="J280" s="1386"/>
      <c r="K280" s="1386"/>
      <c r="L280" s="1387"/>
      <c r="M280" s="719" t="s">
        <v>681</v>
      </c>
      <c r="N280" s="571" t="s">
        <v>122</v>
      </c>
      <c r="O280" s="488" t="s">
        <v>863</v>
      </c>
      <c r="P280" s="565">
        <v>280</v>
      </c>
      <c r="Q280" s="973" t="str">
        <f t="shared" si="19"/>
        <v>✔</v>
      </c>
    </row>
    <row r="281" spans="1:20" s="193" customFormat="1" ht="27" customHeight="1" thickBot="1" x14ac:dyDescent="0.2">
      <c r="A281" s="572"/>
      <c r="B281" s="573"/>
      <c r="C281" s="189"/>
      <c r="D281" s="591"/>
      <c r="E281" s="1374" t="s">
        <v>1389</v>
      </c>
      <c r="F281" s="1330"/>
      <c r="G281" s="1330"/>
      <c r="H281" s="1330"/>
      <c r="I281" s="1330"/>
      <c r="J281" s="1330"/>
      <c r="K281" s="1330"/>
      <c r="L281" s="1355"/>
      <c r="M281" s="756" t="s">
        <v>1324</v>
      </c>
      <c r="N281" s="1368" t="s">
        <v>2012</v>
      </c>
      <c r="O281" s="1369"/>
      <c r="P281" s="565">
        <v>281</v>
      </c>
      <c r="Q281" s="973"/>
    </row>
    <row r="282" spans="1:20" s="193" customFormat="1" ht="13.5" customHeight="1" thickBot="1" x14ac:dyDescent="0.2">
      <c r="A282" s="572"/>
      <c r="B282" s="574"/>
      <c r="C282" s="762" t="s">
        <v>1390</v>
      </c>
      <c r="D282" s="1333" t="s">
        <v>1519</v>
      </c>
      <c r="E282" s="1333"/>
      <c r="F282" s="1333"/>
      <c r="G282" s="1333"/>
      <c r="H282" s="1333"/>
      <c r="I282" s="1333"/>
      <c r="J282" s="1333"/>
      <c r="K282" s="1333"/>
      <c r="L282" s="1334"/>
      <c r="M282" s="719" t="s">
        <v>681</v>
      </c>
      <c r="N282" s="571" t="s">
        <v>122</v>
      </c>
      <c r="O282" s="488" t="s">
        <v>863</v>
      </c>
      <c r="P282" s="565">
        <v>282</v>
      </c>
      <c r="Q282" s="973" t="str">
        <f t="shared" si="19"/>
        <v>✔</v>
      </c>
    </row>
    <row r="283" spans="1:20" s="193" customFormat="1" ht="13.5" customHeight="1" thickBot="1" x14ac:dyDescent="0.2">
      <c r="A283" s="572"/>
      <c r="B283" s="574"/>
      <c r="C283" s="762" t="s">
        <v>1391</v>
      </c>
      <c r="D283" s="1333" t="s">
        <v>1392</v>
      </c>
      <c r="E283" s="1333"/>
      <c r="F283" s="1333"/>
      <c r="G283" s="1333"/>
      <c r="H283" s="1333"/>
      <c r="I283" s="1333"/>
      <c r="J283" s="1333"/>
      <c r="K283" s="1333"/>
      <c r="L283" s="1334"/>
      <c r="M283" s="719" t="s">
        <v>1346</v>
      </c>
      <c r="N283" s="571" t="s">
        <v>122</v>
      </c>
      <c r="O283" s="488" t="s">
        <v>863</v>
      </c>
      <c r="P283" s="565">
        <v>283</v>
      </c>
      <c r="Q283" s="973" t="str">
        <f t="shared" si="19"/>
        <v>✔</v>
      </c>
    </row>
    <row r="284" spans="1:20" s="193" customFormat="1" ht="27" customHeight="1" thickBot="1" x14ac:dyDescent="0.2">
      <c r="A284" s="572"/>
      <c r="B284" s="574"/>
      <c r="C284" s="750" t="s">
        <v>1394</v>
      </c>
      <c r="D284" s="1329" t="s">
        <v>1395</v>
      </c>
      <c r="E284" s="1333"/>
      <c r="F284" s="1333"/>
      <c r="G284" s="1333"/>
      <c r="H284" s="1333"/>
      <c r="I284" s="1333"/>
      <c r="J284" s="1333"/>
      <c r="K284" s="1333"/>
      <c r="L284" s="1334"/>
      <c r="M284" s="719" t="s">
        <v>1346</v>
      </c>
      <c r="N284" s="571" t="s">
        <v>122</v>
      </c>
      <c r="O284" s="488" t="s">
        <v>863</v>
      </c>
      <c r="P284" s="565">
        <v>284</v>
      </c>
      <c r="Q284" s="973" t="str">
        <f t="shared" si="19"/>
        <v>✔</v>
      </c>
    </row>
    <row r="285" spans="1:20" s="193" customFormat="1" ht="13.5" customHeight="1" thickBot="1" x14ac:dyDescent="0.2">
      <c r="A285" s="572"/>
      <c r="B285" s="573"/>
      <c r="C285" s="1354" t="s">
        <v>710</v>
      </c>
      <c r="D285" s="1333"/>
      <c r="E285" s="1333"/>
      <c r="F285" s="1333"/>
      <c r="G285" s="1333"/>
      <c r="H285" s="1333"/>
      <c r="I285" s="1333"/>
      <c r="J285" s="1333"/>
      <c r="K285" s="1333"/>
      <c r="L285" s="1334"/>
      <c r="M285" s="719" t="s">
        <v>672</v>
      </c>
      <c r="N285" s="571" t="s">
        <v>122</v>
      </c>
      <c r="O285" s="488" t="s">
        <v>863</v>
      </c>
      <c r="P285" s="565">
        <v>285</v>
      </c>
      <c r="Q285" s="973" t="str">
        <f t="shared" si="19"/>
        <v>✔</v>
      </c>
    </row>
    <row r="286" spans="1:20" s="193" customFormat="1" ht="13.5" customHeight="1" thickBot="1" x14ac:dyDescent="0.2">
      <c r="A286" s="572"/>
      <c r="B286" s="602"/>
      <c r="C286" s="1354" t="s">
        <v>1396</v>
      </c>
      <c r="D286" s="1333"/>
      <c r="E286" s="1333"/>
      <c r="F286" s="1333"/>
      <c r="G286" s="1333"/>
      <c r="H286" s="1333"/>
      <c r="I286" s="1333"/>
      <c r="J286" s="1333"/>
      <c r="K286" s="1333"/>
      <c r="L286" s="1334"/>
      <c r="M286" s="719" t="s">
        <v>672</v>
      </c>
      <c r="N286" s="571" t="s">
        <v>122</v>
      </c>
      <c r="O286" s="488" t="s">
        <v>863</v>
      </c>
      <c r="P286" s="565">
        <v>286</v>
      </c>
      <c r="Q286" s="973" t="str">
        <f t="shared" si="19"/>
        <v>✔</v>
      </c>
    </row>
    <row r="287" spans="1:20" s="193" customFormat="1" ht="13.5" customHeight="1" x14ac:dyDescent="0.15">
      <c r="A287" s="687"/>
      <c r="B287" s="746" t="s">
        <v>1397</v>
      </c>
      <c r="C287" s="561"/>
      <c r="D287" s="561"/>
      <c r="E287" s="561"/>
      <c r="F287" s="561"/>
      <c r="G287" s="561"/>
      <c r="H287" s="562"/>
      <c r="I287" s="562"/>
      <c r="J287" s="562"/>
      <c r="K287" s="562"/>
      <c r="L287" s="748"/>
      <c r="M287" s="563"/>
      <c r="N287" s="563"/>
      <c r="O287" s="564"/>
      <c r="P287" s="565">
        <v>287</v>
      </c>
      <c r="Q287" s="973"/>
    </row>
    <row r="288" spans="1:20" s="193" customFormat="1" ht="13.5" customHeight="1" thickBot="1" x14ac:dyDescent="0.2">
      <c r="A288" s="687"/>
      <c r="B288" s="574"/>
      <c r="C288" s="764" t="s">
        <v>1398</v>
      </c>
      <c r="D288" s="198"/>
      <c r="E288" s="198"/>
      <c r="F288" s="198"/>
      <c r="G288" s="198"/>
      <c r="H288" s="765"/>
      <c r="I288" s="765"/>
      <c r="J288" s="765"/>
      <c r="K288" s="765"/>
      <c r="L288" s="766"/>
      <c r="M288" s="767"/>
      <c r="N288" s="767"/>
      <c r="O288" s="768"/>
      <c r="P288" s="565">
        <v>288</v>
      </c>
      <c r="Q288" s="973"/>
    </row>
    <row r="289" spans="1:17" s="193" customFormat="1" ht="47.25" customHeight="1" thickBot="1" x14ac:dyDescent="0.2">
      <c r="A289" s="572"/>
      <c r="B289" s="574"/>
      <c r="C289" s="574"/>
      <c r="D289" s="1374" t="s">
        <v>1759</v>
      </c>
      <c r="E289" s="1331"/>
      <c r="F289" s="1331"/>
      <c r="G289" s="1331"/>
      <c r="H289" s="1331"/>
      <c r="I289" s="1331"/>
      <c r="J289" s="1331"/>
      <c r="K289" s="1331"/>
      <c r="L289" s="1331"/>
      <c r="M289" s="607" t="s">
        <v>1357</v>
      </c>
      <c r="N289" s="571" t="s">
        <v>122</v>
      </c>
      <c r="O289" s="488" t="s">
        <v>863</v>
      </c>
      <c r="P289" s="565">
        <v>289</v>
      </c>
      <c r="Q289" s="973" t="str">
        <f t="shared" si="19"/>
        <v>✔</v>
      </c>
    </row>
    <row r="290" spans="1:17" s="193" customFormat="1" ht="27.75" customHeight="1" thickBot="1" x14ac:dyDescent="0.2">
      <c r="A290" s="572"/>
      <c r="B290" s="574"/>
      <c r="C290" s="574"/>
      <c r="D290" s="691"/>
      <c r="E290" s="1373" t="s">
        <v>1399</v>
      </c>
      <c r="F290" s="1331"/>
      <c r="G290" s="1331"/>
      <c r="H290" s="1331"/>
      <c r="I290" s="1331"/>
      <c r="J290" s="1331"/>
      <c r="K290" s="1331"/>
      <c r="L290" s="1356"/>
      <c r="M290" s="607" t="s">
        <v>1276</v>
      </c>
      <c r="N290" s="1368" t="s">
        <v>2013</v>
      </c>
      <c r="O290" s="1369"/>
      <c r="P290" s="565">
        <v>290</v>
      </c>
      <c r="Q290" s="973"/>
    </row>
    <row r="291" spans="1:17" s="193" customFormat="1" ht="12.75" customHeight="1" thickBot="1" x14ac:dyDescent="0.2">
      <c r="A291" s="572"/>
      <c r="B291" s="574"/>
      <c r="C291" s="574"/>
      <c r="D291" s="691"/>
      <c r="E291" s="1354" t="s">
        <v>1882</v>
      </c>
      <c r="F291" s="1333"/>
      <c r="G291" s="1333"/>
      <c r="H291" s="1333"/>
      <c r="I291" s="1333"/>
      <c r="J291" s="1333"/>
      <c r="K291" s="1333"/>
      <c r="L291" s="1334"/>
      <c r="M291" s="769" t="s">
        <v>1276</v>
      </c>
      <c r="N291" s="811" t="s">
        <v>1151</v>
      </c>
      <c r="O291" s="593"/>
      <c r="P291" s="565">
        <v>291</v>
      </c>
      <c r="Q291" s="973"/>
    </row>
    <row r="292" spans="1:17" s="193" customFormat="1" ht="12.75" customHeight="1" thickBot="1" x14ac:dyDescent="0.2">
      <c r="A292" s="572"/>
      <c r="B292" s="574"/>
      <c r="C292" s="574"/>
      <c r="D292" s="663"/>
      <c r="E292" s="632" t="s">
        <v>1883</v>
      </c>
      <c r="F292" s="487"/>
      <c r="G292" s="770"/>
      <c r="H292" s="634"/>
      <c r="I292" s="634"/>
      <c r="J292" s="634"/>
      <c r="K292" s="634"/>
      <c r="L292" s="634"/>
      <c r="M292" s="607" t="s">
        <v>1331</v>
      </c>
      <c r="N292" s="811" t="s">
        <v>1509</v>
      </c>
      <c r="O292" s="771"/>
      <c r="P292" s="565">
        <v>292</v>
      </c>
      <c r="Q292" s="973"/>
    </row>
    <row r="293" spans="1:17" s="193" customFormat="1" ht="36.6" customHeight="1" thickBot="1" x14ac:dyDescent="0.2">
      <c r="A293" s="572"/>
      <c r="B293" s="574"/>
      <c r="C293" s="573"/>
      <c r="D293" s="491" t="s">
        <v>1606</v>
      </c>
      <c r="E293" s="1329" t="s">
        <v>1522</v>
      </c>
      <c r="F293" s="1333"/>
      <c r="G293" s="1333"/>
      <c r="H293" s="1333"/>
      <c r="I293" s="1333"/>
      <c r="J293" s="1333"/>
      <c r="K293" s="1333"/>
      <c r="L293" s="1333"/>
      <c r="M293" s="607" t="s">
        <v>1400</v>
      </c>
      <c r="N293" s="571" t="s">
        <v>122</v>
      </c>
      <c r="O293" s="488" t="s">
        <v>863</v>
      </c>
      <c r="P293" s="565">
        <v>293</v>
      </c>
      <c r="Q293" s="973" t="str">
        <f t="shared" si="19"/>
        <v>✔</v>
      </c>
    </row>
    <row r="294" spans="1:17" s="193" customFormat="1" ht="12.75" customHeight="1" thickBot="1" x14ac:dyDescent="0.2">
      <c r="A294" s="572"/>
      <c r="B294" s="574"/>
      <c r="C294" s="573"/>
      <c r="D294" s="189"/>
      <c r="E294" s="652"/>
      <c r="F294" s="1354" t="s">
        <v>1884</v>
      </c>
      <c r="G294" s="1333"/>
      <c r="H294" s="1333"/>
      <c r="I294" s="1333"/>
      <c r="J294" s="1333"/>
      <c r="K294" s="1333"/>
      <c r="L294" s="1334"/>
      <c r="M294" s="607" t="s">
        <v>672</v>
      </c>
      <c r="N294" s="811" t="s">
        <v>1512</v>
      </c>
      <c r="O294" s="488"/>
      <c r="P294" s="565">
        <v>294</v>
      </c>
      <c r="Q294" s="973"/>
    </row>
    <row r="295" spans="1:17" s="193" customFormat="1" ht="13.5" customHeight="1" thickBot="1" x14ac:dyDescent="0.2">
      <c r="A295" s="572"/>
      <c r="B295" s="574"/>
      <c r="C295" s="573"/>
      <c r="D295" s="772"/>
      <c r="E295" s="772"/>
      <c r="F295" s="1354" t="s">
        <v>1401</v>
      </c>
      <c r="G295" s="1333"/>
      <c r="H295" s="1333"/>
      <c r="I295" s="1333"/>
      <c r="J295" s="1333"/>
      <c r="K295" s="1333"/>
      <c r="L295" s="1334"/>
      <c r="M295" s="607" t="s">
        <v>672</v>
      </c>
      <c r="N295" s="571" t="s">
        <v>124</v>
      </c>
      <c r="O295" s="488" t="s">
        <v>863</v>
      </c>
      <c r="P295" s="565">
        <v>295</v>
      </c>
      <c r="Q295" s="973" t="str">
        <f t="shared" si="19"/>
        <v>✔</v>
      </c>
    </row>
    <row r="296" spans="1:17" s="193" customFormat="1" ht="36" customHeight="1" thickBot="1" x14ac:dyDescent="0.2">
      <c r="A296" s="572"/>
      <c r="B296" s="574"/>
      <c r="C296" s="573"/>
      <c r="D296" s="656" t="s">
        <v>1607</v>
      </c>
      <c r="E296" s="1329" t="s">
        <v>1727</v>
      </c>
      <c r="F296" s="1329"/>
      <c r="G296" s="1329"/>
      <c r="H296" s="1329"/>
      <c r="I296" s="1329"/>
      <c r="J296" s="1329"/>
      <c r="K296" s="1329"/>
      <c r="L296" s="1329"/>
      <c r="M296" s="607" t="s">
        <v>1262</v>
      </c>
      <c r="N296" s="571" t="s">
        <v>122</v>
      </c>
      <c r="O296" s="488" t="s">
        <v>863</v>
      </c>
      <c r="P296" s="565">
        <v>296</v>
      </c>
      <c r="Q296" s="973" t="str">
        <f t="shared" si="19"/>
        <v>✔</v>
      </c>
    </row>
    <row r="297" spans="1:17" s="193" customFormat="1" ht="13.5" customHeight="1" thickBot="1" x14ac:dyDescent="0.2">
      <c r="A297" s="572"/>
      <c r="B297" s="574"/>
      <c r="C297" s="573"/>
      <c r="D297" s="574"/>
      <c r="E297" s="591"/>
      <c r="F297" s="1354" t="s">
        <v>1885</v>
      </c>
      <c r="G297" s="1333"/>
      <c r="H297" s="1333"/>
      <c r="I297" s="1333"/>
      <c r="J297" s="1333"/>
      <c r="K297" s="1333"/>
      <c r="L297" s="1333"/>
      <c r="M297" s="607" t="s">
        <v>1324</v>
      </c>
      <c r="N297" s="811" t="s">
        <v>1152</v>
      </c>
      <c r="O297" s="488"/>
      <c r="P297" s="565">
        <v>297</v>
      </c>
      <c r="Q297" s="973"/>
    </row>
    <row r="298" spans="1:17" s="193" customFormat="1" ht="13.5" customHeight="1" thickBot="1" x14ac:dyDescent="0.2">
      <c r="A298" s="572"/>
      <c r="B298" s="574"/>
      <c r="C298" s="573"/>
      <c r="D298" s="580"/>
      <c r="E298" s="595"/>
      <c r="F298" s="1354" t="s">
        <v>1886</v>
      </c>
      <c r="G298" s="1333"/>
      <c r="H298" s="1333"/>
      <c r="I298" s="1333"/>
      <c r="J298" s="1333"/>
      <c r="K298" s="1333"/>
      <c r="L298" s="1333"/>
      <c r="M298" s="607" t="s">
        <v>672</v>
      </c>
      <c r="N298" s="811" t="s">
        <v>1520</v>
      </c>
      <c r="O298" s="771"/>
      <c r="P298" s="565">
        <v>298</v>
      </c>
      <c r="Q298" s="973"/>
    </row>
    <row r="299" spans="1:17" s="193" customFormat="1" ht="21" customHeight="1" thickBot="1" x14ac:dyDescent="0.2">
      <c r="A299" s="572"/>
      <c r="B299" s="574"/>
      <c r="C299" s="573"/>
      <c r="D299" s="189" t="s">
        <v>1608</v>
      </c>
      <c r="E299" s="1329" t="s">
        <v>1526</v>
      </c>
      <c r="F299" s="1329"/>
      <c r="G299" s="1329"/>
      <c r="H299" s="1329"/>
      <c r="I299" s="1329"/>
      <c r="J299" s="1329"/>
      <c r="K299" s="1329"/>
      <c r="L299" s="1329"/>
      <c r="M299" s="607" t="s">
        <v>1357</v>
      </c>
      <c r="N299" s="571" t="s">
        <v>122</v>
      </c>
      <c r="O299" s="488" t="s">
        <v>863</v>
      </c>
      <c r="P299" s="565">
        <v>299</v>
      </c>
      <c r="Q299" s="973" t="str">
        <f t="shared" si="19"/>
        <v>✔</v>
      </c>
    </row>
    <row r="300" spans="1:17" s="193" customFormat="1" ht="13.5" customHeight="1" thickBot="1" x14ac:dyDescent="0.2">
      <c r="A300" s="572"/>
      <c r="B300" s="574"/>
      <c r="C300" s="573"/>
      <c r="D300" s="491" t="s">
        <v>1609</v>
      </c>
      <c r="E300" s="1330" t="s">
        <v>1404</v>
      </c>
      <c r="F300" s="1331"/>
      <c r="G300" s="1331"/>
      <c r="H300" s="1331"/>
      <c r="I300" s="1331"/>
      <c r="J300" s="1331"/>
      <c r="K300" s="1331"/>
      <c r="L300" s="1331"/>
      <c r="M300" s="714"/>
      <c r="N300" s="723"/>
      <c r="O300" s="744"/>
      <c r="P300" s="565">
        <v>300</v>
      </c>
      <c r="Q300" s="973"/>
    </row>
    <row r="301" spans="1:17" s="193" customFormat="1" ht="26.45" customHeight="1" thickBot="1" x14ac:dyDescent="0.2">
      <c r="A301" s="572"/>
      <c r="B301" s="574"/>
      <c r="C301" s="573"/>
      <c r="D301" s="189"/>
      <c r="E301" s="591"/>
      <c r="F301" s="487" t="s">
        <v>1581</v>
      </c>
      <c r="G301" s="1333" t="s">
        <v>1405</v>
      </c>
      <c r="H301" s="1333"/>
      <c r="I301" s="1333"/>
      <c r="J301" s="1333"/>
      <c r="K301" s="1333"/>
      <c r="L301" s="1333"/>
      <c r="M301" s="607" t="s">
        <v>1262</v>
      </c>
      <c r="N301" s="571" t="s">
        <v>122</v>
      </c>
      <c r="O301" s="488" t="s">
        <v>863</v>
      </c>
      <c r="P301" s="565">
        <v>301</v>
      </c>
      <c r="Q301" s="973" t="str">
        <f t="shared" ref="Q301:Q360" si="20">IF(N301="","未入力あり","✔")</f>
        <v>✔</v>
      </c>
    </row>
    <row r="302" spans="1:17" s="193" customFormat="1" ht="26.45" customHeight="1" thickBot="1" x14ac:dyDescent="0.2">
      <c r="A302" s="572"/>
      <c r="B302" s="574"/>
      <c r="C302" s="573"/>
      <c r="D302" s="189"/>
      <c r="E302" s="591"/>
      <c r="F302" s="487"/>
      <c r="G302" s="1333" t="s">
        <v>1728</v>
      </c>
      <c r="H302" s="1333"/>
      <c r="I302" s="1333"/>
      <c r="J302" s="1333"/>
      <c r="K302" s="1333"/>
      <c r="L302" s="1333"/>
      <c r="M302" s="607" t="s">
        <v>1548</v>
      </c>
      <c r="N302" s="571" t="s">
        <v>122</v>
      </c>
      <c r="O302" s="488" t="s">
        <v>863</v>
      </c>
      <c r="P302" s="565">
        <v>302</v>
      </c>
      <c r="Q302" s="973" t="str">
        <f t="shared" ref="Q302" si="21">IF(N302="","未入力あり","✔")</f>
        <v>✔</v>
      </c>
    </row>
    <row r="303" spans="1:17" s="193" customFormat="1" ht="13.5" customHeight="1" thickBot="1" x14ac:dyDescent="0.2">
      <c r="A303" s="572"/>
      <c r="B303" s="574"/>
      <c r="C303" s="573"/>
      <c r="D303" s="189"/>
      <c r="E303" s="591"/>
      <c r="F303" s="491" t="s">
        <v>1569</v>
      </c>
      <c r="G303" s="1329" t="s">
        <v>1406</v>
      </c>
      <c r="H303" s="1333"/>
      <c r="I303" s="1333"/>
      <c r="J303" s="1333"/>
      <c r="K303" s="1333"/>
      <c r="L303" s="1333"/>
      <c r="M303" s="607" t="s">
        <v>1357</v>
      </c>
      <c r="N303" s="571" t="s">
        <v>122</v>
      </c>
      <c r="O303" s="488" t="s">
        <v>863</v>
      </c>
      <c r="P303" s="565">
        <v>303</v>
      </c>
      <c r="Q303" s="973" t="str">
        <f t="shared" si="20"/>
        <v>✔</v>
      </c>
    </row>
    <row r="304" spans="1:17" s="193" customFormat="1" ht="28.5" customHeight="1" thickBot="1" x14ac:dyDescent="0.2">
      <c r="A304" s="572"/>
      <c r="B304" s="574"/>
      <c r="C304" s="573"/>
      <c r="D304" s="189"/>
      <c r="E304" s="591"/>
      <c r="F304" s="574"/>
      <c r="G304" s="773"/>
      <c r="H304" s="1331" t="s">
        <v>1307</v>
      </c>
      <c r="I304" s="1331"/>
      <c r="J304" s="1331"/>
      <c r="K304" s="1331"/>
      <c r="L304" s="1331"/>
      <c r="M304" s="607" t="s">
        <v>1276</v>
      </c>
      <c r="N304" s="1368" t="s">
        <v>2014</v>
      </c>
      <c r="O304" s="1369"/>
      <c r="P304" s="565">
        <v>304</v>
      </c>
      <c r="Q304" s="973"/>
    </row>
    <row r="305" spans="1:20" s="193" customFormat="1" ht="13.5" customHeight="1" thickBot="1" x14ac:dyDescent="0.2">
      <c r="A305" s="572"/>
      <c r="B305" s="574"/>
      <c r="C305" s="573"/>
      <c r="D305" s="189"/>
      <c r="E305" s="591"/>
      <c r="F305" s="580" t="s">
        <v>1252</v>
      </c>
      <c r="G305" s="595"/>
      <c r="H305" s="1333" t="s">
        <v>1407</v>
      </c>
      <c r="I305" s="1333"/>
      <c r="J305" s="1333"/>
      <c r="K305" s="1333"/>
      <c r="L305" s="1333"/>
      <c r="M305" s="607" t="s">
        <v>1289</v>
      </c>
      <c r="N305" s="571" t="s">
        <v>122</v>
      </c>
      <c r="O305" s="488" t="s">
        <v>863</v>
      </c>
      <c r="P305" s="565">
        <v>305</v>
      </c>
      <c r="Q305" s="973" t="str">
        <f t="shared" si="20"/>
        <v>✔</v>
      </c>
    </row>
    <row r="306" spans="1:20" s="193" customFormat="1" ht="13.5" customHeight="1" thickBot="1" x14ac:dyDescent="0.2">
      <c r="A306" s="572"/>
      <c r="B306" s="574"/>
      <c r="C306" s="573"/>
      <c r="D306" s="487" t="s">
        <v>1610</v>
      </c>
      <c r="E306" s="1333" t="s">
        <v>1408</v>
      </c>
      <c r="F306" s="1333"/>
      <c r="G306" s="1333"/>
      <c r="H306" s="1333"/>
      <c r="I306" s="1333"/>
      <c r="J306" s="1333"/>
      <c r="K306" s="1333"/>
      <c r="L306" s="1333"/>
      <c r="M306" s="607" t="s">
        <v>1289</v>
      </c>
      <c r="N306" s="571" t="s">
        <v>124</v>
      </c>
      <c r="O306" s="488" t="s">
        <v>863</v>
      </c>
      <c r="P306" s="565">
        <v>306</v>
      </c>
      <c r="Q306" s="973" t="str">
        <f t="shared" si="20"/>
        <v>✔</v>
      </c>
    </row>
    <row r="307" spans="1:20" s="193" customFormat="1" ht="28.5" customHeight="1" thickBot="1" x14ac:dyDescent="0.2">
      <c r="A307" s="572"/>
      <c r="B307" s="574"/>
      <c r="C307" s="573"/>
      <c r="D307" s="491" t="s">
        <v>496</v>
      </c>
      <c r="E307" s="1329" t="s">
        <v>1409</v>
      </c>
      <c r="F307" s="1329"/>
      <c r="G307" s="1329"/>
      <c r="H307" s="1329"/>
      <c r="I307" s="1329"/>
      <c r="J307" s="1329"/>
      <c r="K307" s="1329"/>
      <c r="L307" s="1329"/>
      <c r="M307" s="607" t="s">
        <v>1357</v>
      </c>
      <c r="N307" s="571" t="s">
        <v>122</v>
      </c>
      <c r="O307" s="600" t="s">
        <v>863</v>
      </c>
      <c r="P307" s="565">
        <v>307</v>
      </c>
      <c r="Q307" s="973" t="str">
        <f t="shared" si="20"/>
        <v>✔</v>
      </c>
    </row>
    <row r="308" spans="1:20" s="193" customFormat="1" ht="26.25" customHeight="1" thickBot="1" x14ac:dyDescent="0.2">
      <c r="A308" s="572"/>
      <c r="B308" s="574"/>
      <c r="C308" s="573"/>
      <c r="D308" s="701" t="s">
        <v>1611</v>
      </c>
      <c r="E308" s="1333" t="s">
        <v>1527</v>
      </c>
      <c r="F308" s="1333"/>
      <c r="G308" s="1333"/>
      <c r="H308" s="1333"/>
      <c r="I308" s="1333"/>
      <c r="J308" s="1333"/>
      <c r="K308" s="1333"/>
      <c r="L308" s="1333"/>
      <c r="M308" s="607" t="s">
        <v>1357</v>
      </c>
      <c r="N308" s="571" t="s">
        <v>122</v>
      </c>
      <c r="O308" s="600" t="s">
        <v>863</v>
      </c>
      <c r="P308" s="565">
        <v>308</v>
      </c>
      <c r="Q308" s="973" t="str">
        <f t="shared" si="20"/>
        <v>✔</v>
      </c>
    </row>
    <row r="309" spans="1:20" s="193" customFormat="1" ht="13.5" customHeight="1" thickBot="1" x14ac:dyDescent="0.2">
      <c r="A309" s="572"/>
      <c r="B309" s="574"/>
      <c r="C309" s="573"/>
      <c r="D309" s="1391" t="s">
        <v>1410</v>
      </c>
      <c r="E309" s="1392"/>
      <c r="F309" s="1392"/>
      <c r="G309" s="1392"/>
      <c r="H309" s="1392"/>
      <c r="I309" s="1392"/>
      <c r="J309" s="1392"/>
      <c r="K309" s="1392"/>
      <c r="L309" s="1392"/>
      <c r="M309" s="714"/>
      <c r="N309" s="723"/>
      <c r="O309" s="744"/>
      <c r="P309" s="565">
        <v>309</v>
      </c>
      <c r="Q309" s="973"/>
    </row>
    <row r="310" spans="1:20" s="193" customFormat="1" ht="13.5" customHeight="1" thickBot="1" x14ac:dyDescent="0.2">
      <c r="A310" s="572"/>
      <c r="B310" s="574"/>
      <c r="C310" s="573"/>
      <c r="D310" s="574"/>
      <c r="E310" s="775" t="s">
        <v>497</v>
      </c>
      <c r="F310" s="1333" t="s">
        <v>1411</v>
      </c>
      <c r="G310" s="1333"/>
      <c r="H310" s="1333"/>
      <c r="I310" s="1333"/>
      <c r="J310" s="1333"/>
      <c r="K310" s="1333"/>
      <c r="L310" s="1333"/>
      <c r="M310" s="607" t="s">
        <v>740</v>
      </c>
      <c r="N310" s="571" t="s">
        <v>122</v>
      </c>
      <c r="O310" s="488" t="s">
        <v>863</v>
      </c>
      <c r="P310" s="565">
        <v>310</v>
      </c>
      <c r="Q310" s="973" t="str">
        <f t="shared" ref="Q310" si="22">IF(N310="","未入力あり","✔")</f>
        <v>✔</v>
      </c>
    </row>
    <row r="311" spans="1:20" s="193" customFormat="1" ht="13.5" customHeight="1" thickBot="1" x14ac:dyDescent="0.2">
      <c r="A311" s="572"/>
      <c r="B311" s="574"/>
      <c r="C311" s="573"/>
      <c r="D311" s="574"/>
      <c r="E311" s="775"/>
      <c r="F311" s="1333" t="s">
        <v>1549</v>
      </c>
      <c r="G311" s="1333"/>
      <c r="H311" s="1333"/>
      <c r="I311" s="1333"/>
      <c r="J311" s="1333"/>
      <c r="K311" s="1333"/>
      <c r="L311" s="1333"/>
      <c r="M311" s="607" t="s">
        <v>1550</v>
      </c>
      <c r="N311" s="571" t="s">
        <v>122</v>
      </c>
      <c r="O311" s="488" t="s">
        <v>863</v>
      </c>
      <c r="P311" s="565">
        <v>311</v>
      </c>
      <c r="Q311" s="973" t="str">
        <f t="shared" si="20"/>
        <v>✔</v>
      </c>
    </row>
    <row r="312" spans="1:20" s="193" customFormat="1" ht="13.5" customHeight="1" thickBot="1" x14ac:dyDescent="0.2">
      <c r="A312" s="572"/>
      <c r="B312" s="574"/>
      <c r="C312" s="573"/>
      <c r="D312" s="189"/>
      <c r="E312" s="775" t="s">
        <v>1293</v>
      </c>
      <c r="F312" s="1333" t="s">
        <v>1412</v>
      </c>
      <c r="G312" s="1333"/>
      <c r="H312" s="1333"/>
      <c r="I312" s="1333"/>
      <c r="J312" s="1333"/>
      <c r="K312" s="1333"/>
      <c r="L312" s="1333"/>
      <c r="M312" s="607" t="s">
        <v>1262</v>
      </c>
      <c r="N312" s="571" t="s">
        <v>122</v>
      </c>
      <c r="O312" s="488" t="s">
        <v>863</v>
      </c>
      <c r="P312" s="565">
        <v>312</v>
      </c>
      <c r="Q312" s="973" t="str">
        <f t="shared" si="20"/>
        <v>✔</v>
      </c>
      <c r="T312" s="268"/>
    </row>
    <row r="313" spans="1:20" s="193" customFormat="1" ht="13.5" customHeight="1" thickBot="1" x14ac:dyDescent="0.2">
      <c r="A313" s="572"/>
      <c r="B313" s="574"/>
      <c r="C313" s="573"/>
      <c r="D313" s="189"/>
      <c r="E313" s="775" t="s">
        <v>1260</v>
      </c>
      <c r="F313" s="1333" t="s">
        <v>1413</v>
      </c>
      <c r="G313" s="1333"/>
      <c r="H313" s="1333"/>
      <c r="I313" s="1333"/>
      <c r="J313" s="1333"/>
      <c r="K313" s="1333"/>
      <c r="L313" s="1333"/>
      <c r="M313" s="607" t="s">
        <v>1262</v>
      </c>
      <c r="N313" s="571" t="s">
        <v>122</v>
      </c>
      <c r="O313" s="488" t="s">
        <v>863</v>
      </c>
      <c r="P313" s="565">
        <v>313</v>
      </c>
      <c r="Q313" s="973" t="str">
        <f t="shared" si="20"/>
        <v>✔</v>
      </c>
      <c r="T313" s="268"/>
    </row>
    <row r="314" spans="1:20" s="369" customFormat="1" ht="13.5" customHeight="1" thickBot="1" x14ac:dyDescent="0.2">
      <c r="A314" s="572"/>
      <c r="B314" s="574"/>
      <c r="C314" s="573"/>
      <c r="D314" s="189"/>
      <c r="E314" s="775" t="s">
        <v>1414</v>
      </c>
      <c r="F314" s="1333" t="s">
        <v>1415</v>
      </c>
      <c r="G314" s="1333"/>
      <c r="H314" s="1333"/>
      <c r="I314" s="1333"/>
      <c r="J314" s="1333"/>
      <c r="K314" s="1333"/>
      <c r="L314" s="1333"/>
      <c r="M314" s="607" t="s">
        <v>1393</v>
      </c>
      <c r="N314" s="571" t="s">
        <v>122</v>
      </c>
      <c r="O314" s="488" t="s">
        <v>863</v>
      </c>
      <c r="P314" s="565">
        <v>314</v>
      </c>
      <c r="Q314" s="973" t="str">
        <f t="shared" si="20"/>
        <v>✔</v>
      </c>
      <c r="R314" s="193"/>
      <c r="S314" s="193"/>
      <c r="T314" s="776"/>
    </row>
    <row r="315" spans="1:20" s="369" customFormat="1" ht="13.5" customHeight="1" thickBot="1" x14ac:dyDescent="0.2">
      <c r="A315" s="572"/>
      <c r="B315" s="574"/>
      <c r="C315" s="573"/>
      <c r="D315" s="189"/>
      <c r="E315" s="775" t="s">
        <v>1268</v>
      </c>
      <c r="F315" s="1333" t="s">
        <v>1729</v>
      </c>
      <c r="G315" s="1333"/>
      <c r="H315" s="1333"/>
      <c r="I315" s="1333"/>
      <c r="J315" s="1333"/>
      <c r="K315" s="1333"/>
      <c r="L315" s="1333"/>
      <c r="M315" s="607" t="s">
        <v>1357</v>
      </c>
      <c r="N315" s="571" t="s">
        <v>122</v>
      </c>
      <c r="O315" s="488" t="s">
        <v>863</v>
      </c>
      <c r="P315" s="565">
        <v>315</v>
      </c>
      <c r="Q315" s="973" t="str">
        <f t="shared" si="20"/>
        <v>✔</v>
      </c>
      <c r="R315" s="193"/>
      <c r="S315" s="193"/>
      <c r="T315" s="776"/>
    </row>
    <row r="316" spans="1:20" s="369" customFormat="1" ht="13.5" customHeight="1" thickBot="1" x14ac:dyDescent="0.2">
      <c r="A316" s="572"/>
      <c r="B316" s="574"/>
      <c r="C316" s="573"/>
      <c r="D316" s="189"/>
      <c r="E316" s="777" t="s">
        <v>1270</v>
      </c>
      <c r="F316" s="1333" t="s">
        <v>689</v>
      </c>
      <c r="G316" s="1333"/>
      <c r="H316" s="1333"/>
      <c r="I316" s="1333"/>
      <c r="J316" s="1333"/>
      <c r="K316" s="1333"/>
      <c r="L316" s="1333"/>
      <c r="M316" s="607" t="s">
        <v>1262</v>
      </c>
      <c r="N316" s="571" t="s">
        <v>122</v>
      </c>
      <c r="O316" s="488" t="s">
        <v>863</v>
      </c>
      <c r="P316" s="565">
        <v>316</v>
      </c>
      <c r="Q316" s="973" t="str">
        <f t="shared" si="20"/>
        <v>✔</v>
      </c>
      <c r="R316" s="193"/>
      <c r="S316" s="193"/>
      <c r="T316" s="776"/>
    </row>
    <row r="317" spans="1:20" s="193" customFormat="1" ht="13.5" customHeight="1" thickBot="1" x14ac:dyDescent="0.2">
      <c r="A317" s="572"/>
      <c r="B317" s="574"/>
      <c r="C317" s="573"/>
      <c r="D317" s="189"/>
      <c r="E317" s="778" t="s">
        <v>1252</v>
      </c>
      <c r="F317" s="1332" t="s">
        <v>1416</v>
      </c>
      <c r="G317" s="1329"/>
      <c r="H317" s="1329"/>
      <c r="I317" s="1329"/>
      <c r="J317" s="1329"/>
      <c r="K317" s="1329"/>
      <c r="L317" s="1329"/>
      <c r="M317" s="607" t="s">
        <v>1289</v>
      </c>
      <c r="N317" s="571" t="s">
        <v>124</v>
      </c>
      <c r="O317" s="488" t="s">
        <v>863</v>
      </c>
      <c r="P317" s="565">
        <v>317</v>
      </c>
      <c r="Q317" s="973" t="str">
        <f t="shared" si="20"/>
        <v>✔</v>
      </c>
      <c r="T317" s="268"/>
    </row>
    <row r="318" spans="1:20" s="193" customFormat="1" ht="13.5" customHeight="1" thickBot="1" x14ac:dyDescent="0.2">
      <c r="A318" s="572"/>
      <c r="B318" s="574"/>
      <c r="C318" s="573"/>
      <c r="D318" s="189"/>
      <c r="E318" s="775" t="s">
        <v>1417</v>
      </c>
      <c r="F318" s="1333" t="s">
        <v>1418</v>
      </c>
      <c r="G318" s="1333"/>
      <c r="H318" s="1333"/>
      <c r="I318" s="1333"/>
      <c r="J318" s="1333"/>
      <c r="K318" s="1333"/>
      <c r="L318" s="1333"/>
      <c r="M318" s="607" t="s">
        <v>1262</v>
      </c>
      <c r="N318" s="571" t="s">
        <v>122</v>
      </c>
      <c r="O318" s="488" t="s">
        <v>863</v>
      </c>
      <c r="P318" s="565">
        <v>318</v>
      </c>
      <c r="Q318" s="973" t="str">
        <f t="shared" si="20"/>
        <v>✔</v>
      </c>
      <c r="T318" s="268"/>
    </row>
    <row r="319" spans="1:20" s="193" customFormat="1" ht="13.5" customHeight="1" thickBot="1" x14ac:dyDescent="0.2">
      <c r="A319" s="572"/>
      <c r="B319" s="574"/>
      <c r="C319" s="573"/>
      <c r="D319" s="189"/>
      <c r="E319" s="775" t="s">
        <v>1306</v>
      </c>
      <c r="F319" s="1333" t="s">
        <v>671</v>
      </c>
      <c r="G319" s="1333"/>
      <c r="H319" s="1333"/>
      <c r="I319" s="1333"/>
      <c r="J319" s="1333"/>
      <c r="K319" s="1333"/>
      <c r="L319" s="1333"/>
      <c r="M319" s="607" t="s">
        <v>1262</v>
      </c>
      <c r="N319" s="571" t="s">
        <v>122</v>
      </c>
      <c r="O319" s="488" t="s">
        <v>863</v>
      </c>
      <c r="P319" s="565">
        <v>319</v>
      </c>
      <c r="Q319" s="973" t="str">
        <f t="shared" si="20"/>
        <v>✔</v>
      </c>
      <c r="T319" s="268"/>
    </row>
    <row r="320" spans="1:20" s="193" customFormat="1" ht="13.5" customHeight="1" thickBot="1" x14ac:dyDescent="0.2">
      <c r="A320" s="572"/>
      <c r="B320" s="574"/>
      <c r="C320" s="573"/>
      <c r="D320" s="189"/>
      <c r="E320" s="775" t="s">
        <v>1308</v>
      </c>
      <c r="F320" s="1333" t="s">
        <v>673</v>
      </c>
      <c r="G320" s="1333"/>
      <c r="H320" s="1333"/>
      <c r="I320" s="1333"/>
      <c r="J320" s="1333"/>
      <c r="K320" s="1333"/>
      <c r="L320" s="1333"/>
      <c r="M320" s="607" t="s">
        <v>1262</v>
      </c>
      <c r="N320" s="571" t="s">
        <v>122</v>
      </c>
      <c r="O320" s="488" t="s">
        <v>863</v>
      </c>
      <c r="P320" s="565">
        <v>320</v>
      </c>
      <c r="Q320" s="973" t="str">
        <f t="shared" si="20"/>
        <v>✔</v>
      </c>
      <c r="T320" s="268"/>
    </row>
    <row r="321" spans="1:20" s="193" customFormat="1" ht="27" customHeight="1" thickBot="1" x14ac:dyDescent="0.2">
      <c r="A321" s="572"/>
      <c r="B321" s="574"/>
      <c r="C321" s="573"/>
      <c r="D321" s="189"/>
      <c r="E321" s="775" t="s">
        <v>1310</v>
      </c>
      <c r="F321" s="1333" t="s">
        <v>1117</v>
      </c>
      <c r="G321" s="1333"/>
      <c r="H321" s="1333"/>
      <c r="I321" s="1333"/>
      <c r="J321" s="1333"/>
      <c r="K321" s="1333"/>
      <c r="L321" s="1333"/>
      <c r="M321" s="607" t="s">
        <v>1311</v>
      </c>
      <c r="N321" s="571" t="s">
        <v>122</v>
      </c>
      <c r="O321" s="488" t="s">
        <v>863</v>
      </c>
      <c r="P321" s="565">
        <v>321</v>
      </c>
      <c r="Q321" s="973" t="str">
        <f t="shared" si="20"/>
        <v>✔</v>
      </c>
      <c r="T321" s="268"/>
    </row>
    <row r="322" spans="1:20" s="193" customFormat="1" ht="13.5" customHeight="1" thickBot="1" x14ac:dyDescent="0.2">
      <c r="A322" s="572"/>
      <c r="B322" s="574"/>
      <c r="C322" s="573"/>
      <c r="D322" s="189"/>
      <c r="E322" s="775" t="s">
        <v>1419</v>
      </c>
      <c r="F322" s="1333" t="s">
        <v>1420</v>
      </c>
      <c r="G322" s="1333"/>
      <c r="H322" s="1333"/>
      <c r="I322" s="1333"/>
      <c r="J322" s="1333"/>
      <c r="K322" s="1333"/>
      <c r="L322" s="1333"/>
      <c r="M322" s="607" t="s">
        <v>1262</v>
      </c>
      <c r="N322" s="571" t="s">
        <v>122</v>
      </c>
      <c r="O322" s="488" t="s">
        <v>863</v>
      </c>
      <c r="P322" s="565">
        <v>322</v>
      </c>
      <c r="Q322" s="973" t="str">
        <f t="shared" si="20"/>
        <v>✔</v>
      </c>
      <c r="T322" s="268"/>
    </row>
    <row r="323" spans="1:20" s="193" customFormat="1" ht="13.5" customHeight="1" thickBot="1" x14ac:dyDescent="0.2">
      <c r="A323" s="572"/>
      <c r="B323" s="574"/>
      <c r="C323" s="573"/>
      <c r="D323" s="189"/>
      <c r="E323" s="775" t="s">
        <v>1421</v>
      </c>
      <c r="F323" s="1333" t="s">
        <v>1116</v>
      </c>
      <c r="G323" s="1333"/>
      <c r="H323" s="1333"/>
      <c r="I323" s="1333"/>
      <c r="J323" s="1333"/>
      <c r="K323" s="1333"/>
      <c r="L323" s="1333"/>
      <c r="M323" s="492" t="s">
        <v>1262</v>
      </c>
      <c r="N323" s="571" t="s">
        <v>122</v>
      </c>
      <c r="O323" s="779" t="s">
        <v>863</v>
      </c>
      <c r="P323" s="565">
        <v>323</v>
      </c>
      <c r="Q323" s="973" t="str">
        <f t="shared" si="20"/>
        <v>✔</v>
      </c>
      <c r="T323" s="268"/>
    </row>
    <row r="324" spans="1:20" s="193" customFormat="1" ht="27" customHeight="1" thickBot="1" x14ac:dyDescent="0.2">
      <c r="A324" s="572"/>
      <c r="B324" s="574"/>
      <c r="C324" s="573"/>
      <c r="D324" s="189"/>
      <c r="E324" s="780" t="s">
        <v>1422</v>
      </c>
      <c r="F324" s="1330" t="s">
        <v>1423</v>
      </c>
      <c r="G324" s="1330"/>
      <c r="H324" s="1330"/>
      <c r="I324" s="1330"/>
      <c r="J324" s="1330"/>
      <c r="K324" s="1330"/>
      <c r="L324" s="1330"/>
      <c r="M324" s="781" t="s">
        <v>1424</v>
      </c>
      <c r="N324" s="1249" t="s">
        <v>2078</v>
      </c>
      <c r="O324" s="471" t="s">
        <v>1425</v>
      </c>
      <c r="P324" s="565">
        <v>324</v>
      </c>
      <c r="Q324" s="973" t="str">
        <f t="shared" si="20"/>
        <v>✔</v>
      </c>
      <c r="T324" s="268"/>
    </row>
    <row r="325" spans="1:20" s="193" customFormat="1" ht="27" customHeight="1" thickBot="1" x14ac:dyDescent="0.2">
      <c r="A325" s="572"/>
      <c r="B325" s="574"/>
      <c r="C325" s="573"/>
      <c r="D325" s="189"/>
      <c r="E325" s="780" t="s">
        <v>1426</v>
      </c>
      <c r="F325" s="1330" t="s">
        <v>1427</v>
      </c>
      <c r="G325" s="1330"/>
      <c r="H325" s="1330"/>
      <c r="I325" s="1330"/>
      <c r="J325" s="1330"/>
      <c r="K325" s="1330"/>
      <c r="L325" s="1330"/>
      <c r="M325" s="781" t="s">
        <v>1262</v>
      </c>
      <c r="N325" s="1249" t="s">
        <v>2078</v>
      </c>
      <c r="O325" s="471" t="s">
        <v>1428</v>
      </c>
      <c r="P325" s="565">
        <v>325</v>
      </c>
      <c r="Q325" s="973" t="str">
        <f t="shared" si="20"/>
        <v>✔</v>
      </c>
      <c r="T325" s="268"/>
    </row>
    <row r="326" spans="1:20" s="193" customFormat="1" ht="27" customHeight="1" thickBot="1" x14ac:dyDescent="0.2">
      <c r="A326" s="572"/>
      <c r="B326" s="574"/>
      <c r="C326" s="573"/>
      <c r="D326" s="189"/>
      <c r="E326" s="780" t="s">
        <v>1429</v>
      </c>
      <c r="F326" s="1330" t="s">
        <v>1430</v>
      </c>
      <c r="G326" s="1330"/>
      <c r="H326" s="1330"/>
      <c r="I326" s="1330"/>
      <c r="J326" s="1330"/>
      <c r="K326" s="1330"/>
      <c r="L326" s="1330"/>
      <c r="M326" s="781" t="s">
        <v>1424</v>
      </c>
      <c r="N326" s="1249" t="s">
        <v>2079</v>
      </c>
      <c r="O326" s="471" t="s">
        <v>1425</v>
      </c>
      <c r="P326" s="565">
        <v>326</v>
      </c>
      <c r="Q326" s="973" t="str">
        <f t="shared" si="20"/>
        <v>✔</v>
      </c>
      <c r="T326" s="268"/>
    </row>
    <row r="327" spans="1:20" s="193" customFormat="1" ht="27" customHeight="1" thickBot="1" x14ac:dyDescent="0.2">
      <c r="A327" s="572"/>
      <c r="B327" s="574"/>
      <c r="C327" s="573"/>
      <c r="D327" s="189"/>
      <c r="E327" s="780" t="s">
        <v>1431</v>
      </c>
      <c r="F327" s="1330" t="s">
        <v>1432</v>
      </c>
      <c r="G327" s="1330"/>
      <c r="H327" s="1330"/>
      <c r="I327" s="1330"/>
      <c r="J327" s="1330"/>
      <c r="K327" s="1330"/>
      <c r="L327" s="1330"/>
      <c r="M327" s="781" t="s">
        <v>1424</v>
      </c>
      <c r="N327" s="1249" t="s">
        <v>2078</v>
      </c>
      <c r="O327" s="471" t="s">
        <v>1433</v>
      </c>
      <c r="P327" s="565">
        <v>327</v>
      </c>
      <c r="Q327" s="973" t="str">
        <f t="shared" si="20"/>
        <v>✔</v>
      </c>
      <c r="T327" s="268"/>
    </row>
    <row r="328" spans="1:20" s="193" customFormat="1" ht="27" customHeight="1" thickBot="1" x14ac:dyDescent="0.2">
      <c r="A328" s="572"/>
      <c r="B328" s="574"/>
      <c r="C328" s="573"/>
      <c r="D328" s="189"/>
      <c r="E328" s="780" t="s">
        <v>1434</v>
      </c>
      <c r="F328" s="1330" t="s">
        <v>1435</v>
      </c>
      <c r="G328" s="1330"/>
      <c r="H328" s="1330"/>
      <c r="I328" s="1330"/>
      <c r="J328" s="1330"/>
      <c r="K328" s="1330"/>
      <c r="L328" s="1330"/>
      <c r="M328" s="781" t="s">
        <v>1262</v>
      </c>
      <c r="N328" s="1249" t="s">
        <v>2078</v>
      </c>
      <c r="O328" s="471" t="s">
        <v>1425</v>
      </c>
      <c r="P328" s="565">
        <v>328</v>
      </c>
      <c r="Q328" s="973" t="str">
        <f t="shared" si="20"/>
        <v>✔</v>
      </c>
    </row>
    <row r="329" spans="1:20" s="193" customFormat="1" ht="18.75" customHeight="1" thickBot="1" x14ac:dyDescent="0.2">
      <c r="A329" s="687"/>
      <c r="B329" s="573"/>
      <c r="C329" s="688" t="s">
        <v>1436</v>
      </c>
      <c r="D329" s="688"/>
      <c r="E329" s="688"/>
      <c r="F329" s="568"/>
      <c r="G329" s="568"/>
      <c r="H329" s="199"/>
      <c r="I329" s="199"/>
      <c r="J329" s="199"/>
      <c r="K329" s="199"/>
      <c r="L329" s="782"/>
      <c r="M329" s="200"/>
      <c r="N329" s="783"/>
      <c r="O329" s="201"/>
      <c r="P329" s="565">
        <v>329</v>
      </c>
      <c r="Q329" s="973"/>
    </row>
    <row r="330" spans="1:20" s="193" customFormat="1" ht="18.75" customHeight="1" thickBot="1" x14ac:dyDescent="0.2">
      <c r="A330" s="572"/>
      <c r="B330" s="573"/>
      <c r="C330" s="189"/>
      <c r="D330" s="701" t="s">
        <v>497</v>
      </c>
      <c r="E330" s="1333" t="s">
        <v>1437</v>
      </c>
      <c r="F330" s="1333"/>
      <c r="G330" s="1333"/>
      <c r="H330" s="1333"/>
      <c r="I330" s="1333"/>
      <c r="J330" s="1333"/>
      <c r="K330" s="1333"/>
      <c r="L330" s="1333"/>
      <c r="M330" s="607" t="s">
        <v>1262</v>
      </c>
      <c r="N330" s="571" t="s">
        <v>122</v>
      </c>
      <c r="O330" s="488" t="s">
        <v>863</v>
      </c>
      <c r="P330" s="565">
        <v>330</v>
      </c>
      <c r="Q330" s="973" t="str">
        <f t="shared" si="20"/>
        <v>✔</v>
      </c>
    </row>
    <row r="331" spans="1:20" s="193" customFormat="1" ht="27" customHeight="1" thickBot="1" x14ac:dyDescent="0.2">
      <c r="A331" s="572"/>
      <c r="B331" s="573"/>
      <c r="C331" s="189"/>
      <c r="D331" s="656" t="s">
        <v>175</v>
      </c>
      <c r="E331" s="1330" t="s">
        <v>1438</v>
      </c>
      <c r="F331" s="1330"/>
      <c r="G331" s="1330"/>
      <c r="H331" s="1330"/>
      <c r="I331" s="1330"/>
      <c r="J331" s="1330"/>
      <c r="K331" s="1330"/>
      <c r="L331" s="1330"/>
      <c r="M331" s="492" t="s">
        <v>1357</v>
      </c>
      <c r="N331" s="571" t="s">
        <v>122</v>
      </c>
      <c r="O331" s="490" t="s">
        <v>863</v>
      </c>
      <c r="P331" s="565">
        <v>331</v>
      </c>
      <c r="Q331" s="973" t="str">
        <f t="shared" si="20"/>
        <v>✔</v>
      </c>
    </row>
    <row r="332" spans="1:20" s="193" customFormat="1" ht="12.75" customHeight="1" thickBot="1" x14ac:dyDescent="0.2">
      <c r="A332" s="572"/>
      <c r="B332" s="573"/>
      <c r="C332" s="189"/>
      <c r="D332" s="656" t="s">
        <v>1260</v>
      </c>
      <c r="E332" s="1330" t="s">
        <v>1528</v>
      </c>
      <c r="F332" s="1330"/>
      <c r="G332" s="1330"/>
      <c r="H332" s="1330"/>
      <c r="I332" s="1330"/>
      <c r="J332" s="1330"/>
      <c r="K332" s="1330"/>
      <c r="L332" s="1355"/>
      <c r="M332" s="607" t="s">
        <v>1262</v>
      </c>
      <c r="N332" s="493">
        <v>1</v>
      </c>
      <c r="O332" s="658" t="s">
        <v>1439</v>
      </c>
      <c r="P332" s="565">
        <v>332</v>
      </c>
      <c r="Q332" s="973" t="str">
        <f t="shared" si="20"/>
        <v>✔</v>
      </c>
    </row>
    <row r="333" spans="1:20" s="193" customFormat="1" ht="12.75" customHeight="1" thickBot="1" x14ac:dyDescent="0.2">
      <c r="A333" s="572"/>
      <c r="B333" s="573"/>
      <c r="C333" s="189"/>
      <c r="D333" s="574"/>
      <c r="E333" s="497"/>
      <c r="F333" s="496"/>
      <c r="G333" s="1393" t="s">
        <v>1730</v>
      </c>
      <c r="H333" s="1393"/>
      <c r="I333" s="1393"/>
      <c r="J333" s="1393"/>
      <c r="K333" s="1393"/>
      <c r="L333" s="1394"/>
      <c r="M333" s="719" t="s">
        <v>1289</v>
      </c>
      <c r="N333" s="493">
        <v>0</v>
      </c>
      <c r="O333" s="658" t="s">
        <v>1439</v>
      </c>
      <c r="P333" s="565">
        <v>333</v>
      </c>
      <c r="Q333" s="973" t="str">
        <f t="shared" si="20"/>
        <v>✔</v>
      </c>
    </row>
    <row r="334" spans="1:20" s="193" customFormat="1" ht="14.25" customHeight="1" thickBot="1" x14ac:dyDescent="0.2">
      <c r="A334" s="572"/>
      <c r="B334" s="573"/>
      <c r="C334" s="189"/>
      <c r="D334" s="574"/>
      <c r="E334" s="591"/>
      <c r="F334" s="1354" t="s">
        <v>1440</v>
      </c>
      <c r="G334" s="1333"/>
      <c r="H334" s="1333"/>
      <c r="I334" s="1333"/>
      <c r="J334" s="1333"/>
      <c r="K334" s="1333"/>
      <c r="L334" s="1334"/>
      <c r="M334" s="719" t="s">
        <v>1424</v>
      </c>
      <c r="N334" s="571" t="s">
        <v>122</v>
      </c>
      <c r="O334" s="488" t="s">
        <v>863</v>
      </c>
      <c r="P334" s="565">
        <v>334</v>
      </c>
      <c r="Q334" s="973" t="str">
        <f t="shared" si="20"/>
        <v>✔</v>
      </c>
    </row>
    <row r="335" spans="1:20" s="193" customFormat="1" ht="14.25" customHeight="1" thickBot="1" x14ac:dyDescent="0.2">
      <c r="A335" s="572"/>
      <c r="B335" s="573"/>
      <c r="C335" s="189"/>
      <c r="D335" s="580"/>
      <c r="E335" s="595"/>
      <c r="F335" s="1354" t="s">
        <v>1887</v>
      </c>
      <c r="G335" s="1333"/>
      <c r="H335" s="1333"/>
      <c r="I335" s="1333"/>
      <c r="J335" s="1333"/>
      <c r="K335" s="1333"/>
      <c r="L335" s="1334"/>
      <c r="M335" s="732" t="s">
        <v>1276</v>
      </c>
      <c r="N335" s="811" t="s">
        <v>1521</v>
      </c>
      <c r="O335" s="490"/>
      <c r="P335" s="565">
        <v>335</v>
      </c>
      <c r="Q335" s="973"/>
    </row>
    <row r="336" spans="1:20" s="193" customFormat="1" ht="14.25" customHeight="1" thickBot="1" x14ac:dyDescent="0.2">
      <c r="A336" s="572"/>
      <c r="B336" s="573"/>
      <c r="C336" s="189"/>
      <c r="D336" s="701" t="s">
        <v>1263</v>
      </c>
      <c r="E336" s="1333" t="s">
        <v>1441</v>
      </c>
      <c r="F336" s="1333"/>
      <c r="G336" s="1333"/>
      <c r="H336" s="1333"/>
      <c r="I336" s="1333"/>
      <c r="J336" s="1333"/>
      <c r="K336" s="1333"/>
      <c r="L336" s="1334"/>
      <c r="M336" s="732" t="s">
        <v>1262</v>
      </c>
      <c r="N336" s="571" t="s">
        <v>122</v>
      </c>
      <c r="O336" s="490" t="s">
        <v>863</v>
      </c>
      <c r="P336" s="565">
        <v>336</v>
      </c>
      <c r="Q336" s="973" t="str">
        <f t="shared" si="20"/>
        <v>✔</v>
      </c>
    </row>
    <row r="337" spans="1:17" s="193" customFormat="1" ht="14.25" customHeight="1" thickBot="1" x14ac:dyDescent="0.2">
      <c r="A337" s="572"/>
      <c r="B337" s="573"/>
      <c r="C337" s="189"/>
      <c r="D337" s="701" t="s">
        <v>1268</v>
      </c>
      <c r="E337" s="1333" t="s">
        <v>1442</v>
      </c>
      <c r="F337" s="1333"/>
      <c r="G337" s="1333"/>
      <c r="H337" s="1333"/>
      <c r="I337" s="1333"/>
      <c r="J337" s="1333"/>
      <c r="K337" s="1333"/>
      <c r="L337" s="1334"/>
      <c r="M337" s="732" t="s">
        <v>1424</v>
      </c>
      <c r="N337" s="571" t="s">
        <v>122</v>
      </c>
      <c r="O337" s="490" t="s">
        <v>863</v>
      </c>
      <c r="P337" s="565">
        <v>337</v>
      </c>
      <c r="Q337" s="973" t="str">
        <f t="shared" si="20"/>
        <v>✔</v>
      </c>
    </row>
    <row r="338" spans="1:17" s="193" customFormat="1" ht="20.25" customHeight="1" thickBot="1" x14ac:dyDescent="0.2">
      <c r="A338" s="572"/>
      <c r="B338" s="573"/>
      <c r="C338" s="189"/>
      <c r="D338" s="701" t="s">
        <v>1612</v>
      </c>
      <c r="E338" s="1333" t="s">
        <v>1443</v>
      </c>
      <c r="F338" s="1333"/>
      <c r="G338" s="1333"/>
      <c r="H338" s="1333"/>
      <c r="I338" s="1333"/>
      <c r="J338" s="1333"/>
      <c r="K338" s="1333"/>
      <c r="L338" s="1334"/>
      <c r="M338" s="719" t="s">
        <v>1424</v>
      </c>
      <c r="N338" s="571" t="s">
        <v>122</v>
      </c>
      <c r="O338" s="490" t="s">
        <v>863</v>
      </c>
      <c r="P338" s="565">
        <v>338</v>
      </c>
      <c r="Q338" s="973" t="str">
        <f t="shared" si="20"/>
        <v>✔</v>
      </c>
    </row>
    <row r="339" spans="1:17" s="193" customFormat="1" ht="13.5" customHeight="1" thickBot="1" x14ac:dyDescent="0.2">
      <c r="A339" s="572"/>
      <c r="B339" s="573"/>
      <c r="C339" s="189"/>
      <c r="D339" s="701" t="s">
        <v>1613</v>
      </c>
      <c r="E339" s="1333" t="s">
        <v>1444</v>
      </c>
      <c r="F339" s="1333"/>
      <c r="G339" s="1333"/>
      <c r="H339" s="1333"/>
      <c r="I339" s="1333"/>
      <c r="J339" s="1333"/>
      <c r="K339" s="1333"/>
      <c r="L339" s="1334"/>
      <c r="M339" s="719" t="s">
        <v>1289</v>
      </c>
      <c r="N339" s="610" t="s">
        <v>122</v>
      </c>
      <c r="O339" s="594" t="s">
        <v>863</v>
      </c>
      <c r="P339" s="565">
        <v>339</v>
      </c>
      <c r="Q339" s="973" t="str">
        <f t="shared" si="20"/>
        <v>✔</v>
      </c>
    </row>
    <row r="340" spans="1:17" s="193" customFormat="1" ht="13.5" customHeight="1" thickBot="1" x14ac:dyDescent="0.2">
      <c r="A340" s="572"/>
      <c r="B340" s="573"/>
      <c r="C340" s="686"/>
      <c r="D340" s="701" t="s">
        <v>1614</v>
      </c>
      <c r="E340" s="1333" t="s">
        <v>1529</v>
      </c>
      <c r="F340" s="1333"/>
      <c r="G340" s="1333"/>
      <c r="H340" s="1333"/>
      <c r="I340" s="1333"/>
      <c r="J340" s="1333"/>
      <c r="K340" s="1333"/>
      <c r="L340" s="1334"/>
      <c r="M340" s="719" t="s">
        <v>1262</v>
      </c>
      <c r="N340" s="610" t="s">
        <v>122</v>
      </c>
      <c r="O340" s="594" t="s">
        <v>863</v>
      </c>
      <c r="P340" s="565">
        <v>340</v>
      </c>
      <c r="Q340" s="973" t="str">
        <f t="shared" si="20"/>
        <v>✔</v>
      </c>
    </row>
    <row r="341" spans="1:17" s="193" customFormat="1" ht="13.5" customHeight="1" thickBot="1" x14ac:dyDescent="0.2">
      <c r="A341" s="687"/>
      <c r="B341" s="785"/>
      <c r="C341" s="786" t="s">
        <v>1445</v>
      </c>
      <c r="D341" s="786"/>
      <c r="E341" s="786"/>
      <c r="F341" s="469"/>
      <c r="G341" s="469"/>
      <c r="H341" s="470"/>
      <c r="I341" s="199"/>
      <c r="J341" s="199"/>
      <c r="K341" s="199"/>
      <c r="L341" s="782"/>
      <c r="M341" s="200"/>
      <c r="N341" s="787"/>
      <c r="O341" s="201"/>
      <c r="P341" s="565">
        <v>341</v>
      </c>
      <c r="Q341" s="973"/>
    </row>
    <row r="342" spans="1:17" s="193" customFormat="1" ht="13.5" customHeight="1" thickBot="1" x14ac:dyDescent="0.2">
      <c r="A342" s="572"/>
      <c r="B342" s="573"/>
      <c r="C342" s="189"/>
      <c r="D342" s="656" t="s">
        <v>1615</v>
      </c>
      <c r="E342" s="1329" t="s">
        <v>1446</v>
      </c>
      <c r="F342" s="1329"/>
      <c r="G342" s="1329"/>
      <c r="H342" s="1329"/>
      <c r="I342" s="1329"/>
      <c r="J342" s="1329"/>
      <c r="K342" s="1329"/>
      <c r="L342" s="1338"/>
      <c r="M342" s="788" t="s">
        <v>736</v>
      </c>
      <c r="N342" s="571" t="s">
        <v>124</v>
      </c>
      <c r="O342" s="604" t="s">
        <v>863</v>
      </c>
      <c r="P342" s="565">
        <v>342</v>
      </c>
      <c r="Q342" s="973" t="str">
        <f t="shared" si="20"/>
        <v>✔</v>
      </c>
    </row>
    <row r="343" spans="1:17" s="193" customFormat="1" ht="27" customHeight="1" thickBot="1" x14ac:dyDescent="0.2">
      <c r="A343" s="572"/>
      <c r="B343" s="573"/>
      <c r="C343" s="189"/>
      <c r="D343" s="656"/>
      <c r="E343" s="1329" t="s">
        <v>1752</v>
      </c>
      <c r="F343" s="1329"/>
      <c r="G343" s="1329"/>
      <c r="H343" s="1329"/>
      <c r="I343" s="1329"/>
      <c r="J343" s="1329"/>
      <c r="K343" s="1329"/>
      <c r="L343" s="1338"/>
      <c r="M343" s="788" t="str">
        <f>IF(N342="はい","A",(IF(N342="いいえ","-","A／-")))</f>
        <v>-</v>
      </c>
      <c r="N343" s="571" t="s">
        <v>672</v>
      </c>
      <c r="O343" s="604" t="s">
        <v>1290</v>
      </c>
      <c r="P343" s="565">
        <v>343</v>
      </c>
      <c r="Q343" s="973" t="str">
        <f t="shared" ref="Q343" si="23">IF(N343="","未入力あり","✔")</f>
        <v>✔</v>
      </c>
    </row>
    <row r="344" spans="1:17" s="193" customFormat="1" ht="27" customHeight="1" thickBot="1" x14ac:dyDescent="0.2">
      <c r="A344" s="572"/>
      <c r="B344" s="573"/>
      <c r="C344" s="189"/>
      <c r="D344" s="574"/>
      <c r="E344" s="189"/>
      <c r="F344" s="789"/>
      <c r="G344" s="1373" t="s">
        <v>1316</v>
      </c>
      <c r="H344" s="1331"/>
      <c r="I344" s="1331"/>
      <c r="J344" s="1331"/>
      <c r="K344" s="1331"/>
      <c r="L344" s="1356"/>
      <c r="M344" s="756" t="s">
        <v>1331</v>
      </c>
      <c r="N344" s="1368" t="s">
        <v>2016</v>
      </c>
      <c r="O344" s="1369"/>
      <c r="P344" s="565">
        <v>344</v>
      </c>
      <c r="Q344" s="973"/>
    </row>
    <row r="345" spans="1:17" s="193" customFormat="1" ht="13.5" customHeight="1" thickBot="1" x14ac:dyDescent="0.2">
      <c r="A345" s="572"/>
      <c r="B345" s="573"/>
      <c r="C345" s="189"/>
      <c r="D345" s="574"/>
      <c r="E345" s="591"/>
      <c r="F345" s="1354" t="s">
        <v>690</v>
      </c>
      <c r="G345" s="1333"/>
      <c r="H345" s="1333"/>
      <c r="I345" s="1333"/>
      <c r="J345" s="1333"/>
      <c r="K345" s="1333"/>
      <c r="L345" s="1334"/>
      <c r="M345" s="719" t="s">
        <v>1276</v>
      </c>
      <c r="N345" s="571" t="s">
        <v>122</v>
      </c>
      <c r="O345" s="488" t="s">
        <v>863</v>
      </c>
      <c r="P345" s="565">
        <v>345</v>
      </c>
      <c r="Q345" s="973" t="str">
        <f t="shared" si="20"/>
        <v>✔</v>
      </c>
    </row>
    <row r="346" spans="1:17" s="193" customFormat="1" ht="13.5" customHeight="1" thickBot="1" x14ac:dyDescent="0.2">
      <c r="A346" s="572"/>
      <c r="B346" s="573"/>
      <c r="C346" s="189"/>
      <c r="D346" s="656" t="s">
        <v>175</v>
      </c>
      <c r="E346" s="1329" t="s">
        <v>1447</v>
      </c>
      <c r="F346" s="1329"/>
      <c r="G346" s="1329"/>
      <c r="H346" s="1329"/>
      <c r="I346" s="1329"/>
      <c r="J346" s="1329"/>
      <c r="K346" s="1329"/>
      <c r="L346" s="1338"/>
      <c r="M346" s="756" t="s">
        <v>1262</v>
      </c>
      <c r="N346" s="571" t="s">
        <v>122</v>
      </c>
      <c r="O346" s="488" t="s">
        <v>863</v>
      </c>
      <c r="P346" s="565">
        <v>346</v>
      </c>
      <c r="Q346" s="973" t="str">
        <f t="shared" si="20"/>
        <v>✔</v>
      </c>
    </row>
    <row r="347" spans="1:17" s="193" customFormat="1" ht="24" customHeight="1" thickBot="1" x14ac:dyDescent="0.2">
      <c r="A347" s="572"/>
      <c r="B347" s="573"/>
      <c r="C347" s="189"/>
      <c r="D347" s="574"/>
      <c r="E347" s="791"/>
      <c r="F347" s="1373" t="s">
        <v>1316</v>
      </c>
      <c r="G347" s="1331"/>
      <c r="H347" s="1331"/>
      <c r="I347" s="1331"/>
      <c r="J347" s="1331"/>
      <c r="K347" s="1331"/>
      <c r="L347" s="1356"/>
      <c r="M347" s="756" t="s">
        <v>1276</v>
      </c>
      <c r="N347" s="1368" t="s">
        <v>2015</v>
      </c>
      <c r="O347" s="1369"/>
      <c r="P347" s="565">
        <v>347</v>
      </c>
      <c r="Q347" s="973"/>
    </row>
    <row r="348" spans="1:17" s="193" customFormat="1" ht="13.5" customHeight="1" thickBot="1" x14ac:dyDescent="0.2">
      <c r="A348" s="572"/>
      <c r="B348" s="573"/>
      <c r="C348" s="189"/>
      <c r="D348" s="580"/>
      <c r="E348" s="784"/>
      <c r="F348" s="1373" t="s">
        <v>1448</v>
      </c>
      <c r="G348" s="1331"/>
      <c r="H348" s="1331"/>
      <c r="I348" s="1331"/>
      <c r="J348" s="1331"/>
      <c r="K348" s="1331"/>
      <c r="L348" s="1356"/>
      <c r="M348" s="756" t="s">
        <v>1276</v>
      </c>
      <c r="N348" s="571" t="s">
        <v>124</v>
      </c>
      <c r="O348" s="488" t="s">
        <v>863</v>
      </c>
      <c r="P348" s="565">
        <v>348</v>
      </c>
      <c r="Q348" s="973" t="str">
        <f t="shared" si="20"/>
        <v>✔</v>
      </c>
    </row>
    <row r="349" spans="1:17" s="193" customFormat="1" ht="13.5" customHeight="1" thickBot="1" x14ac:dyDescent="0.2">
      <c r="A349" s="572"/>
      <c r="B349" s="573"/>
      <c r="C349" s="189"/>
      <c r="D349" s="656" t="s">
        <v>1260</v>
      </c>
      <c r="E349" s="1330" t="s">
        <v>1449</v>
      </c>
      <c r="F349" s="1330"/>
      <c r="G349" s="1330"/>
      <c r="H349" s="1330"/>
      <c r="I349" s="1330"/>
      <c r="J349" s="1330"/>
      <c r="K349" s="1330"/>
      <c r="L349" s="1355"/>
      <c r="M349" s="719" t="s">
        <v>1262</v>
      </c>
      <c r="N349" s="571" t="s">
        <v>122</v>
      </c>
      <c r="O349" s="488" t="s">
        <v>863</v>
      </c>
      <c r="P349" s="565">
        <v>349</v>
      </c>
      <c r="Q349" s="973" t="str">
        <f t="shared" si="20"/>
        <v>✔</v>
      </c>
    </row>
    <row r="350" spans="1:17" s="193" customFormat="1" ht="27" customHeight="1" thickBot="1" x14ac:dyDescent="0.2">
      <c r="A350" s="572"/>
      <c r="B350" s="573"/>
      <c r="C350" s="189"/>
      <c r="D350" s="580"/>
      <c r="E350" s="784"/>
      <c r="F350" s="1404" t="s">
        <v>1450</v>
      </c>
      <c r="G350" s="1405"/>
      <c r="H350" s="1405"/>
      <c r="I350" s="1405"/>
      <c r="J350" s="1405"/>
      <c r="K350" s="1405"/>
      <c r="L350" s="1406"/>
      <c r="M350" s="756" t="s">
        <v>1276</v>
      </c>
      <c r="N350" s="1368" t="s">
        <v>2015</v>
      </c>
      <c r="O350" s="1369"/>
      <c r="P350" s="565">
        <v>350</v>
      </c>
      <c r="Q350" s="973"/>
    </row>
    <row r="351" spans="1:17" s="193" customFormat="1" ht="24" customHeight="1" thickBot="1" x14ac:dyDescent="0.2">
      <c r="A351" s="572"/>
      <c r="B351" s="573"/>
      <c r="C351" s="189"/>
      <c r="D351" s="656" t="s">
        <v>1263</v>
      </c>
      <c r="E351" s="1338" t="s">
        <v>1451</v>
      </c>
      <c r="F351" s="1390"/>
      <c r="G351" s="1390"/>
      <c r="H351" s="1390"/>
      <c r="I351" s="1390"/>
      <c r="J351" s="1390"/>
      <c r="K351" s="1390"/>
      <c r="L351" s="1390"/>
      <c r="M351" s="756" t="s">
        <v>1452</v>
      </c>
      <c r="N351" s="571" t="s">
        <v>122</v>
      </c>
      <c r="O351" s="626" t="s">
        <v>863</v>
      </c>
      <c r="P351" s="565">
        <v>351</v>
      </c>
      <c r="Q351" s="973" t="str">
        <f t="shared" si="20"/>
        <v>✔</v>
      </c>
    </row>
    <row r="352" spans="1:17" s="193" customFormat="1" ht="31.9" customHeight="1" thickBot="1" x14ac:dyDescent="0.2">
      <c r="A352" s="572"/>
      <c r="B352" s="573"/>
      <c r="C352" s="189"/>
      <c r="D352" s="574"/>
      <c r="E352" s="591"/>
      <c r="F352" s="1390" t="s">
        <v>1453</v>
      </c>
      <c r="G352" s="1390"/>
      <c r="H352" s="1390"/>
      <c r="I352" s="1390"/>
      <c r="J352" s="1390"/>
      <c r="K352" s="1390"/>
      <c r="L352" s="1390"/>
      <c r="M352" s="788" t="str">
        <f>IF(N351="はい","A",(IF(N351="いいえ","-","A／-")))</f>
        <v>A</v>
      </c>
      <c r="N352" s="571" t="s">
        <v>122</v>
      </c>
      <c r="O352" s="626" t="s">
        <v>1290</v>
      </c>
      <c r="P352" s="565">
        <v>352</v>
      </c>
      <c r="Q352" s="973" t="str">
        <f t="shared" si="20"/>
        <v>✔</v>
      </c>
    </row>
    <row r="353" spans="1:20" s="193" customFormat="1" ht="24" customHeight="1" thickBot="1" x14ac:dyDescent="0.2">
      <c r="A353" s="572"/>
      <c r="B353" s="602"/>
      <c r="C353" s="686"/>
      <c r="D353" s="580"/>
      <c r="E353" s="595"/>
      <c r="F353" s="1390" t="s">
        <v>1921</v>
      </c>
      <c r="G353" s="1390"/>
      <c r="H353" s="1390"/>
      <c r="I353" s="1390"/>
      <c r="J353" s="1390"/>
      <c r="K353" s="1390"/>
      <c r="L353" s="1390"/>
      <c r="M353" s="489" t="s">
        <v>1276</v>
      </c>
      <c r="N353" s="493">
        <v>1</v>
      </c>
      <c r="O353" s="490" t="s">
        <v>502</v>
      </c>
      <c r="P353" s="565">
        <v>353</v>
      </c>
      <c r="Q353" s="973" t="str">
        <f t="shared" si="20"/>
        <v>✔</v>
      </c>
    </row>
    <row r="354" spans="1:20" s="193" customFormat="1" ht="13.5" customHeight="1" thickBot="1" x14ac:dyDescent="0.2">
      <c r="A354" s="687"/>
      <c r="B354" s="746" t="s">
        <v>1454</v>
      </c>
      <c r="C354" s="792"/>
      <c r="D354" s="792"/>
      <c r="E354" s="695"/>
      <c r="F354" s="695"/>
      <c r="G354" s="695"/>
      <c r="H354" s="562"/>
      <c r="I354" s="562"/>
      <c r="J354" s="562"/>
      <c r="K354" s="562"/>
      <c r="L354" s="748"/>
      <c r="M354" s="696"/>
      <c r="N354" s="696"/>
      <c r="O354" s="564"/>
      <c r="P354" s="565">
        <v>354</v>
      </c>
      <c r="Q354" s="973"/>
    </row>
    <row r="355" spans="1:20" s="193" customFormat="1" ht="13.5" customHeight="1" thickBot="1" x14ac:dyDescent="0.2">
      <c r="A355" s="572"/>
      <c r="B355" s="573"/>
      <c r="C355" s="793" t="s">
        <v>1377</v>
      </c>
      <c r="D355" s="1331" t="s">
        <v>1455</v>
      </c>
      <c r="E355" s="1331"/>
      <c r="F355" s="1331"/>
      <c r="G355" s="1331"/>
      <c r="H355" s="1331"/>
      <c r="I355" s="1331"/>
      <c r="J355" s="1331"/>
      <c r="K355" s="1331"/>
      <c r="L355" s="1331"/>
      <c r="M355" s="607" t="s">
        <v>1424</v>
      </c>
      <c r="N355" s="571" t="s">
        <v>122</v>
      </c>
      <c r="O355" s="488" t="s">
        <v>863</v>
      </c>
      <c r="P355" s="565">
        <v>355</v>
      </c>
      <c r="Q355" s="973" t="str">
        <f t="shared" si="20"/>
        <v>✔</v>
      </c>
    </row>
    <row r="356" spans="1:20" s="193" customFormat="1" ht="24" customHeight="1" thickBot="1" x14ac:dyDescent="0.2">
      <c r="A356" s="572"/>
      <c r="B356" s="573"/>
      <c r="C356" s="794" t="s">
        <v>1386</v>
      </c>
      <c r="D356" s="1331" t="s">
        <v>1731</v>
      </c>
      <c r="E356" s="1331"/>
      <c r="F356" s="1331"/>
      <c r="G356" s="1331"/>
      <c r="H356" s="1331"/>
      <c r="I356" s="1331"/>
      <c r="J356" s="1331"/>
      <c r="K356" s="1331"/>
      <c r="L356" s="1331"/>
      <c r="M356" s="607" t="s">
        <v>1276</v>
      </c>
      <c r="N356" s="610" t="s">
        <v>122</v>
      </c>
      <c r="O356" s="653" t="s">
        <v>1530</v>
      </c>
      <c r="P356" s="565">
        <v>356</v>
      </c>
      <c r="Q356" s="973" t="str">
        <f t="shared" si="20"/>
        <v>✔</v>
      </c>
    </row>
    <row r="357" spans="1:20" s="193" customFormat="1" ht="13.5" customHeight="1" thickBot="1" x14ac:dyDescent="0.2">
      <c r="A357" s="572"/>
      <c r="B357" s="573"/>
      <c r="C357" s="573"/>
      <c r="D357" s="467" t="s">
        <v>1616</v>
      </c>
      <c r="E357" s="1331" t="s">
        <v>1456</v>
      </c>
      <c r="F357" s="1331"/>
      <c r="G357" s="1331"/>
      <c r="H357" s="1331"/>
      <c r="I357" s="1331"/>
      <c r="J357" s="1331"/>
      <c r="K357" s="1331"/>
      <c r="L357" s="1331"/>
      <c r="M357" s="795" t="str">
        <f>IF(N356="はい","C",(IF(N356="いいえ","-","C／-")))</f>
        <v>C</v>
      </c>
      <c r="N357" s="610" t="s">
        <v>122</v>
      </c>
      <c r="O357" s="653" t="s">
        <v>1457</v>
      </c>
      <c r="P357" s="565">
        <v>357</v>
      </c>
      <c r="Q357" s="973" t="str">
        <f t="shared" si="20"/>
        <v>✔</v>
      </c>
    </row>
    <row r="358" spans="1:20" s="193" customFormat="1" ht="13.5" customHeight="1" thickBot="1" x14ac:dyDescent="0.2">
      <c r="A358" s="572"/>
      <c r="B358" s="573"/>
      <c r="C358" s="591"/>
      <c r="D358" s="467" t="s">
        <v>1617</v>
      </c>
      <c r="E358" s="1330" t="s">
        <v>1458</v>
      </c>
      <c r="F358" s="1330"/>
      <c r="G358" s="1330"/>
      <c r="H358" s="1330"/>
      <c r="I358" s="1330"/>
      <c r="J358" s="1330"/>
      <c r="K358" s="1330"/>
      <c r="L358" s="1330"/>
      <c r="M358" s="774" t="str">
        <f>IF(N356="はい","A",(IF(N356="いいえ","-","A／-")))</f>
        <v>A</v>
      </c>
      <c r="N358" s="571" t="s">
        <v>122</v>
      </c>
      <c r="O358" s="604" t="s">
        <v>1290</v>
      </c>
      <c r="P358" s="565">
        <v>358</v>
      </c>
      <c r="Q358" s="973" t="str">
        <f t="shared" si="20"/>
        <v>✔</v>
      </c>
    </row>
    <row r="359" spans="1:20" s="193" customFormat="1" ht="27.75" customHeight="1" thickBot="1" x14ac:dyDescent="0.2">
      <c r="A359" s="572"/>
      <c r="B359" s="573"/>
      <c r="C359" s="591"/>
      <c r="D359" s="501"/>
      <c r="E359" s="784"/>
      <c r="F359" s="1373" t="s">
        <v>1316</v>
      </c>
      <c r="G359" s="1331"/>
      <c r="H359" s="1331"/>
      <c r="I359" s="1331"/>
      <c r="J359" s="1331"/>
      <c r="K359" s="1331"/>
      <c r="L359" s="1331"/>
      <c r="M359" s="607" t="s">
        <v>1276</v>
      </c>
      <c r="N359" s="1368" t="s">
        <v>2014</v>
      </c>
      <c r="O359" s="1369"/>
      <c r="P359" s="565">
        <v>359</v>
      </c>
      <c r="Q359" s="973"/>
    </row>
    <row r="360" spans="1:20" s="193" customFormat="1" ht="24" customHeight="1" thickBot="1" x14ac:dyDescent="0.2">
      <c r="A360" s="572"/>
      <c r="B360" s="573"/>
      <c r="C360" s="591"/>
      <c r="D360" s="467" t="s">
        <v>1618</v>
      </c>
      <c r="E360" s="1330" t="s">
        <v>1459</v>
      </c>
      <c r="F360" s="1331"/>
      <c r="G360" s="1331"/>
      <c r="H360" s="1331"/>
      <c r="I360" s="1331"/>
      <c r="J360" s="1331"/>
      <c r="K360" s="1331"/>
      <c r="L360" s="1331"/>
      <c r="M360" s="774" t="str">
        <f>IF(N356="はい","C",(IF(N356="いいえ","-","C／-")))</f>
        <v>C</v>
      </c>
      <c r="N360" s="610" t="s">
        <v>122</v>
      </c>
      <c r="O360" s="604" t="s">
        <v>1290</v>
      </c>
      <c r="P360" s="565">
        <v>360</v>
      </c>
      <c r="Q360" s="973" t="str">
        <f t="shared" si="20"/>
        <v>✔</v>
      </c>
    </row>
    <row r="361" spans="1:20" s="193" customFormat="1" ht="27.75" customHeight="1" thickBot="1" x14ac:dyDescent="0.2">
      <c r="A361" s="572"/>
      <c r="B361" s="573"/>
      <c r="C361" s="591"/>
      <c r="D361" s="501"/>
      <c r="E361" s="791"/>
      <c r="F361" s="1373" t="s">
        <v>1450</v>
      </c>
      <c r="G361" s="1331"/>
      <c r="H361" s="1331"/>
      <c r="I361" s="1331"/>
      <c r="J361" s="1331"/>
      <c r="K361" s="1331"/>
      <c r="L361" s="1331"/>
      <c r="M361" s="607" t="s">
        <v>1276</v>
      </c>
      <c r="N361" s="1368" t="s">
        <v>2014</v>
      </c>
      <c r="O361" s="1369"/>
      <c r="P361" s="565">
        <v>361</v>
      </c>
      <c r="Q361" s="973"/>
      <c r="T361" s="268"/>
    </row>
    <row r="362" spans="1:20" s="193" customFormat="1" ht="13.5" customHeight="1" thickBot="1" x14ac:dyDescent="0.2">
      <c r="A362" s="572"/>
      <c r="B362" s="573"/>
      <c r="C362" s="591"/>
      <c r="D362" s="189"/>
      <c r="E362" s="595"/>
      <c r="F362" s="1354" t="s">
        <v>1888</v>
      </c>
      <c r="G362" s="1333"/>
      <c r="H362" s="1333"/>
      <c r="I362" s="1333"/>
      <c r="J362" s="1333"/>
      <c r="K362" s="1333"/>
      <c r="L362" s="1333"/>
      <c r="M362" s="607" t="s">
        <v>1276</v>
      </c>
      <c r="N362" s="811" t="s">
        <v>1523</v>
      </c>
      <c r="O362" s="790"/>
      <c r="P362" s="565">
        <v>362</v>
      </c>
      <c r="Q362" s="973"/>
      <c r="T362" s="268"/>
    </row>
    <row r="363" spans="1:20" s="193" customFormat="1" ht="12.75" customHeight="1" thickBot="1" x14ac:dyDescent="0.2">
      <c r="A363" s="572"/>
      <c r="B363" s="573"/>
      <c r="C363" s="591"/>
      <c r="D363" s="491" t="s">
        <v>1263</v>
      </c>
      <c r="E363" s="1329" t="s">
        <v>1460</v>
      </c>
      <c r="F363" s="1333"/>
      <c r="G363" s="1333"/>
      <c r="H363" s="1333"/>
      <c r="I363" s="1333"/>
      <c r="J363" s="1333"/>
      <c r="K363" s="1333"/>
      <c r="L363" s="1334"/>
      <c r="M363" s="609" t="str">
        <f>IF(N356="はい","C",(IF(N356="いいえ","-","C／-")))</f>
        <v>C</v>
      </c>
      <c r="N363" s="610" t="s">
        <v>1984</v>
      </c>
      <c r="O363" s="655" t="s">
        <v>1290</v>
      </c>
      <c r="P363" s="565">
        <v>363</v>
      </c>
      <c r="Q363" s="973" t="str">
        <f t="shared" ref="Q363:Q384" si="24">IF(N363="","未入力あり","✔")</f>
        <v>✔</v>
      </c>
      <c r="T363" s="268"/>
    </row>
    <row r="364" spans="1:20" s="193" customFormat="1" ht="169.15" customHeight="1" thickBot="1" x14ac:dyDescent="0.2">
      <c r="A364" s="572"/>
      <c r="B364" s="573"/>
      <c r="C364" s="591"/>
      <c r="D364" s="742"/>
      <c r="E364" s="796"/>
      <c r="F364" s="1373" t="s">
        <v>1461</v>
      </c>
      <c r="G364" s="1331"/>
      <c r="H364" s="1331"/>
      <c r="I364" s="1331"/>
      <c r="J364" s="1331"/>
      <c r="K364" s="1331"/>
      <c r="L364" s="1356"/>
      <c r="M364" s="607" t="s">
        <v>1317</v>
      </c>
      <c r="N364" s="797" t="s">
        <v>2032</v>
      </c>
      <c r="O364" s="798" t="s">
        <v>1709</v>
      </c>
      <c r="P364" s="565">
        <v>364</v>
      </c>
      <c r="Q364" s="973" t="str">
        <f t="shared" si="24"/>
        <v>✔</v>
      </c>
      <c r="T364" s="268"/>
    </row>
    <row r="365" spans="1:20" s="193" customFormat="1" ht="30" customHeight="1" thickBot="1" x14ac:dyDescent="0.2">
      <c r="A365" s="572"/>
      <c r="B365" s="573"/>
      <c r="C365" s="595"/>
      <c r="D365" s="487" t="s">
        <v>1268</v>
      </c>
      <c r="E365" s="1333" t="s">
        <v>1462</v>
      </c>
      <c r="F365" s="1333"/>
      <c r="G365" s="1333"/>
      <c r="H365" s="1333"/>
      <c r="I365" s="1333"/>
      <c r="J365" s="1333"/>
      <c r="K365" s="1333"/>
      <c r="L365" s="1333"/>
      <c r="M365" s="607" t="str">
        <f>IF(N356="はい","A",(IF(N356="いいえ","-","A／-")))</f>
        <v>A</v>
      </c>
      <c r="N365" s="571" t="s">
        <v>122</v>
      </c>
      <c r="O365" s="626" t="s">
        <v>1290</v>
      </c>
      <c r="P365" s="565">
        <v>365</v>
      </c>
      <c r="Q365" s="973" t="str">
        <f t="shared" si="24"/>
        <v>✔</v>
      </c>
      <c r="T365" s="268"/>
    </row>
    <row r="366" spans="1:20" s="193" customFormat="1" ht="21" customHeight="1" thickBot="1" x14ac:dyDescent="0.2">
      <c r="A366" s="687"/>
      <c r="B366" s="746" t="s">
        <v>1463</v>
      </c>
      <c r="C366" s="747"/>
      <c r="D366" s="747"/>
      <c r="E366" s="747"/>
      <c r="F366" s="747"/>
      <c r="G366" s="747"/>
      <c r="H366" s="799"/>
      <c r="I366" s="799"/>
      <c r="J366" s="799"/>
      <c r="K366" s="799"/>
      <c r="L366" s="800"/>
      <c r="M366" s="563"/>
      <c r="N366" s="801"/>
      <c r="O366" s="564"/>
      <c r="P366" s="565">
        <v>366</v>
      </c>
      <c r="Q366" s="973"/>
      <c r="T366" s="268"/>
    </row>
    <row r="367" spans="1:20" s="193" customFormat="1" ht="36" customHeight="1" thickBot="1" x14ac:dyDescent="0.2">
      <c r="A367" s="572"/>
      <c r="B367" s="574"/>
      <c r="C367" s="750" t="s">
        <v>1377</v>
      </c>
      <c r="D367" s="1330" t="s">
        <v>1533</v>
      </c>
      <c r="E367" s="1331"/>
      <c r="F367" s="1331"/>
      <c r="G367" s="1331"/>
      <c r="H367" s="1331"/>
      <c r="I367" s="1331"/>
      <c r="J367" s="1331"/>
      <c r="K367" s="1331"/>
      <c r="L367" s="1331"/>
      <c r="M367" s="769" t="s">
        <v>1262</v>
      </c>
      <c r="N367" s="571" t="s">
        <v>122</v>
      </c>
      <c r="O367" s="488" t="s">
        <v>863</v>
      </c>
      <c r="P367" s="565">
        <v>367</v>
      </c>
      <c r="Q367" s="973" t="str">
        <f t="shared" si="24"/>
        <v>✔</v>
      </c>
      <c r="T367" s="268"/>
    </row>
    <row r="368" spans="1:20" s="193" customFormat="1" ht="24" customHeight="1" thickBot="1" x14ac:dyDescent="0.2">
      <c r="A368" s="572"/>
      <c r="B368" s="574"/>
      <c r="C368" s="574"/>
      <c r="D368" s="791"/>
      <c r="E368" s="1373" t="s">
        <v>1532</v>
      </c>
      <c r="F368" s="1331"/>
      <c r="G368" s="1331"/>
      <c r="H368" s="1331"/>
      <c r="I368" s="1331"/>
      <c r="J368" s="1331"/>
      <c r="K368" s="1331"/>
      <c r="L368" s="1331"/>
      <c r="M368" s="607" t="s">
        <v>1531</v>
      </c>
      <c r="N368" s="571" t="s">
        <v>124</v>
      </c>
      <c r="O368" s="488" t="s">
        <v>863</v>
      </c>
      <c r="P368" s="565">
        <v>368</v>
      </c>
      <c r="Q368" s="973" t="str">
        <f t="shared" si="24"/>
        <v>✔</v>
      </c>
      <c r="T368" s="268"/>
    </row>
    <row r="369" spans="1:20" s="193" customFormat="1" ht="24" customHeight="1" thickBot="1" x14ac:dyDescent="0.2">
      <c r="A369" s="572"/>
      <c r="B369" s="574"/>
      <c r="C369" s="580"/>
      <c r="D369" s="784"/>
      <c r="E369" s="1373" t="s">
        <v>1889</v>
      </c>
      <c r="F369" s="1331"/>
      <c r="G369" s="1331"/>
      <c r="H369" s="1331"/>
      <c r="I369" s="1331"/>
      <c r="J369" s="1331"/>
      <c r="K369" s="1331"/>
      <c r="L369" s="1331"/>
      <c r="M369" s="607" t="s">
        <v>1464</v>
      </c>
      <c r="N369" s="811" t="s">
        <v>1524</v>
      </c>
      <c r="O369" s="488"/>
      <c r="P369" s="565">
        <v>369</v>
      </c>
      <c r="Q369" s="973"/>
      <c r="T369" s="268"/>
    </row>
    <row r="370" spans="1:20" s="193" customFormat="1" ht="25.15" customHeight="1" thickBot="1" x14ac:dyDescent="0.2">
      <c r="A370" s="572"/>
      <c r="B370" s="574"/>
      <c r="C370" s="750" t="s">
        <v>1465</v>
      </c>
      <c r="D370" s="1330" t="s">
        <v>1534</v>
      </c>
      <c r="E370" s="1330"/>
      <c r="F370" s="1330"/>
      <c r="G370" s="1330"/>
      <c r="H370" s="1330"/>
      <c r="I370" s="1330"/>
      <c r="J370" s="1330"/>
      <c r="K370" s="1330"/>
      <c r="L370" s="1355"/>
      <c r="M370" s="802" t="s">
        <v>1262</v>
      </c>
      <c r="N370" s="571" t="s">
        <v>122</v>
      </c>
      <c r="O370" s="490" t="s">
        <v>863</v>
      </c>
      <c r="P370" s="565">
        <v>370</v>
      </c>
      <c r="Q370" s="973" t="str">
        <f t="shared" si="24"/>
        <v>✔</v>
      </c>
      <c r="T370" s="268"/>
    </row>
    <row r="371" spans="1:20" s="193" customFormat="1" ht="24" customHeight="1" thickBot="1" x14ac:dyDescent="0.2">
      <c r="A371" s="572"/>
      <c r="B371" s="602"/>
      <c r="C371" s="686"/>
      <c r="D371" s="502"/>
      <c r="E371" s="784"/>
      <c r="F371" s="1373" t="s">
        <v>1307</v>
      </c>
      <c r="G371" s="1331"/>
      <c r="H371" s="1331"/>
      <c r="I371" s="1331"/>
      <c r="J371" s="1331"/>
      <c r="K371" s="1331"/>
      <c r="L371" s="1356"/>
      <c r="M371" s="756" t="s">
        <v>1276</v>
      </c>
      <c r="N371" s="1368"/>
      <c r="O371" s="1369"/>
      <c r="P371" s="565">
        <v>371</v>
      </c>
      <c r="Q371" s="973"/>
    </row>
    <row r="372" spans="1:20" s="193" customFormat="1" ht="13.9" customHeight="1" thickBot="1" x14ac:dyDescent="0.2">
      <c r="A372" s="687"/>
      <c r="B372" s="746" t="s">
        <v>1466</v>
      </c>
      <c r="C372" s="747"/>
      <c r="D372" s="747"/>
      <c r="E372" s="561"/>
      <c r="F372" s="695"/>
      <c r="G372" s="561"/>
      <c r="H372" s="562"/>
      <c r="I372" s="562"/>
      <c r="J372" s="562"/>
      <c r="K372" s="562"/>
      <c r="L372" s="748"/>
      <c r="M372" s="563"/>
      <c r="N372" s="801"/>
      <c r="O372" s="564"/>
      <c r="P372" s="565">
        <v>372</v>
      </c>
      <c r="Q372" s="973"/>
    </row>
    <row r="373" spans="1:20" s="193" customFormat="1" ht="24" customHeight="1" thickBot="1" x14ac:dyDescent="0.2">
      <c r="A373" s="572"/>
      <c r="B373" s="574"/>
      <c r="C373" s="750" t="s">
        <v>1377</v>
      </c>
      <c r="D373" s="1330" t="s">
        <v>1467</v>
      </c>
      <c r="E373" s="1331"/>
      <c r="F373" s="1331"/>
      <c r="G373" s="1331"/>
      <c r="H373" s="1331"/>
      <c r="I373" s="1331"/>
      <c r="J373" s="1331"/>
      <c r="K373" s="1331"/>
      <c r="L373" s="1331"/>
      <c r="M373" s="607" t="s">
        <v>1262</v>
      </c>
      <c r="N373" s="571" t="s">
        <v>122</v>
      </c>
      <c r="O373" s="803" t="s">
        <v>863</v>
      </c>
      <c r="P373" s="565">
        <v>373</v>
      </c>
      <c r="Q373" s="973" t="str">
        <f t="shared" si="24"/>
        <v>✔</v>
      </c>
    </row>
    <row r="374" spans="1:20" s="193" customFormat="1" ht="22.5" customHeight="1" thickBot="1" x14ac:dyDescent="0.2">
      <c r="A374" s="572"/>
      <c r="B374" s="574"/>
      <c r="C374" s="750" t="s">
        <v>1386</v>
      </c>
      <c r="D374" s="1329" t="s">
        <v>1756</v>
      </c>
      <c r="E374" s="1329"/>
      <c r="F374" s="1329"/>
      <c r="G374" s="1329"/>
      <c r="H374" s="1329"/>
      <c r="I374" s="1329"/>
      <c r="J374" s="1329"/>
      <c r="K374" s="1329"/>
      <c r="L374" s="1329"/>
      <c r="M374" s="607" t="s">
        <v>1262</v>
      </c>
      <c r="N374" s="571" t="s">
        <v>122</v>
      </c>
      <c r="O374" s="804" t="s">
        <v>863</v>
      </c>
      <c r="P374" s="565">
        <v>374</v>
      </c>
      <c r="Q374" s="973" t="str">
        <f t="shared" si="24"/>
        <v>✔</v>
      </c>
    </row>
    <row r="375" spans="1:20" s="193" customFormat="1" ht="22.5" customHeight="1" thickBot="1" x14ac:dyDescent="0.2">
      <c r="A375" s="572"/>
      <c r="B375" s="574"/>
      <c r="C375" s="750"/>
      <c r="D375" s="1329" t="s">
        <v>1535</v>
      </c>
      <c r="E375" s="1329"/>
      <c r="F375" s="1329"/>
      <c r="G375" s="1329"/>
      <c r="H375" s="1329"/>
      <c r="I375" s="1329"/>
      <c r="J375" s="1329"/>
      <c r="K375" s="1329"/>
      <c r="L375" s="1329"/>
      <c r="M375" s="607" t="s">
        <v>756</v>
      </c>
      <c r="N375" s="571" t="s">
        <v>122</v>
      </c>
      <c r="O375" s="804" t="s">
        <v>863</v>
      </c>
      <c r="P375" s="565">
        <v>375</v>
      </c>
      <c r="Q375" s="973" t="str">
        <f t="shared" si="24"/>
        <v>✔</v>
      </c>
    </row>
    <row r="376" spans="1:20" s="193" customFormat="1" ht="15" customHeight="1" thickBot="1" x14ac:dyDescent="0.2">
      <c r="A376" s="572"/>
      <c r="B376" s="574"/>
      <c r="C376" s="750" t="s">
        <v>1468</v>
      </c>
      <c r="D376" s="1329" t="s">
        <v>1469</v>
      </c>
      <c r="E376" s="1329"/>
      <c r="F376" s="1329"/>
      <c r="G376" s="1329"/>
      <c r="H376" s="1329"/>
      <c r="I376" s="1329"/>
      <c r="J376" s="1329"/>
      <c r="K376" s="1329"/>
      <c r="L376" s="1329"/>
      <c r="M376" s="607" t="s">
        <v>1424</v>
      </c>
      <c r="N376" s="571" t="s">
        <v>122</v>
      </c>
      <c r="O376" s="804" t="s">
        <v>863</v>
      </c>
      <c r="P376" s="565">
        <v>376</v>
      </c>
      <c r="Q376" s="973" t="str">
        <f t="shared" si="24"/>
        <v>✔</v>
      </c>
    </row>
    <row r="377" spans="1:20" s="193" customFormat="1" ht="15" customHeight="1" thickBot="1" x14ac:dyDescent="0.2">
      <c r="A377" s="572"/>
      <c r="B377" s="574"/>
      <c r="C377" s="750" t="s">
        <v>1470</v>
      </c>
      <c r="D377" s="1329" t="s">
        <v>1471</v>
      </c>
      <c r="E377" s="1329"/>
      <c r="F377" s="1329"/>
      <c r="G377" s="1329"/>
      <c r="H377" s="1329"/>
      <c r="I377" s="1329"/>
      <c r="J377" s="1329"/>
      <c r="K377" s="1329"/>
      <c r="L377" s="1329"/>
      <c r="M377" s="607" t="s">
        <v>1289</v>
      </c>
      <c r="N377" s="571" t="s">
        <v>122</v>
      </c>
      <c r="O377" s="653" t="s">
        <v>863</v>
      </c>
      <c r="P377" s="565">
        <v>377</v>
      </c>
      <c r="Q377" s="973" t="str">
        <f t="shared" si="24"/>
        <v>✔</v>
      </c>
    </row>
    <row r="378" spans="1:20" s="193" customFormat="1" ht="15" customHeight="1" thickBot="1" x14ac:dyDescent="0.2">
      <c r="A378" s="572"/>
      <c r="B378" s="573"/>
      <c r="C378" s="189"/>
      <c r="D378" s="591"/>
      <c r="E378" s="1354" t="s">
        <v>1890</v>
      </c>
      <c r="F378" s="1333"/>
      <c r="G378" s="1333"/>
      <c r="H378" s="1333"/>
      <c r="I378" s="1333"/>
      <c r="J378" s="1333"/>
      <c r="K378" s="1333"/>
      <c r="L378" s="1334"/>
      <c r="M378" s="489" t="s">
        <v>1276</v>
      </c>
      <c r="N378" s="811" t="s">
        <v>1525</v>
      </c>
      <c r="O378" s="653"/>
      <c r="P378" s="565">
        <v>378</v>
      </c>
      <c r="Q378" s="973"/>
    </row>
    <row r="379" spans="1:20" s="193" customFormat="1" ht="15" customHeight="1" thickBot="1" x14ac:dyDescent="0.2">
      <c r="A379" s="572"/>
      <c r="B379" s="574"/>
      <c r="C379" s="750" t="s">
        <v>1472</v>
      </c>
      <c r="D379" s="1329" t="s">
        <v>1118</v>
      </c>
      <c r="E379" s="1333"/>
      <c r="F379" s="1333"/>
      <c r="G379" s="1333"/>
      <c r="H379" s="1333"/>
      <c r="I379" s="1333"/>
      <c r="J379" s="1333"/>
      <c r="K379" s="1333"/>
      <c r="L379" s="1334"/>
      <c r="M379" s="756" t="s">
        <v>1317</v>
      </c>
      <c r="N379" s="571" t="s">
        <v>122</v>
      </c>
      <c r="O379" s="653" t="s">
        <v>863</v>
      </c>
      <c r="P379" s="565">
        <v>379</v>
      </c>
      <c r="Q379" s="973" t="str">
        <f t="shared" si="24"/>
        <v>✔</v>
      </c>
    </row>
    <row r="380" spans="1:20" s="193" customFormat="1" ht="30.75" customHeight="1" thickBot="1" x14ac:dyDescent="0.2">
      <c r="A380" s="572"/>
      <c r="B380" s="573"/>
      <c r="C380" s="189"/>
      <c r="D380" s="805"/>
      <c r="E380" s="1332" t="s">
        <v>1119</v>
      </c>
      <c r="F380" s="1333"/>
      <c r="G380" s="1333"/>
      <c r="H380" s="1333"/>
      <c r="I380" s="1333"/>
      <c r="J380" s="1333"/>
      <c r="K380" s="1333"/>
      <c r="L380" s="1333"/>
      <c r="M380" s="806"/>
      <c r="N380" s="709"/>
      <c r="O380" s="654"/>
      <c r="P380" s="565">
        <v>380</v>
      </c>
      <c r="Q380" s="973"/>
    </row>
    <row r="381" spans="1:20" s="193" customFormat="1" ht="23.25" customHeight="1" thickBot="1" x14ac:dyDescent="0.2">
      <c r="A381" s="572"/>
      <c r="B381" s="573"/>
      <c r="C381" s="189"/>
      <c r="D381" s="805"/>
      <c r="E381" s="691"/>
      <c r="F381" s="701" t="s">
        <v>1371</v>
      </c>
      <c r="G381" s="1333" t="s">
        <v>1473</v>
      </c>
      <c r="H381" s="1333"/>
      <c r="I381" s="1333"/>
      <c r="J381" s="1333"/>
      <c r="K381" s="1333"/>
      <c r="L381" s="1334"/>
      <c r="M381" s="774" t="str">
        <f>IF(N379="はい","A",(IF(N379="いいえ","-","A／-")))</f>
        <v>A</v>
      </c>
      <c r="N381" s="571" t="s">
        <v>122</v>
      </c>
      <c r="O381" s="653" t="s">
        <v>1290</v>
      </c>
      <c r="P381" s="565">
        <v>381</v>
      </c>
      <c r="Q381" s="973" t="str">
        <f t="shared" si="24"/>
        <v>✔</v>
      </c>
    </row>
    <row r="382" spans="1:20" s="193" customFormat="1" ht="24" customHeight="1" thickBot="1" x14ac:dyDescent="0.2">
      <c r="A382" s="572"/>
      <c r="B382" s="573"/>
      <c r="C382" s="189"/>
      <c r="D382" s="805"/>
      <c r="F382" s="701" t="s">
        <v>1402</v>
      </c>
      <c r="G382" s="1333" t="s">
        <v>1474</v>
      </c>
      <c r="H382" s="1333"/>
      <c r="I382" s="1333"/>
      <c r="J382" s="1333"/>
      <c r="K382" s="1333"/>
      <c r="L382" s="1334"/>
      <c r="M382" s="774" t="str">
        <f>IF(N379="はい","A",(IF(N379="いいえ","-","A／-")))</f>
        <v>A</v>
      </c>
      <c r="N382" s="571" t="s">
        <v>122</v>
      </c>
      <c r="O382" s="653" t="s">
        <v>1290</v>
      </c>
      <c r="P382" s="565">
        <v>382</v>
      </c>
      <c r="Q382" s="973" t="str">
        <f t="shared" si="24"/>
        <v>✔</v>
      </c>
    </row>
    <row r="383" spans="1:20" s="193" customFormat="1" ht="13.5" customHeight="1" thickBot="1" x14ac:dyDescent="0.2">
      <c r="A383" s="572"/>
      <c r="B383" s="573"/>
      <c r="C383" s="189"/>
      <c r="D383" s="796"/>
      <c r="F383" s="701" t="s">
        <v>1403</v>
      </c>
      <c r="G383" s="1333" t="s">
        <v>1475</v>
      </c>
      <c r="H383" s="1333"/>
      <c r="I383" s="1333"/>
      <c r="J383" s="1333"/>
      <c r="K383" s="1333"/>
      <c r="L383" s="1334"/>
      <c r="M383" s="774" t="str">
        <f>IF(N379="はい","A",(IF(N379="いいえ","-","A／-")))</f>
        <v>A</v>
      </c>
      <c r="N383" s="571" t="s">
        <v>122</v>
      </c>
      <c r="O383" s="653" t="s">
        <v>1476</v>
      </c>
      <c r="P383" s="565">
        <v>383</v>
      </c>
      <c r="Q383" s="973" t="str">
        <f t="shared" si="24"/>
        <v>✔</v>
      </c>
    </row>
    <row r="384" spans="1:20" s="193" customFormat="1" ht="13.5" customHeight="1" thickBot="1" x14ac:dyDescent="0.2">
      <c r="A384" s="572"/>
      <c r="B384" s="602"/>
      <c r="C384" s="762" t="s">
        <v>1477</v>
      </c>
      <c r="D384" s="1333" t="s">
        <v>1478</v>
      </c>
      <c r="E384" s="1333"/>
      <c r="F384" s="1333"/>
      <c r="G384" s="1333"/>
      <c r="H384" s="1333"/>
      <c r="I384" s="1333"/>
      <c r="J384" s="1333"/>
      <c r="K384" s="1333"/>
      <c r="L384" s="1334"/>
      <c r="M384" s="719" t="s">
        <v>1262</v>
      </c>
      <c r="N384" s="571" t="s">
        <v>122</v>
      </c>
      <c r="O384" s="653" t="s">
        <v>863</v>
      </c>
      <c r="P384" s="565">
        <v>384</v>
      </c>
      <c r="Q384" s="973" t="str">
        <f t="shared" si="24"/>
        <v>✔</v>
      </c>
    </row>
    <row r="385" spans="1:1" ht="9.75" customHeight="1" x14ac:dyDescent="0.15">
      <c r="A385" s="1234"/>
    </row>
  </sheetData>
  <sheetProtection formatCells="0" formatColumns="0" formatRows="0" insertHyperlinks="0"/>
  <mergeCells count="319">
    <mergeCell ref="G61:L61"/>
    <mergeCell ref="N123:O123"/>
    <mergeCell ref="G124:L124"/>
    <mergeCell ref="N124:O124"/>
    <mergeCell ref="F136:L136"/>
    <mergeCell ref="H138:L138"/>
    <mergeCell ref="G139:L139"/>
    <mergeCell ref="H140:L140"/>
    <mergeCell ref="H142:L142"/>
    <mergeCell ref="N142:O142"/>
    <mergeCell ref="G123:L123"/>
    <mergeCell ref="F125:L125"/>
    <mergeCell ref="G126:L126"/>
    <mergeCell ref="D128:L128"/>
    <mergeCell ref="F131:L131"/>
    <mergeCell ref="F135:L135"/>
    <mergeCell ref="N112:O112"/>
    <mergeCell ref="F113:L113"/>
    <mergeCell ref="F114:L114"/>
    <mergeCell ref="F115:L115"/>
    <mergeCell ref="G116:L116"/>
    <mergeCell ref="F117:L117"/>
    <mergeCell ref="F118:L118"/>
    <mergeCell ref="G119:L119"/>
    <mergeCell ref="F219:L219"/>
    <mergeCell ref="F220:L220"/>
    <mergeCell ref="F221:L221"/>
    <mergeCell ref="F222:L222"/>
    <mergeCell ref="F223:L223"/>
    <mergeCell ref="G224:L224"/>
    <mergeCell ref="E226:L226"/>
    <mergeCell ref="F242:L242"/>
    <mergeCell ref="F243:L243"/>
    <mergeCell ref="E239:L239"/>
    <mergeCell ref="F240:L240"/>
    <mergeCell ref="F241:L241"/>
    <mergeCell ref="G382:L382"/>
    <mergeCell ref="E368:L368"/>
    <mergeCell ref="D375:L375"/>
    <mergeCell ref="E291:L291"/>
    <mergeCell ref="E293:L293"/>
    <mergeCell ref="E269:L269"/>
    <mergeCell ref="E272:L272"/>
    <mergeCell ref="E275:L275"/>
    <mergeCell ref="E276:L276"/>
    <mergeCell ref="E277:L277"/>
    <mergeCell ref="F278:L278"/>
    <mergeCell ref="F348:L348"/>
    <mergeCell ref="E349:L349"/>
    <mergeCell ref="F350:L350"/>
    <mergeCell ref="E357:L357"/>
    <mergeCell ref="E358:L358"/>
    <mergeCell ref="E380:L380"/>
    <mergeCell ref="D356:L356"/>
    <mergeCell ref="E290:L290"/>
    <mergeCell ref="D280:L280"/>
    <mergeCell ref="E281:L281"/>
    <mergeCell ref="E338:L338"/>
    <mergeCell ref="E339:L339"/>
    <mergeCell ref="F298:L298"/>
    <mergeCell ref="G383:L383"/>
    <mergeCell ref="D384:L384"/>
    <mergeCell ref="A10:L10"/>
    <mergeCell ref="G16:L16"/>
    <mergeCell ref="F80:G80"/>
    <mergeCell ref="H80:L80"/>
    <mergeCell ref="G85:L85"/>
    <mergeCell ref="H86:L86"/>
    <mergeCell ref="G89:L89"/>
    <mergeCell ref="F96:L96"/>
    <mergeCell ref="G97:L97"/>
    <mergeCell ref="F107:L107"/>
    <mergeCell ref="F148:L148"/>
    <mergeCell ref="F359:L359"/>
    <mergeCell ref="E331:L331"/>
    <mergeCell ref="E332:L332"/>
    <mergeCell ref="F334:L334"/>
    <mergeCell ref="G381:L381"/>
    <mergeCell ref="D373:L373"/>
    <mergeCell ref="D374:L374"/>
    <mergeCell ref="D376:L376"/>
    <mergeCell ref="D377:L377"/>
    <mergeCell ref="E378:L378"/>
    <mergeCell ref="D379:L379"/>
    <mergeCell ref="N359:O359"/>
    <mergeCell ref="E360:L360"/>
    <mergeCell ref="F361:L361"/>
    <mergeCell ref="N361:O361"/>
    <mergeCell ref="F362:L362"/>
    <mergeCell ref="E363:L363"/>
    <mergeCell ref="F364:L364"/>
    <mergeCell ref="E365:L365"/>
    <mergeCell ref="N371:O371"/>
    <mergeCell ref="D367:L367"/>
    <mergeCell ref="E369:L369"/>
    <mergeCell ref="D370:L370"/>
    <mergeCell ref="F371:L371"/>
    <mergeCell ref="N290:O290"/>
    <mergeCell ref="N344:O344"/>
    <mergeCell ref="F345:L345"/>
    <mergeCell ref="E346:L346"/>
    <mergeCell ref="F347:L347"/>
    <mergeCell ref="N347:O347"/>
    <mergeCell ref="N281:O281"/>
    <mergeCell ref="D282:L282"/>
    <mergeCell ref="D283:L283"/>
    <mergeCell ref="D284:L284"/>
    <mergeCell ref="C285:L285"/>
    <mergeCell ref="C286:L286"/>
    <mergeCell ref="G301:L301"/>
    <mergeCell ref="F294:L294"/>
    <mergeCell ref="E343:L343"/>
    <mergeCell ref="H305:L305"/>
    <mergeCell ref="E306:L306"/>
    <mergeCell ref="E340:L340"/>
    <mergeCell ref="E342:L342"/>
    <mergeCell ref="G344:L344"/>
    <mergeCell ref="G303:L303"/>
    <mergeCell ref="H304:L304"/>
    <mergeCell ref="N304:O304"/>
    <mergeCell ref="D289:L289"/>
    <mergeCell ref="N350:O350"/>
    <mergeCell ref="E351:L351"/>
    <mergeCell ref="F352:L352"/>
    <mergeCell ref="F353:L353"/>
    <mergeCell ref="D355:L355"/>
    <mergeCell ref="F295:L295"/>
    <mergeCell ref="E296:L296"/>
    <mergeCell ref="F297:L297"/>
    <mergeCell ref="D309:L309"/>
    <mergeCell ref="F311:L311"/>
    <mergeCell ref="F312:L312"/>
    <mergeCell ref="F313:L313"/>
    <mergeCell ref="F314:L314"/>
    <mergeCell ref="F315:L315"/>
    <mergeCell ref="F316:L316"/>
    <mergeCell ref="G302:L302"/>
    <mergeCell ref="E308:L308"/>
    <mergeCell ref="E337:L337"/>
    <mergeCell ref="G333:L333"/>
    <mergeCell ref="F321:L321"/>
    <mergeCell ref="F322:L322"/>
    <mergeCell ref="F323:L323"/>
    <mergeCell ref="F324:L324"/>
    <mergeCell ref="F335:L335"/>
    <mergeCell ref="N204:O204"/>
    <mergeCell ref="F205:L205"/>
    <mergeCell ref="F206:L206"/>
    <mergeCell ref="G209:L209"/>
    <mergeCell ref="H212:L212"/>
    <mergeCell ref="N212:O212"/>
    <mergeCell ref="F214:L214"/>
    <mergeCell ref="F215:L215"/>
    <mergeCell ref="F218:L218"/>
    <mergeCell ref="N278:O278"/>
    <mergeCell ref="D279:L279"/>
    <mergeCell ref="F227:L227"/>
    <mergeCell ref="F228:L228"/>
    <mergeCell ref="E230:L230"/>
    <mergeCell ref="E231:L231"/>
    <mergeCell ref="E244:L244"/>
    <mergeCell ref="D246:L246"/>
    <mergeCell ref="K270:L270"/>
    <mergeCell ref="K273:L273"/>
    <mergeCell ref="E236:L236"/>
    <mergeCell ref="F237:L237"/>
    <mergeCell ref="E234:L234"/>
    <mergeCell ref="E235:L235"/>
    <mergeCell ref="D268:L268"/>
    <mergeCell ref="E232:L232"/>
    <mergeCell ref="E233:L233"/>
    <mergeCell ref="N187:O187"/>
    <mergeCell ref="F188:L188"/>
    <mergeCell ref="G189:L189"/>
    <mergeCell ref="H192:L192"/>
    <mergeCell ref="N192:O192"/>
    <mergeCell ref="F193:L193"/>
    <mergeCell ref="H198:L198"/>
    <mergeCell ref="N198:O198"/>
    <mergeCell ref="F199:L199"/>
    <mergeCell ref="N165:O165"/>
    <mergeCell ref="F166:L166"/>
    <mergeCell ref="G168:L168"/>
    <mergeCell ref="F173:L173"/>
    <mergeCell ref="G174:L174"/>
    <mergeCell ref="H177:L177"/>
    <mergeCell ref="N177:O177"/>
    <mergeCell ref="F172:L172"/>
    <mergeCell ref="H171:L171"/>
    <mergeCell ref="N171:O171"/>
    <mergeCell ref="N159:O159"/>
    <mergeCell ref="F160:L160"/>
    <mergeCell ref="F143:L143"/>
    <mergeCell ref="G144:L144"/>
    <mergeCell ref="F154:L154"/>
    <mergeCell ref="F150:L150"/>
    <mergeCell ref="G151:L151"/>
    <mergeCell ref="I153:L153"/>
    <mergeCell ref="N153:O153"/>
    <mergeCell ref="F122:L122"/>
    <mergeCell ref="G84:L84"/>
    <mergeCell ref="F87:L87"/>
    <mergeCell ref="G90:L90"/>
    <mergeCell ref="F91:L91"/>
    <mergeCell ref="F92:L92"/>
    <mergeCell ref="G93:L93"/>
    <mergeCell ref="G156:L156"/>
    <mergeCell ref="H159:L159"/>
    <mergeCell ref="F134:L134"/>
    <mergeCell ref="F146:L146"/>
    <mergeCell ref="F100:L100"/>
    <mergeCell ref="F101:L101"/>
    <mergeCell ref="G102:L102"/>
    <mergeCell ref="G103:L103"/>
    <mergeCell ref="F106:L106"/>
    <mergeCell ref="G108:L108"/>
    <mergeCell ref="F109:L109"/>
    <mergeCell ref="G104:L104"/>
    <mergeCell ref="F137:L137"/>
    <mergeCell ref="G120:L120"/>
    <mergeCell ref="F130:L130"/>
    <mergeCell ref="F111:L111"/>
    <mergeCell ref="G112:L112"/>
    <mergeCell ref="N64:O64"/>
    <mergeCell ref="G65:L65"/>
    <mergeCell ref="F66:L66"/>
    <mergeCell ref="G67:L67"/>
    <mergeCell ref="F69:L69"/>
    <mergeCell ref="F70:L70"/>
    <mergeCell ref="F71:L71"/>
    <mergeCell ref="N99:O99"/>
    <mergeCell ref="G64:L64"/>
    <mergeCell ref="G99:L99"/>
    <mergeCell ref="G94:L94"/>
    <mergeCell ref="G95:L95"/>
    <mergeCell ref="F98:L98"/>
    <mergeCell ref="F59:L59"/>
    <mergeCell ref="F43:L43"/>
    <mergeCell ref="G44:L44"/>
    <mergeCell ref="G45:L45"/>
    <mergeCell ref="G46:L46"/>
    <mergeCell ref="N46:O46"/>
    <mergeCell ref="G50:L50"/>
    <mergeCell ref="G51:L51"/>
    <mergeCell ref="D55:L55"/>
    <mergeCell ref="E56:L56"/>
    <mergeCell ref="F49:L49"/>
    <mergeCell ref="E48:L48"/>
    <mergeCell ref="G35:L35"/>
    <mergeCell ref="N52:O52"/>
    <mergeCell ref="F53:L53"/>
    <mergeCell ref="G37:L37"/>
    <mergeCell ref="G38:L38"/>
    <mergeCell ref="G39:L39"/>
    <mergeCell ref="F40:L40"/>
    <mergeCell ref="F57:L57"/>
    <mergeCell ref="G58:L58"/>
    <mergeCell ref="F14:L14"/>
    <mergeCell ref="G15:L15"/>
    <mergeCell ref="F17:L17"/>
    <mergeCell ref="G18:L18"/>
    <mergeCell ref="F19:L19"/>
    <mergeCell ref="G20:L20"/>
    <mergeCell ref="I2:L2"/>
    <mergeCell ref="F21:L21"/>
    <mergeCell ref="G52:L52"/>
    <mergeCell ref="G36:L36"/>
    <mergeCell ref="F24:L24"/>
    <mergeCell ref="F25:L25"/>
    <mergeCell ref="F26:L26"/>
    <mergeCell ref="G27:L27"/>
    <mergeCell ref="F41:L41"/>
    <mergeCell ref="F42:L42"/>
    <mergeCell ref="G22:L22"/>
    <mergeCell ref="G23:L23"/>
    <mergeCell ref="G28:L28"/>
    <mergeCell ref="G30:L30"/>
    <mergeCell ref="G31:L31"/>
    <mergeCell ref="G32:L32"/>
    <mergeCell ref="G33:L33"/>
    <mergeCell ref="F34:L34"/>
    <mergeCell ref="G60:L60"/>
    <mergeCell ref="F62:L62"/>
    <mergeCell ref="H141:L141"/>
    <mergeCell ref="G162:L162"/>
    <mergeCell ref="H165:L165"/>
    <mergeCell ref="F179:L179"/>
    <mergeCell ref="G180:L180"/>
    <mergeCell ref="H187:L187"/>
    <mergeCell ref="H204:L204"/>
    <mergeCell ref="F178:L178"/>
    <mergeCell ref="G63:L63"/>
    <mergeCell ref="G72:L72"/>
    <mergeCell ref="F76:L76"/>
    <mergeCell ref="F110:L110"/>
    <mergeCell ref="F132:L132"/>
    <mergeCell ref="F133:L133"/>
    <mergeCell ref="F147:L147"/>
    <mergeCell ref="G88:L88"/>
    <mergeCell ref="F77:L77"/>
    <mergeCell ref="F78:L78"/>
    <mergeCell ref="G79:L79"/>
    <mergeCell ref="G81:L81"/>
    <mergeCell ref="H82:L82"/>
    <mergeCell ref="G83:L83"/>
    <mergeCell ref="E299:L299"/>
    <mergeCell ref="E300:L300"/>
    <mergeCell ref="E307:L307"/>
    <mergeCell ref="F317:L317"/>
    <mergeCell ref="F318:L318"/>
    <mergeCell ref="F319:L319"/>
    <mergeCell ref="F320:L320"/>
    <mergeCell ref="E336:L336"/>
    <mergeCell ref="F328:L328"/>
    <mergeCell ref="E330:L330"/>
    <mergeCell ref="F310:L310"/>
    <mergeCell ref="F325:L325"/>
    <mergeCell ref="F326:L326"/>
    <mergeCell ref="F327:L327"/>
  </mergeCells>
  <phoneticPr fontId="5"/>
  <conditionalFormatting sqref="Q131 Q173:Q177 Q303:Q309 Q89:Q103 Q105:Q109 X253:X268 Q49:Q54 Q111:Q122 Q125:Q129 Q143:Q145 Q311:Q342 Q344:Q384 Q14:Q47 Q57:Q87 Q135:Q141 Q148:Q152 Q154:Q170 Q179:Q301">
    <cfRule type="cellIs" dxfId="37" priority="374" stopIfTrue="1" operator="equal">
      <formula>"未入力あり"</formula>
    </cfRule>
  </conditionalFormatting>
  <conditionalFormatting sqref="Q55:Q56">
    <cfRule type="cellIs" dxfId="36" priority="79" stopIfTrue="1" operator="equal">
      <formula>"未入力あり"</formula>
    </cfRule>
  </conditionalFormatting>
  <conditionalFormatting sqref="Q48">
    <cfRule type="cellIs" dxfId="35" priority="76" stopIfTrue="1" operator="equal">
      <formula>"未入力あり"</formula>
    </cfRule>
  </conditionalFormatting>
  <conditionalFormatting sqref="Q130">
    <cfRule type="cellIs" dxfId="34" priority="73" stopIfTrue="1" operator="equal">
      <formula>"未入力あり"</formula>
    </cfRule>
  </conditionalFormatting>
  <conditionalFormatting sqref="Q172">
    <cfRule type="cellIs" dxfId="33" priority="66" stopIfTrue="1" operator="equal">
      <formula>"未入力あり"</formula>
    </cfRule>
  </conditionalFormatting>
  <conditionalFormatting sqref="Q178">
    <cfRule type="cellIs" dxfId="32" priority="63" stopIfTrue="1" operator="equal">
      <formula>"未入力あり"</formula>
    </cfRule>
  </conditionalFormatting>
  <conditionalFormatting sqref="Q302">
    <cfRule type="cellIs" dxfId="31" priority="60" stopIfTrue="1" operator="equal">
      <formula>"未入力あり"</formula>
    </cfRule>
  </conditionalFormatting>
  <conditionalFormatting sqref="Q310">
    <cfRule type="cellIs" dxfId="30" priority="57" stopIfTrue="1" operator="equal">
      <formula>"未入力あり"</formula>
    </cfRule>
  </conditionalFormatting>
  <conditionalFormatting sqref="Q343">
    <cfRule type="cellIs" dxfId="29" priority="54" stopIfTrue="1" operator="equal">
      <formula>"未入力あり"</formula>
    </cfRule>
  </conditionalFormatting>
  <conditionalFormatting sqref="Q88">
    <cfRule type="cellIs" dxfId="28" priority="47" stopIfTrue="1" operator="equal">
      <formula>"未入力あり"</formula>
    </cfRule>
  </conditionalFormatting>
  <conditionalFormatting sqref="Q134">
    <cfRule type="cellIs" dxfId="27" priority="43" stopIfTrue="1" operator="equal">
      <formula>"未入力あり"</formula>
    </cfRule>
  </conditionalFormatting>
  <conditionalFormatting sqref="Q146">
    <cfRule type="cellIs" dxfId="26" priority="39" stopIfTrue="1" operator="equal">
      <formula>"未入力あり"</formula>
    </cfRule>
  </conditionalFormatting>
  <conditionalFormatting sqref="Q104">
    <cfRule type="cellIs" dxfId="25" priority="35" stopIfTrue="1" operator="equal">
      <formula>"未入力あり"</formula>
    </cfRule>
  </conditionalFormatting>
  <conditionalFormatting sqref="Q110">
    <cfRule type="cellIs" dxfId="24" priority="33" stopIfTrue="1" operator="equal">
      <formula>"未入力あり"</formula>
    </cfRule>
  </conditionalFormatting>
  <conditionalFormatting sqref="Q132">
    <cfRule type="cellIs" dxfId="23" priority="31" stopIfTrue="1" operator="equal">
      <formula>"未入力あり"</formula>
    </cfRule>
  </conditionalFormatting>
  <conditionalFormatting sqref="Q147">
    <cfRule type="cellIs" dxfId="22" priority="23" stopIfTrue="1" operator="equal">
      <formula>"未入力あり"</formula>
    </cfRule>
  </conditionalFormatting>
  <conditionalFormatting sqref="Q133">
    <cfRule type="cellIs" dxfId="21" priority="19" stopIfTrue="1" operator="equal">
      <formula>"未入力あり"</formula>
    </cfRule>
  </conditionalFormatting>
  <conditionalFormatting sqref="Q123:R124">
    <cfRule type="cellIs" dxfId="20" priority="15" stopIfTrue="1" operator="equal">
      <formula>"未入力あり"</formula>
    </cfRule>
  </conditionalFormatting>
  <conditionalFormatting sqref="R136">
    <cfRule type="cellIs" dxfId="19" priority="14" stopIfTrue="1" operator="equal">
      <formula>"未入力あり"</formula>
    </cfRule>
  </conditionalFormatting>
  <conditionalFormatting sqref="S136">
    <cfRule type="cellIs" dxfId="18" priority="13" operator="equal">
      <formula>"×"</formula>
    </cfRule>
  </conditionalFormatting>
  <conditionalFormatting sqref="R137:R138">
    <cfRule type="cellIs" dxfId="17" priority="12" stopIfTrue="1" operator="equal">
      <formula>"未入力あり"</formula>
    </cfRule>
  </conditionalFormatting>
  <conditionalFormatting sqref="S137">
    <cfRule type="cellIs" dxfId="16" priority="11" operator="equal">
      <formula>"×"</formula>
    </cfRule>
  </conditionalFormatting>
  <conditionalFormatting sqref="S138">
    <cfRule type="cellIs" dxfId="15" priority="10" operator="equal">
      <formula>"×"</formula>
    </cfRule>
  </conditionalFormatting>
  <conditionalFormatting sqref="Q142:R142 R139:R141">
    <cfRule type="cellIs" dxfId="14" priority="9" stopIfTrue="1" operator="equal">
      <formula>"未入力あり"</formula>
    </cfRule>
  </conditionalFormatting>
  <conditionalFormatting sqref="S139:S141">
    <cfRule type="cellIs" dxfId="13" priority="8" stopIfTrue="1" operator="equal">
      <formula>"×"</formula>
    </cfRule>
  </conditionalFormatting>
  <conditionalFormatting sqref="R150:R152">
    <cfRule type="cellIs" dxfId="12" priority="7" stopIfTrue="1" operator="equal">
      <formula>"未入力あり"</formula>
    </cfRule>
  </conditionalFormatting>
  <conditionalFormatting sqref="Q153:R153">
    <cfRule type="cellIs" dxfId="11" priority="6" stopIfTrue="1" operator="equal">
      <formula>"未入力あり"</formula>
    </cfRule>
  </conditionalFormatting>
  <conditionalFormatting sqref="S151">
    <cfRule type="cellIs" dxfId="10" priority="5" stopIfTrue="1" operator="equal">
      <formula>"×"</formula>
    </cfRule>
  </conditionalFormatting>
  <conditionalFormatting sqref="S150">
    <cfRule type="cellIs" dxfId="9" priority="4" operator="equal">
      <formula>"×"</formula>
    </cfRule>
  </conditionalFormatting>
  <conditionalFormatting sqref="R168:R170">
    <cfRule type="cellIs" dxfId="8" priority="3" stopIfTrue="1" operator="equal">
      <formula>"未入力あり"</formula>
    </cfRule>
  </conditionalFormatting>
  <conditionalFormatting sqref="Q171:R171">
    <cfRule type="cellIs" dxfId="7" priority="2" stopIfTrue="1" operator="equal">
      <formula>"未入力あり"</formula>
    </cfRule>
  </conditionalFormatting>
  <conditionalFormatting sqref="S168">
    <cfRule type="cellIs" dxfId="6" priority="1" stopIfTrue="1" operator="equal">
      <formula>"×"</formula>
    </cfRule>
  </conditionalFormatting>
  <dataValidations xWindow="772" yWindow="279" count="11">
    <dataValidation allowBlank="1" showInputMessage="1" showErrorMessage="1" prompt="表紙シートの病院名をコピー" sqref="D4:D5 E4:E6 F4:F7 I3:L3"/>
    <dataValidation type="whole" imeMode="disabled" operator="greaterThanOrEqual" allowBlank="1" showInputMessage="1" showErrorMessage="1" prompt="整数で入力" sqref="N191 N211 N166:N167 N169:N170 N195 N353 N152 N332:N333 N206:N208 N237 N251:N252 N269:N270 N272:N273 N158 N197 N134:N138 N161 N193 N240:N243 N175:N176 N184 N186 N245 N164 N143:N145 N172:N173 N178:N179 N154:N155 N188 N231:N233 N150 N148 N140:N141 N130:N131 N182 N203 N201 N199">
      <formula1>0</formula1>
    </dataValidation>
    <dataValidation type="list" allowBlank="1" showInputMessage="1" showErrorMessage="1" error="選択肢から選んでください" sqref="N348:N349 N14 N196 N69:N74 N342 N106:N107 N189:N190 N379 N230 N132:N133 N275:N277 N226:N228 N122 N218:N223 N57 N100:N102 N370 N234:N236 N48:N51 N113:N115 N109:N111 N125:N126 N214:N215 N104 N93:N98 N79:N89 N355:N356 N174 N180:N181 N244 N330:N331 N200 N146:N147 N76:N77 N351:N352 N381:N384 N53 N91 N66 N365 N301:N303 N22:N26 N17:N20 N194 N358 N139 N183 N151 N279:N280 N59 N336:N340 N282:N286 N168 N268 N295:N296 N299 N239 N373:N377 N345:N346 N293 N305:N308 N367:N368 N289 N30:N43 N117:N119 N55 N62 N334 N185 N202 N310:N323">
      <formula1>"はい,いいえ"</formula1>
    </dataValidation>
    <dataValidation type="whole" imeMode="disabled" operator="greaterThanOrEqual" allowBlank="1" showInputMessage="1" showErrorMessage="1" error="整数を入力" prompt="整数で入力" sqref="N264:N266 N256:N262">
      <formula1>0</formula1>
    </dataValidation>
    <dataValidation type="list" allowBlank="1" showInputMessage="1" showErrorMessage="1" error="選択肢から選んでください" sqref="N60:N61 N363 N58 N343 N357 N160 N360 N65 N209:N210 N162:N163 N44:N45 N156:N157">
      <formula1>"はい,いいえ,-"</formula1>
    </dataValidation>
    <dataValidation type="whole" imeMode="disabled" operator="greaterThanOrEqual" allowBlank="1" showInputMessage="1" showErrorMessage="1" error="整数を入力_x000d_" prompt="整数で入力_x000d_" sqref="N27:N28 N67">
      <formula1>0</formula1>
    </dataValidation>
    <dataValidation type="list" allowBlank="1" showInputMessage="1" showErrorMessage="1" error="選択肢から選んでください" sqref="N63">
      <formula1>"医用原子力技術研究振興財団,その他,-"</formula1>
    </dataValidation>
    <dataValidation type="list" allowBlank="1" showInputMessage="1" showErrorMessage="1" error="選択肢から選んでください" sqref="N364">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allowBlank="1" showInputMessage="1" showErrorMessage="1" prompt="表紙シートの病院名を反映" sqref="I2:L2"/>
    <dataValidation type="whole" allowBlank="1" showInputMessage="1" showErrorMessage="1" error="0~100の間で入力" prompt="0~100の間で入力" sqref="N29">
      <formula1>0</formula1>
      <formula2>100</formula2>
    </dataValidation>
    <dataValidation type="list" allowBlank="1" showInputMessage="1" showErrorMessage="1" error="選択肢から選んでください" sqref="N324:N328">
      <formula1>"自施設で対応,適切な機関に紹介,どちらでもない"</formula1>
    </dataValidation>
  </dataValidations>
  <hyperlinks>
    <hyperlink ref="N15" location="'別紙2（専門とするがんの診療状況）'!A1" tooltip="別紙２に移動します" display="別紙2"/>
    <hyperlink ref="N103" location="'別紙5（緩和病棟）'!A1" tooltip="別紙９に移動します" display="別紙5"/>
    <hyperlink ref="N108" location="'別紙6（地域緩和ケア連携体制）'!A1" tooltip="別紙１０に移動します" display="別紙6"/>
    <hyperlink ref="N116" location="'別紙7（地域パス）'!A1" tooltip="別紙１１に移動します" display="別紙7"/>
    <hyperlink ref="N120" location="'別紙8（地域連携カンファ開催状況）'!A1" tooltip="別紙１２に移動します" display="別紙8"/>
    <hyperlink ref="N205" location="'別紙9（緩和メンバー）'!A1" tooltip="別紙１３に移動します" display="別紙9"/>
    <hyperlink ref="N224" location="'別紙10（語り合うための場の設定状況）'!A1" tooltip="別紙１４に移動します" display="別紙10"/>
    <hyperlink ref="N246" location="'別紙11（診療実績）'!A1" tooltip="別紙１５に移動します" display="別紙11"/>
    <hyperlink ref="N291" location="'別紙12（相談内容）'!A1" tooltip="別紙１６に移動します" display="別紙12"/>
    <hyperlink ref="N292" location="'別紙13（相談支援センター窓口）'!A1" tooltip="別紙１７に移動します" display="別紙13"/>
    <hyperlink ref="N297" location="'別紙15（連携協力体制）'!A1" tooltip="別紙19に移動します" display="別紙15"/>
    <hyperlink ref="N298" location="'別紙16（専門外来）'!A1" tooltip="別紙20に移動します" display="別紙16"/>
    <hyperlink ref="N335" location="'別紙17（院内がん登録）'!A1" tooltip="別紙22に移動します" display="別紙17"/>
    <hyperlink ref="N362" location="'別紙18（臨床試験・治験）'!A1" tooltip="別紙24に移動します" display="別紙18"/>
    <hyperlink ref="N369" location="'別紙19（PDCAサイクル）'!A1" tooltip="別紙25に移動します" display="別紙19"/>
    <hyperlink ref="N378" location="'別紙20（医療安全）'!A1" tooltip="別紙24に移動します" display="別紙20"/>
    <hyperlink ref="N294" location="'別紙14（相談支援センター体制）'!A1" tooltip="別紙１８に移動します" display="別紙14"/>
    <hyperlink ref="N10" location="'別紙1（満たしていない要件）'!A1" tooltip="別紙１に移動します" display="別紙1"/>
    <hyperlink ref="N16" location="'別紙3（放射線治療連携）'!A1" tooltip="別紙３に移動します" display="別紙3"/>
    <hyperlink ref="N90" location="'別紙4（緩和外来）'!A1" display="別紙４"/>
  </hyperlinks>
  <pageMargins left="0.23622047244094491" right="0.23622047244094491" top="0.74803149606299213" bottom="0.74803149606299213" header="0.31496062992125984" footer="0.31496062992125984"/>
  <pageSetup paperSize="9" scale="76" fitToHeight="0" orientation="portrait" r:id="rId1"/>
  <headerFooter>
    <oddFooter>&amp;C&amp;P / &amp;N ページ&amp;R&amp;A</oddFooter>
  </headerFooter>
  <rowBreaks count="7" manualBreakCount="7">
    <brk id="53" max="16" man="1"/>
    <brk id="104" max="16" man="1"/>
    <brk id="148" max="16" man="1"/>
    <brk id="208" max="16" man="1"/>
    <brk id="266" max="16" man="1"/>
    <brk id="308" max="16" man="1"/>
    <brk id="362"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view="pageBreakPreview" zoomScaleNormal="100" zoomScaleSheetLayoutView="100" zoomScalePageLayoutView="70" workbookViewId="0">
      <selection sqref="A1:B1"/>
    </sheetView>
  </sheetViews>
  <sheetFormatPr defaultColWidth="9" defaultRowHeight="13.5" x14ac:dyDescent="0.15"/>
  <cols>
    <col min="1" max="1" width="3.625" style="208" customWidth="1"/>
    <col min="2" max="2" width="40.625" style="208" customWidth="1"/>
    <col min="3" max="3" width="7.625" style="208" customWidth="1"/>
    <col min="4" max="4" width="75.625" style="208" customWidth="1"/>
    <col min="5" max="5" width="6" style="208" customWidth="1"/>
    <col min="6" max="6" width="15" style="208" customWidth="1"/>
    <col min="7" max="7" width="2.25" style="208" customWidth="1"/>
    <col min="8" max="8" width="80.625" style="208" customWidth="1"/>
    <col min="9" max="16384" width="9" style="208"/>
  </cols>
  <sheetData>
    <row r="1" spans="1:8" ht="20.25" customHeight="1" thickBot="1" x14ac:dyDescent="0.2">
      <c r="A1" s="1420" t="s">
        <v>753</v>
      </c>
      <c r="B1" s="1421"/>
      <c r="C1" s="1421"/>
      <c r="D1" s="1421"/>
      <c r="E1" s="1421"/>
      <c r="G1" s="1051" t="s">
        <v>1793</v>
      </c>
      <c r="H1" s="1051"/>
    </row>
    <row r="2" spans="1:8" ht="24.95" customHeight="1" thickTop="1" thickBot="1" x14ac:dyDescent="0.2">
      <c r="A2" s="1422" t="s">
        <v>1794</v>
      </c>
      <c r="B2" s="1422"/>
      <c r="C2" s="1422"/>
      <c r="D2" s="1422"/>
      <c r="E2" s="1052" t="s">
        <v>257</v>
      </c>
      <c r="F2" s="1423" t="str">
        <f>IF(AND(B17&lt;&gt;"",C17&lt;&gt;"",D17&lt;&gt;"",E2&lt;&gt;""),"",IF(E2="あり","←下の表の少なくとも１項目には入力が必要です",IF(E2="","←「あり」か「なし」を選択してください","")))</f>
        <v/>
      </c>
      <c r="G2" s="1051" t="s">
        <v>1795</v>
      </c>
      <c r="H2" s="209"/>
    </row>
    <row r="3" spans="1:8" ht="5.0999999999999996" customHeight="1" thickTop="1" x14ac:dyDescent="0.15">
      <c r="F3" s="1423"/>
      <c r="G3" s="1053"/>
      <c r="H3" s="355"/>
    </row>
    <row r="4" spans="1:8" ht="20.100000000000001" customHeight="1" x14ac:dyDescent="0.15">
      <c r="A4" s="209"/>
      <c r="B4" s="209"/>
      <c r="C4" s="210" t="s">
        <v>237</v>
      </c>
      <c r="D4" s="1424" t="str">
        <f>LEFT(表紙!D3,30)</f>
        <v>独立行政法人国立病院機構　近畿中央呼吸器センター</v>
      </c>
      <c r="E4" s="1425"/>
      <c r="F4" s="1423"/>
      <c r="G4" s="1054"/>
      <c r="H4" s="551" t="s">
        <v>1628</v>
      </c>
    </row>
    <row r="5" spans="1:8" ht="20.100000000000001" customHeight="1" x14ac:dyDescent="0.15">
      <c r="A5" s="209"/>
      <c r="B5" s="209"/>
      <c r="C5" s="1055" t="s">
        <v>1195</v>
      </c>
      <c r="D5" s="814" t="s">
        <v>1922</v>
      </c>
      <c r="E5" s="814"/>
      <c r="H5" s="924"/>
    </row>
    <row r="6" spans="1:8" ht="30" customHeight="1" x14ac:dyDescent="0.15">
      <c r="A6" s="1426" t="s">
        <v>1796</v>
      </c>
      <c r="B6" s="1426"/>
      <c r="C6" s="1426"/>
      <c r="D6" s="1426"/>
      <c r="E6" s="1426"/>
      <c r="H6" s="924"/>
    </row>
    <row r="7" spans="1:8" ht="30" customHeight="1" thickBot="1" x14ac:dyDescent="0.2">
      <c r="A7" s="1416" t="s">
        <v>749</v>
      </c>
      <c r="B7" s="1417"/>
      <c r="C7" s="1056" t="s">
        <v>750</v>
      </c>
      <c r="D7" s="1418" t="s">
        <v>751</v>
      </c>
      <c r="E7" s="1419"/>
      <c r="H7" s="924"/>
    </row>
    <row r="8" spans="1:8" s="227" customFormat="1" ht="45" customHeight="1" thickBot="1" x14ac:dyDescent="0.2">
      <c r="A8" s="1057" t="s">
        <v>441</v>
      </c>
      <c r="B8" s="1058" t="s">
        <v>1797</v>
      </c>
      <c r="C8" s="1059" t="s">
        <v>681</v>
      </c>
      <c r="D8" s="1427" t="s">
        <v>1926</v>
      </c>
      <c r="E8" s="1428"/>
      <c r="H8" s="1060"/>
    </row>
    <row r="9" spans="1:8" s="227" customFormat="1" ht="45" customHeight="1" thickBot="1" x14ac:dyDescent="0.2">
      <c r="A9" s="1057" t="s">
        <v>441</v>
      </c>
      <c r="B9" s="1058" t="s">
        <v>1798</v>
      </c>
      <c r="C9" s="1059" t="s">
        <v>681</v>
      </c>
      <c r="D9" s="1427" t="s">
        <v>1927</v>
      </c>
      <c r="E9" s="1428"/>
      <c r="H9" s="1060"/>
    </row>
    <row r="10" spans="1:8" s="227" customFormat="1" ht="45" customHeight="1" thickBot="1" x14ac:dyDescent="0.2">
      <c r="A10" s="1057" t="s">
        <v>441</v>
      </c>
      <c r="B10" s="1058" t="s">
        <v>1799</v>
      </c>
      <c r="C10" s="1059" t="s">
        <v>681</v>
      </c>
      <c r="D10" s="1427" t="s">
        <v>1800</v>
      </c>
      <c r="E10" s="1428"/>
      <c r="H10" s="1060"/>
    </row>
    <row r="11" spans="1:8" s="227" customFormat="1" ht="45" customHeight="1" thickBot="1" x14ac:dyDescent="0.2">
      <c r="A11" s="1057" t="s">
        <v>441</v>
      </c>
      <c r="B11" s="1058" t="s">
        <v>1801</v>
      </c>
      <c r="C11" s="1059" t="s">
        <v>681</v>
      </c>
      <c r="D11" s="1427" t="s">
        <v>1802</v>
      </c>
      <c r="E11" s="1428"/>
      <c r="H11" s="1060"/>
    </row>
    <row r="12" spans="1:8" s="227" customFormat="1" ht="45" customHeight="1" thickBot="1" x14ac:dyDescent="0.2">
      <c r="A12" s="1057" t="s">
        <v>441</v>
      </c>
      <c r="B12" s="1058" t="s">
        <v>1803</v>
      </c>
      <c r="C12" s="1059" t="s">
        <v>681</v>
      </c>
      <c r="D12" s="1427" t="s">
        <v>1804</v>
      </c>
      <c r="E12" s="1428"/>
      <c r="H12" s="1060"/>
    </row>
    <row r="13" spans="1:8" ht="45" customHeight="1" thickBot="1" x14ac:dyDescent="0.2">
      <c r="A13" s="870">
        <v>1</v>
      </c>
      <c r="B13" s="992"/>
      <c r="C13" s="212"/>
      <c r="D13" s="1430"/>
      <c r="E13" s="1431"/>
      <c r="F13" s="1429" t="str">
        <f>IF(AND(E2="あり",B13&lt;&gt;"",C13&lt;&gt;"",D13&lt;&gt;""),"OK",IF(E2&lt;&gt;"あり","",IF(OR(B13="",C13="",D13=""),"←少なくとも１つの項目には記載が必要です","")))</f>
        <v/>
      </c>
      <c r="G13" s="1061"/>
      <c r="H13" s="924"/>
    </row>
    <row r="14" spans="1:8" ht="45" customHeight="1" thickBot="1" x14ac:dyDescent="0.2">
      <c r="A14" s="870">
        <v>2</v>
      </c>
      <c r="B14" s="992"/>
      <c r="C14" s="212"/>
      <c r="D14" s="1430"/>
      <c r="E14" s="1431"/>
      <c r="F14" s="1429"/>
      <c r="H14" s="924"/>
    </row>
    <row r="15" spans="1:8" ht="45" customHeight="1" thickBot="1" x14ac:dyDescent="0.2">
      <c r="A15" s="870">
        <v>3</v>
      </c>
      <c r="B15" s="992"/>
      <c r="C15" s="212"/>
      <c r="D15" s="1430"/>
      <c r="E15" s="1431"/>
      <c r="H15" s="924"/>
    </row>
    <row r="16" spans="1:8" ht="45" customHeight="1" thickBot="1" x14ac:dyDescent="0.2">
      <c r="A16" s="870">
        <v>4</v>
      </c>
      <c r="B16" s="992"/>
      <c r="C16" s="212"/>
      <c r="D16" s="1430"/>
      <c r="E16" s="1431"/>
      <c r="H16" s="924"/>
    </row>
    <row r="17" spans="1:8" ht="45" customHeight="1" thickBot="1" x14ac:dyDescent="0.2">
      <c r="A17" s="870">
        <v>5</v>
      </c>
      <c r="B17" s="992"/>
      <c r="C17" s="212"/>
      <c r="D17" s="1430"/>
      <c r="E17" s="1431"/>
      <c r="F17" s="1429" t="str">
        <f>IF(AND(E2="あり",B17&lt;&gt;"",C17&lt;&gt;"",D17&lt;&gt;""),"OK",IF(E2&lt;&gt;"あり","",IF(OR(B17="",C17="",D17=""),"←少なくとも１つの項目には記載が必要です","")))</f>
        <v/>
      </c>
      <c r="G17" s="1061"/>
      <c r="H17" s="924"/>
    </row>
    <row r="18" spans="1:8" ht="45" customHeight="1" thickBot="1" x14ac:dyDescent="0.2">
      <c r="A18" s="870">
        <v>6</v>
      </c>
      <c r="B18" s="992"/>
      <c r="C18" s="212"/>
      <c r="D18" s="1430"/>
      <c r="E18" s="1431"/>
      <c r="F18" s="1429"/>
      <c r="H18" s="924"/>
    </row>
    <row r="19" spans="1:8" ht="45" customHeight="1" thickBot="1" x14ac:dyDescent="0.2">
      <c r="A19" s="870">
        <v>7</v>
      </c>
      <c r="B19" s="992"/>
      <c r="C19" s="212"/>
      <c r="D19" s="1430"/>
      <c r="E19" s="1431"/>
      <c r="H19" s="924"/>
    </row>
    <row r="20" spans="1:8" ht="45" customHeight="1" thickBot="1" x14ac:dyDescent="0.2">
      <c r="A20" s="870">
        <v>8</v>
      </c>
      <c r="B20" s="992"/>
      <c r="C20" s="212"/>
      <c r="D20" s="1430"/>
      <c r="E20" s="1431"/>
      <c r="H20" s="924"/>
    </row>
    <row r="21" spans="1:8" ht="45" customHeight="1" thickBot="1" x14ac:dyDescent="0.2">
      <c r="A21" s="870">
        <v>9</v>
      </c>
      <c r="B21" s="992"/>
      <c r="C21" s="212"/>
      <c r="D21" s="1430"/>
      <c r="E21" s="1431"/>
      <c r="H21" s="924"/>
    </row>
    <row r="22" spans="1:8" ht="45" customHeight="1" thickBot="1" x14ac:dyDescent="0.2">
      <c r="A22" s="870">
        <v>10</v>
      </c>
      <c r="B22" s="992"/>
      <c r="C22" s="212"/>
      <c r="D22" s="1430"/>
      <c r="E22" s="1431"/>
      <c r="H22" s="924"/>
    </row>
    <row r="23" spans="1:8" ht="45" customHeight="1" thickBot="1" x14ac:dyDescent="0.2">
      <c r="A23" s="870">
        <v>11</v>
      </c>
      <c r="B23" s="992"/>
      <c r="C23" s="212"/>
      <c r="D23" s="1430"/>
      <c r="E23" s="1431"/>
      <c r="H23" s="924"/>
    </row>
    <row r="24" spans="1:8" ht="45" customHeight="1" thickBot="1" x14ac:dyDescent="0.2">
      <c r="A24" s="870">
        <v>12</v>
      </c>
      <c r="B24" s="992"/>
      <c r="C24" s="212"/>
      <c r="D24" s="1430"/>
      <c r="E24" s="1431"/>
      <c r="H24" s="924"/>
    </row>
    <row r="25" spans="1:8" ht="45" customHeight="1" thickBot="1" x14ac:dyDescent="0.2">
      <c r="A25" s="870">
        <v>13</v>
      </c>
      <c r="B25" s="992"/>
      <c r="C25" s="212"/>
      <c r="D25" s="1430"/>
      <c r="E25" s="1431"/>
      <c r="H25" s="924"/>
    </row>
    <row r="26" spans="1:8" ht="45" customHeight="1" thickBot="1" x14ac:dyDescent="0.2">
      <c r="A26" s="870">
        <v>14</v>
      </c>
      <c r="B26" s="992"/>
      <c r="C26" s="212"/>
      <c r="D26" s="1430"/>
      <c r="E26" s="1431"/>
      <c r="H26" s="951"/>
    </row>
    <row r="27" spans="1:8" x14ac:dyDescent="0.15">
      <c r="A27" s="213"/>
      <c r="B27" s="213"/>
      <c r="C27" s="213"/>
      <c r="D27" s="213"/>
      <c r="E27" s="213"/>
      <c r="F27" s="214" t="s">
        <v>752</v>
      </c>
      <c r="G27" s="214"/>
    </row>
    <row r="28" spans="1:8" x14ac:dyDescent="0.15">
      <c r="A28" s="213"/>
      <c r="B28" s="213"/>
      <c r="C28" s="213"/>
      <c r="D28" s="213"/>
      <c r="E28" s="213"/>
    </row>
    <row r="29" spans="1:8" x14ac:dyDescent="0.15">
      <c r="A29" s="213"/>
      <c r="B29" s="213"/>
      <c r="C29" s="213"/>
      <c r="D29" s="213"/>
      <c r="E29" s="213"/>
    </row>
    <row r="30" spans="1:8" x14ac:dyDescent="0.15">
      <c r="A30" s="213"/>
      <c r="B30" s="213"/>
      <c r="C30" s="213"/>
      <c r="D30" s="213"/>
      <c r="E30" s="213"/>
    </row>
    <row r="31" spans="1:8" x14ac:dyDescent="0.15">
      <c r="A31" s="213"/>
      <c r="B31" s="213"/>
      <c r="C31" s="213"/>
      <c r="D31" s="213"/>
      <c r="E31" s="213"/>
    </row>
    <row r="32" spans="1:8" x14ac:dyDescent="0.15">
      <c r="A32" s="213"/>
      <c r="B32" s="213"/>
      <c r="C32" s="213"/>
      <c r="D32" s="213"/>
      <c r="E32" s="213"/>
    </row>
    <row r="33" spans="1:5" x14ac:dyDescent="0.15">
      <c r="A33" s="213"/>
      <c r="B33" s="213"/>
      <c r="C33" s="213"/>
      <c r="D33" s="213"/>
      <c r="E33" s="213"/>
    </row>
    <row r="34" spans="1:5" x14ac:dyDescent="0.15">
      <c r="A34" s="213"/>
      <c r="B34" s="213"/>
      <c r="C34" s="213"/>
      <c r="D34" s="213"/>
      <c r="E34" s="213"/>
    </row>
    <row r="35" spans="1:5" x14ac:dyDescent="0.15">
      <c r="A35" s="213"/>
      <c r="B35" s="213"/>
      <c r="C35" s="213"/>
      <c r="D35" s="213"/>
      <c r="E35" s="213"/>
    </row>
    <row r="36" spans="1:5" x14ac:dyDescent="0.15">
      <c r="A36" s="213"/>
      <c r="B36" s="213"/>
      <c r="C36" s="213"/>
      <c r="D36" s="213"/>
      <c r="E36" s="213"/>
    </row>
    <row r="37" spans="1:5" x14ac:dyDescent="0.15">
      <c r="A37" s="213"/>
      <c r="B37" s="213"/>
      <c r="C37" s="213"/>
      <c r="D37" s="213"/>
      <c r="E37" s="213"/>
    </row>
    <row r="38" spans="1:5" x14ac:dyDescent="0.15">
      <c r="A38" s="213"/>
      <c r="B38" s="213"/>
      <c r="C38" s="213"/>
      <c r="D38" s="213"/>
      <c r="E38" s="213"/>
    </row>
    <row r="39" spans="1:5" x14ac:dyDescent="0.15">
      <c r="A39" s="213"/>
      <c r="B39" s="213"/>
      <c r="C39" s="213"/>
      <c r="D39" s="213"/>
      <c r="E39" s="213"/>
    </row>
    <row r="40" spans="1:5" x14ac:dyDescent="0.15">
      <c r="A40" s="213"/>
      <c r="B40" s="213"/>
      <c r="C40" s="213"/>
      <c r="D40" s="213"/>
      <c r="E40" s="213"/>
    </row>
    <row r="41" spans="1:5" x14ac:dyDescent="0.15">
      <c r="A41" s="213"/>
      <c r="B41" s="213"/>
      <c r="C41" s="213"/>
      <c r="D41" s="213"/>
      <c r="E41" s="213"/>
    </row>
  </sheetData>
  <sheetProtection formatCells="0" formatColumns="0" formatRows="0" insertHyperlinks="0"/>
  <mergeCells count="28">
    <mergeCell ref="D25:E25"/>
    <mergeCell ref="D26:E26"/>
    <mergeCell ref="D19:E19"/>
    <mergeCell ref="D20:E20"/>
    <mergeCell ref="D21:E21"/>
    <mergeCell ref="D22:E22"/>
    <mergeCell ref="D23:E23"/>
    <mergeCell ref="D24:E24"/>
    <mergeCell ref="F13:F14"/>
    <mergeCell ref="D14:E14"/>
    <mergeCell ref="D15:E15"/>
    <mergeCell ref="D16:E16"/>
    <mergeCell ref="D17:E17"/>
    <mergeCell ref="F17:F18"/>
    <mergeCell ref="D18:E18"/>
    <mergeCell ref="D13:E13"/>
    <mergeCell ref="D8:E8"/>
    <mergeCell ref="D9:E9"/>
    <mergeCell ref="D10:E10"/>
    <mergeCell ref="D11:E11"/>
    <mergeCell ref="D12:E12"/>
    <mergeCell ref="A7:B7"/>
    <mergeCell ref="D7:E7"/>
    <mergeCell ref="A1:E1"/>
    <mergeCell ref="A2:D2"/>
    <mergeCell ref="F2:F4"/>
    <mergeCell ref="D4:E4"/>
    <mergeCell ref="A6:E6"/>
  </mergeCells>
  <phoneticPr fontId="5"/>
  <dataValidations count="5">
    <dataValidation type="list" allowBlank="1" showInputMessage="1" showErrorMessage="1" sqref="C13:C26">
      <formula1>"A,B"</formula1>
    </dataValidation>
    <dataValidation allowBlank="1" showErrorMessage="1" sqref="F17:F18 F13:F14"/>
    <dataValidation type="list" allowBlank="1" showInputMessage="1" showErrorMessage="1" sqref="C8:C12">
      <formula1>"A,B,D,E,G"</formula1>
    </dataValidation>
    <dataValidation allowBlank="1" showInputMessage="1" showErrorMessage="1" prompt="表紙シートの病院名を反映" sqref="D4:E4"/>
    <dataValidation type="list" allowBlank="1" showInputMessage="1" showErrorMessage="1" prompt="表紙①に反映されます" sqref="E2">
      <formula1>"あり,なし"</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2"/>
  <sheetViews>
    <sheetView showGridLines="0" view="pageBreakPreview" zoomScale="59" zoomScaleNormal="75" zoomScaleSheetLayoutView="59" zoomScalePageLayoutView="80" workbookViewId="0">
      <selection sqref="A1:B1"/>
    </sheetView>
  </sheetViews>
  <sheetFormatPr defaultColWidth="8.875" defaultRowHeight="13.5" x14ac:dyDescent="0.15"/>
  <cols>
    <col min="1" max="1" width="22.875" style="26" customWidth="1"/>
    <col min="2" max="2" width="14.375" style="26" customWidth="1"/>
    <col min="3" max="5" width="12.25" style="26" customWidth="1"/>
    <col min="6" max="6" width="15.5" style="26" customWidth="1"/>
    <col min="7" max="7" width="11.75" style="26" customWidth="1"/>
    <col min="8" max="8" width="35.375" style="26" customWidth="1"/>
    <col min="9" max="11" width="14.875" style="26" customWidth="1"/>
    <col min="12" max="12" width="2.625" style="26" customWidth="1"/>
    <col min="13" max="13" width="4.375" style="277" customWidth="1"/>
    <col min="14" max="14" width="2.625" style="133" customWidth="1"/>
    <col min="15" max="15" width="80.625" style="26" customWidth="1"/>
    <col min="16" max="16384" width="8.875" style="26"/>
  </cols>
  <sheetData>
    <row r="1" spans="1:14" ht="20.100000000000001" customHeight="1" thickBot="1" x14ac:dyDescent="0.2">
      <c r="A1" s="1432" t="s">
        <v>1755</v>
      </c>
      <c r="B1" s="1432"/>
      <c r="C1" s="1432"/>
      <c r="D1" s="1432"/>
      <c r="E1" s="1432"/>
      <c r="F1" s="1432"/>
      <c r="G1" s="1432"/>
      <c r="H1" s="1432"/>
      <c r="I1" s="1432"/>
      <c r="J1" s="1432"/>
      <c r="K1" s="1432"/>
      <c r="M1" s="26"/>
      <c r="N1" s="26"/>
    </row>
    <row r="2" spans="1:14" ht="24.95" customHeight="1" thickTop="1" thickBot="1" x14ac:dyDescent="0.2">
      <c r="A2" s="235"/>
      <c r="B2" s="235"/>
      <c r="C2" s="1422"/>
      <c r="D2" s="1422"/>
      <c r="E2" s="1422"/>
      <c r="F2" s="1422"/>
      <c r="G2" s="1422" t="s">
        <v>1070</v>
      </c>
      <c r="H2" s="1422"/>
      <c r="I2" s="1422"/>
      <c r="J2" s="1422"/>
      <c r="K2" s="158" t="s">
        <v>121</v>
      </c>
      <c r="M2" s="26"/>
      <c r="N2" s="26"/>
    </row>
    <row r="3" spans="1:14" ht="5.0999999999999996" customHeight="1" thickTop="1" x14ac:dyDescent="0.15">
      <c r="A3" s="225"/>
      <c r="B3" s="225"/>
      <c r="C3" s="225"/>
      <c r="D3" s="225"/>
      <c r="E3" s="225"/>
      <c r="F3" s="225"/>
      <c r="G3" s="225"/>
      <c r="H3" s="225"/>
      <c r="I3" s="225"/>
      <c r="J3" s="225"/>
      <c r="K3" s="225"/>
      <c r="M3" s="26"/>
      <c r="N3" s="26"/>
    </row>
    <row r="4" spans="1:14" ht="20.100000000000001" customHeight="1" x14ac:dyDescent="0.15">
      <c r="A4" s="225"/>
      <c r="B4" s="225"/>
      <c r="C4" s="225"/>
      <c r="D4" s="225"/>
      <c r="E4" s="225"/>
      <c r="F4" s="225"/>
      <c r="G4" s="225"/>
      <c r="H4" s="278" t="s">
        <v>574</v>
      </c>
      <c r="I4" s="1433" t="str">
        <f>LEFT(表紙!D3,30)</f>
        <v>独立行政法人国立病院機構　近畿中央呼吸器センター</v>
      </c>
      <c r="J4" s="1434"/>
      <c r="K4" s="1435"/>
      <c r="M4" s="26"/>
      <c r="N4" s="26"/>
    </row>
    <row r="5" spans="1:14" ht="20.100000000000001" customHeight="1" x14ac:dyDescent="0.15">
      <c r="A5" s="225"/>
      <c r="B5" s="225"/>
      <c r="C5" s="279"/>
      <c r="D5" s="279"/>
      <c r="E5" s="279"/>
      <c r="F5" s="225"/>
      <c r="G5" s="225"/>
      <c r="H5" s="280" t="s">
        <v>575</v>
      </c>
      <c r="I5" s="281" t="s">
        <v>1922</v>
      </c>
      <c r="J5" s="281"/>
      <c r="K5" s="281"/>
      <c r="M5" s="26"/>
      <c r="N5" s="26"/>
    </row>
    <row r="6" spans="1:14" s="156" customFormat="1" ht="28.9" customHeight="1" x14ac:dyDescent="0.15">
      <c r="A6" s="1436" t="s">
        <v>1757</v>
      </c>
      <c r="B6" s="1436"/>
      <c r="C6" s="1436"/>
      <c r="D6" s="1436"/>
      <c r="E6" s="1436"/>
      <c r="F6" s="1436"/>
      <c r="G6" s="1436"/>
      <c r="H6" s="1436"/>
      <c r="I6" s="1436"/>
      <c r="J6" s="1436"/>
      <c r="K6" s="1436"/>
    </row>
    <row r="7" spans="1:14" s="133" customFormat="1" ht="20.100000000000001" customHeight="1" x14ac:dyDescent="0.15">
      <c r="A7" s="1437" t="s">
        <v>1167</v>
      </c>
      <c r="B7" s="1437"/>
      <c r="C7" s="1437"/>
      <c r="D7" s="1437"/>
      <c r="E7" s="1437"/>
      <c r="F7" s="1437"/>
      <c r="G7" s="1437"/>
      <c r="H7" s="1437"/>
      <c r="I7" s="1437"/>
      <c r="J7" s="1437"/>
      <c r="K7" s="1437"/>
    </row>
    <row r="8" spans="1:14" s="133" customFormat="1" ht="21.6" customHeight="1" x14ac:dyDescent="0.15">
      <c r="A8" s="1438" t="s">
        <v>884</v>
      </c>
      <c r="B8" s="1439"/>
      <c r="C8" s="1444" t="s">
        <v>885</v>
      </c>
      <c r="D8" s="1444"/>
      <c r="E8" s="1444"/>
      <c r="F8" s="1445" t="s">
        <v>886</v>
      </c>
      <c r="G8" s="1446"/>
      <c r="H8" s="1446"/>
      <c r="I8" s="1446"/>
      <c r="J8" s="1446"/>
      <c r="K8" s="1447"/>
    </row>
    <row r="9" spans="1:14" s="133" customFormat="1" ht="21.6" customHeight="1" x14ac:dyDescent="0.15">
      <c r="A9" s="1440"/>
      <c r="B9" s="1441"/>
      <c r="C9" s="1444"/>
      <c r="D9" s="1444"/>
      <c r="E9" s="1444"/>
      <c r="F9" s="1444" t="s">
        <v>887</v>
      </c>
      <c r="G9" s="1444"/>
      <c r="H9" s="1444"/>
      <c r="I9" s="1444" t="s">
        <v>888</v>
      </c>
      <c r="J9" s="1444"/>
      <c r="K9" s="1444"/>
    </row>
    <row r="10" spans="1:14" s="133" customFormat="1" ht="21.95" customHeight="1" x14ac:dyDescent="0.15">
      <c r="A10" s="1442"/>
      <c r="B10" s="1443"/>
      <c r="C10" s="233" t="s">
        <v>423</v>
      </c>
      <c r="D10" s="233" t="s">
        <v>889</v>
      </c>
      <c r="E10" s="233" t="s">
        <v>256</v>
      </c>
      <c r="F10" s="1444" t="s">
        <v>706</v>
      </c>
      <c r="G10" s="1444"/>
      <c r="H10" s="233" t="s">
        <v>890</v>
      </c>
      <c r="I10" s="233" t="s">
        <v>235</v>
      </c>
      <c r="J10" s="233" t="s">
        <v>105</v>
      </c>
      <c r="K10" s="233" t="s">
        <v>891</v>
      </c>
    </row>
    <row r="11" spans="1:14" s="133" customFormat="1" ht="40.9" customHeight="1" thickBot="1" x14ac:dyDescent="0.2">
      <c r="A11" s="1448" t="s">
        <v>892</v>
      </c>
      <c r="B11" s="282" t="s">
        <v>893</v>
      </c>
      <c r="C11" s="283" t="s">
        <v>1977</v>
      </c>
      <c r="D11" s="284" t="s">
        <v>1977</v>
      </c>
      <c r="E11" s="285" t="s">
        <v>1977</v>
      </c>
      <c r="F11" s="1450" t="s">
        <v>1978</v>
      </c>
      <c r="G11" s="1451"/>
      <c r="H11" s="1244" t="s">
        <v>1979</v>
      </c>
      <c r="I11" s="283" t="s">
        <v>1980</v>
      </c>
      <c r="J11" s="284" t="s">
        <v>1980</v>
      </c>
      <c r="K11" s="284" t="s">
        <v>1980</v>
      </c>
    </row>
    <row r="12" spans="1:14" s="133" customFormat="1" ht="40.9" customHeight="1" thickBot="1" x14ac:dyDescent="0.2">
      <c r="A12" s="1449"/>
      <c r="B12" s="282" t="s">
        <v>894</v>
      </c>
      <c r="C12" s="286" t="s">
        <v>1977</v>
      </c>
      <c r="D12" s="1241" t="s">
        <v>1977</v>
      </c>
      <c r="E12" s="287" t="s">
        <v>1977</v>
      </c>
      <c r="F12" s="1450" t="s">
        <v>1981</v>
      </c>
      <c r="G12" s="1451"/>
      <c r="H12" s="1244" t="s">
        <v>1982</v>
      </c>
      <c r="I12" s="286" t="s">
        <v>1983</v>
      </c>
      <c r="J12" s="1241" t="s">
        <v>1983</v>
      </c>
      <c r="K12" s="1241" t="s">
        <v>1980</v>
      </c>
    </row>
  </sheetData>
  <sheetProtection formatCells="0" formatColumns="0" formatRows="0" insertHyperlinks="0"/>
  <dataConsolidate/>
  <mergeCells count="15">
    <mergeCell ref="A11:A12"/>
    <mergeCell ref="F11:G11"/>
    <mergeCell ref="F12:G12"/>
    <mergeCell ref="C2:F2"/>
    <mergeCell ref="G2:J2"/>
    <mergeCell ref="A1:K1"/>
    <mergeCell ref="I4:K4"/>
    <mergeCell ref="A6:K6"/>
    <mergeCell ref="A7:K7"/>
    <mergeCell ref="A8:B10"/>
    <mergeCell ref="C8:E9"/>
    <mergeCell ref="F8:K8"/>
    <mergeCell ref="F9:H9"/>
    <mergeCell ref="I9:K9"/>
    <mergeCell ref="F10:G10"/>
  </mergeCells>
  <phoneticPr fontId="5"/>
  <dataValidations count="4">
    <dataValidation type="list" allowBlank="1" showInputMessage="1" showErrorMessage="1" sqref="I11:K12">
      <formula1>"掲載あり,掲載なし"</formula1>
    </dataValidation>
    <dataValidation allowBlank="1" showInputMessage="1" showErrorMessage="1" prompt="表紙シートの病院名を反映" sqref="I4:K4"/>
    <dataValidation type="list" allowBlank="1" showInputMessage="1" showErrorMessage="1" prompt="本別紙について記載の有無を記入してください。_x000a_記載の該当なしは「なし」としてください。" sqref="K2">
      <formula1>"あり,なし"</formula1>
    </dataValidation>
    <dataValidation type="list" allowBlank="1" showInputMessage="1" showErrorMessage="1" sqref="C11:E12">
      <formula1>"○,×"</formula1>
    </dataValidation>
  </dataValidations>
  <hyperlinks>
    <hyperlink ref="H11" r:id="rId1"/>
    <hyperlink ref="H12" r:id="rId2"/>
  </hyperlinks>
  <printOptions horizontalCentered="1"/>
  <pageMargins left="0.39370078740157483" right="0.39370078740157483" top="0.59055118110236227" bottom="0.59055118110236227" header="0.35433070866141736" footer="0.27559055118110237"/>
  <pageSetup paperSize="9" scale="53" fitToHeight="0" orientation="portrait" r:id="rId3"/>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6"/>
  <sheetViews>
    <sheetView view="pageBreakPreview" zoomScale="60" zoomScaleNormal="100" workbookViewId="0">
      <selection sqref="A1:B1"/>
    </sheetView>
  </sheetViews>
  <sheetFormatPr defaultRowHeight="13.5" x14ac:dyDescent="0.15"/>
  <cols>
    <col min="1" max="1" width="1.625" customWidth="1"/>
    <col min="2" max="2" width="6.5" customWidth="1"/>
    <col min="3" max="4" width="14.625" customWidth="1"/>
    <col min="5" max="10" width="14.625" style="167" customWidth="1"/>
    <col min="11" max="11" width="6.5" customWidth="1"/>
  </cols>
  <sheetData>
    <row r="1" spans="1:12" ht="17.25" x14ac:dyDescent="0.15">
      <c r="B1" s="165"/>
      <c r="C1" s="165"/>
      <c r="E1" s="166"/>
      <c r="F1" s="166"/>
      <c r="G1" s="166"/>
      <c r="H1" s="166"/>
      <c r="J1" s="168"/>
    </row>
    <row r="2" spans="1:12" ht="17.25" x14ac:dyDescent="0.15">
      <c r="B2" s="165"/>
      <c r="C2" s="165"/>
      <c r="E2" s="166"/>
      <c r="F2" s="166"/>
      <c r="G2" s="166"/>
      <c r="H2" s="166"/>
      <c r="J2" s="168"/>
    </row>
    <row r="3" spans="1:12" ht="18.75" x14ac:dyDescent="0.15">
      <c r="B3" s="165"/>
      <c r="C3" s="1452" t="s">
        <v>730</v>
      </c>
      <c r="D3" s="1453"/>
      <c r="E3" s="1453"/>
      <c r="F3" s="1453"/>
      <c r="G3" s="1453"/>
      <c r="H3" s="1453"/>
      <c r="I3" s="1266"/>
      <c r="J3" s="168"/>
    </row>
    <row r="4" spans="1:12" ht="19.5" thickBot="1" x14ac:dyDescent="0.2">
      <c r="C4" s="1452" t="s">
        <v>722</v>
      </c>
      <c r="D4" s="1453"/>
      <c r="E4" s="1453"/>
      <c r="F4" s="1453"/>
      <c r="G4" s="1453"/>
      <c r="H4" s="1453"/>
      <c r="I4" s="1269"/>
      <c r="J4" s="169"/>
    </row>
    <row r="5" spans="1:12" ht="20.25" thickTop="1" thickBot="1" x14ac:dyDescent="0.2">
      <c r="C5" s="169"/>
      <c r="D5" s="169"/>
      <c r="E5" s="170"/>
      <c r="F5" s="169"/>
      <c r="G5" s="169"/>
      <c r="H5" s="1454" t="s">
        <v>1071</v>
      </c>
      <c r="I5" s="1455"/>
      <c r="J5" s="158" t="s">
        <v>257</v>
      </c>
    </row>
    <row r="6" spans="1:12" ht="20.25" thickTop="1" thickBot="1" x14ac:dyDescent="0.2">
      <c r="A6" s="1"/>
      <c r="B6" s="1" t="s">
        <v>1928</v>
      </c>
      <c r="C6" s="1"/>
      <c r="D6" s="1"/>
      <c r="E6" s="171"/>
      <c r="F6" s="171"/>
      <c r="G6" s="171"/>
      <c r="H6" s="171"/>
      <c r="I6" s="171"/>
      <c r="J6" s="171"/>
    </row>
    <row r="7" spans="1:12" ht="19.5" thickBot="1" x14ac:dyDescent="0.2">
      <c r="A7" s="1"/>
      <c r="B7" s="1" t="s">
        <v>1627</v>
      </c>
      <c r="C7" s="1"/>
      <c r="D7" s="1"/>
      <c r="E7" s="1"/>
      <c r="G7" s="172"/>
      <c r="H7" s="172" t="s">
        <v>341</v>
      </c>
      <c r="I7" s="1456" t="str">
        <f>LEFT(表紙!D3,30)</f>
        <v>独立行政法人国立病院機構　近畿中央呼吸器センター</v>
      </c>
      <c r="J7" s="1457"/>
      <c r="K7" s="172"/>
    </row>
    <row r="8" spans="1:12" ht="14.25" thickBot="1" x14ac:dyDescent="0.2"/>
    <row r="9" spans="1:12" ht="32.25" customHeight="1" x14ac:dyDescent="0.15">
      <c r="B9" s="173"/>
      <c r="C9" s="1458" t="s">
        <v>731</v>
      </c>
      <c r="D9" s="1459"/>
      <c r="E9" s="1460"/>
      <c r="F9" s="1461" t="s">
        <v>723</v>
      </c>
      <c r="G9" s="1461"/>
      <c r="H9" s="1461"/>
      <c r="I9" s="1461"/>
      <c r="J9" s="174" t="s">
        <v>724</v>
      </c>
    </row>
    <row r="10" spans="1:12" ht="36.75" customHeight="1" x14ac:dyDescent="0.15">
      <c r="B10" s="175" t="s">
        <v>1168</v>
      </c>
      <c r="C10" s="1462" t="s">
        <v>725</v>
      </c>
      <c r="D10" s="1463"/>
      <c r="E10" s="1464"/>
      <c r="F10" s="1465" t="s">
        <v>726</v>
      </c>
      <c r="G10" s="1465"/>
      <c r="H10" s="1465"/>
      <c r="I10" s="1465"/>
      <c r="J10" s="176">
        <v>35</v>
      </c>
    </row>
    <row r="11" spans="1:12" ht="60" customHeight="1" x14ac:dyDescent="0.15">
      <c r="B11" s="177">
        <v>1</v>
      </c>
      <c r="C11" s="1466"/>
      <c r="D11" s="1467"/>
      <c r="E11" s="1468"/>
      <c r="F11" s="1469"/>
      <c r="G11" s="1469"/>
      <c r="H11" s="1469"/>
      <c r="I11" s="1469"/>
      <c r="J11" s="207"/>
      <c r="L11" t="s">
        <v>2051</v>
      </c>
    </row>
    <row r="12" spans="1:12" ht="60" customHeight="1" x14ac:dyDescent="0.15">
      <c r="B12" s="177">
        <v>2</v>
      </c>
      <c r="C12" s="1466"/>
      <c r="D12" s="1467"/>
      <c r="E12" s="1468"/>
      <c r="F12" s="1469"/>
      <c r="G12" s="1469"/>
      <c r="H12" s="1469"/>
      <c r="I12" s="1469"/>
      <c r="J12" s="207"/>
    </row>
    <row r="13" spans="1:12" ht="60" customHeight="1" x14ac:dyDescent="0.15">
      <c r="B13" s="177">
        <v>3</v>
      </c>
      <c r="C13" s="1466"/>
      <c r="D13" s="1467"/>
      <c r="E13" s="1468"/>
      <c r="F13" s="1469"/>
      <c r="G13" s="1469"/>
      <c r="H13" s="1469"/>
      <c r="I13" s="1469"/>
      <c r="J13" s="207"/>
    </row>
    <row r="14" spans="1:12" ht="60" customHeight="1" x14ac:dyDescent="0.15">
      <c r="B14" s="177">
        <v>4</v>
      </c>
      <c r="C14" s="1466"/>
      <c r="D14" s="1467"/>
      <c r="E14" s="1468"/>
      <c r="F14" s="1469"/>
      <c r="G14" s="1469"/>
      <c r="H14" s="1469"/>
      <c r="I14" s="1469"/>
      <c r="J14" s="207"/>
    </row>
    <row r="15" spans="1:12" ht="60" customHeight="1" x14ac:dyDescent="0.15">
      <c r="B15" s="177">
        <v>5</v>
      </c>
      <c r="C15" s="1466"/>
      <c r="D15" s="1467"/>
      <c r="E15" s="1468"/>
      <c r="F15" s="1469"/>
      <c r="G15" s="1469"/>
      <c r="H15" s="1469"/>
      <c r="I15" s="1469"/>
      <c r="J15" s="207"/>
    </row>
    <row r="16" spans="1:12" ht="60" customHeight="1" x14ac:dyDescent="0.15">
      <c r="B16" s="177">
        <v>6</v>
      </c>
      <c r="C16" s="1466"/>
      <c r="D16" s="1467"/>
      <c r="E16" s="1468"/>
      <c r="F16" s="1469"/>
      <c r="G16" s="1469"/>
      <c r="H16" s="1469"/>
      <c r="I16" s="1469"/>
      <c r="J16" s="207"/>
    </row>
    <row r="17" spans="2:10" ht="60" customHeight="1" x14ac:dyDescent="0.15">
      <c r="B17" s="177">
        <v>7</v>
      </c>
      <c r="C17" s="1466"/>
      <c r="D17" s="1467"/>
      <c r="E17" s="1468"/>
      <c r="F17" s="1469"/>
      <c r="G17" s="1469"/>
      <c r="H17" s="1469"/>
      <c r="I17" s="1469"/>
      <c r="J17" s="207"/>
    </row>
    <row r="18" spans="2:10" ht="60" customHeight="1" x14ac:dyDescent="0.15">
      <c r="B18" s="177">
        <v>8</v>
      </c>
      <c r="C18" s="1470"/>
      <c r="D18" s="1467"/>
      <c r="E18" s="1468"/>
      <c r="F18" s="1469"/>
      <c r="G18" s="1469"/>
      <c r="H18" s="1469"/>
      <c r="I18" s="1469"/>
      <c r="J18" s="207"/>
    </row>
    <row r="19" spans="2:10" ht="60" customHeight="1" x14ac:dyDescent="0.15">
      <c r="B19" s="177">
        <v>9</v>
      </c>
      <c r="C19" s="1466"/>
      <c r="D19" s="1467"/>
      <c r="E19" s="1468"/>
      <c r="F19" s="1469"/>
      <c r="G19" s="1469"/>
      <c r="H19" s="1469"/>
      <c r="I19" s="1469"/>
      <c r="J19" s="207"/>
    </row>
    <row r="20" spans="2:10" ht="60" customHeight="1" x14ac:dyDescent="0.15">
      <c r="B20" s="177">
        <v>10</v>
      </c>
      <c r="C20" s="1466"/>
      <c r="D20" s="1467"/>
      <c r="E20" s="1468"/>
      <c r="F20" s="1469"/>
      <c r="G20" s="1469"/>
      <c r="H20" s="1469"/>
      <c r="I20" s="1469"/>
      <c r="J20" s="207"/>
    </row>
    <row r="21" spans="2:10" ht="60" customHeight="1" x14ac:dyDescent="0.15">
      <c r="B21" s="177">
        <v>11</v>
      </c>
      <c r="C21" s="1466"/>
      <c r="D21" s="1467"/>
      <c r="E21" s="1468"/>
      <c r="F21" s="1469"/>
      <c r="G21" s="1469"/>
      <c r="H21" s="1469"/>
      <c r="I21" s="1469"/>
      <c r="J21" s="207"/>
    </row>
    <row r="22" spans="2:10" ht="60" customHeight="1" x14ac:dyDescent="0.15">
      <c r="B22" s="177">
        <v>12</v>
      </c>
      <c r="C22" s="1466"/>
      <c r="D22" s="1467"/>
      <c r="E22" s="1468"/>
      <c r="F22" s="1469"/>
      <c r="G22" s="1469"/>
      <c r="H22" s="1469"/>
      <c r="I22" s="1469"/>
      <c r="J22" s="207"/>
    </row>
    <row r="23" spans="2:10" ht="60" customHeight="1" x14ac:dyDescent="0.15">
      <c r="B23" s="177">
        <v>13</v>
      </c>
      <c r="C23" s="1466"/>
      <c r="D23" s="1467"/>
      <c r="E23" s="1468"/>
      <c r="F23" s="1469"/>
      <c r="G23" s="1469"/>
      <c r="H23" s="1469"/>
      <c r="I23" s="1469"/>
      <c r="J23" s="207"/>
    </row>
    <row r="24" spans="2:10" ht="60" customHeight="1" x14ac:dyDescent="0.15">
      <c r="B24" s="177">
        <v>14</v>
      </c>
      <c r="C24" s="1466"/>
      <c r="D24" s="1467"/>
      <c r="E24" s="1468"/>
      <c r="F24" s="1469"/>
      <c r="G24" s="1469"/>
      <c r="H24" s="1469"/>
      <c r="I24" s="1469"/>
      <c r="J24" s="207"/>
    </row>
    <row r="25" spans="2:10" ht="17.25" customHeight="1" x14ac:dyDescent="0.15">
      <c r="C25" s="1471"/>
      <c r="D25" s="1471"/>
      <c r="E25" s="1471"/>
      <c r="F25" s="1471"/>
      <c r="G25" s="1471"/>
      <c r="H25" s="1471"/>
      <c r="I25" s="1471"/>
    </row>
    <row r="26" spans="2:10" x14ac:dyDescent="0.15">
      <c r="C26" s="1472"/>
      <c r="D26" s="1472"/>
      <c r="E26" s="1472"/>
      <c r="F26" s="1472"/>
      <c r="G26" s="1472"/>
      <c r="H26" s="1472"/>
      <c r="I26" s="1472"/>
    </row>
  </sheetData>
  <sheetProtection formatCells="0" formatColumns="0" formatRows="0" insertHyperlinks="0"/>
  <mergeCells count="37">
    <mergeCell ref="C25:I26"/>
    <mergeCell ref="C22:E22"/>
    <mergeCell ref="F22:I22"/>
    <mergeCell ref="C23:E23"/>
    <mergeCell ref="F23:I23"/>
    <mergeCell ref="C24:E24"/>
    <mergeCell ref="F24:I24"/>
    <mergeCell ref="C19:E19"/>
    <mergeCell ref="F19:I19"/>
    <mergeCell ref="C20:E20"/>
    <mergeCell ref="F20:I20"/>
    <mergeCell ref="C21:E21"/>
    <mergeCell ref="F21:I21"/>
    <mergeCell ref="C16:E16"/>
    <mergeCell ref="F16:I16"/>
    <mergeCell ref="C17:E17"/>
    <mergeCell ref="F17:I17"/>
    <mergeCell ref="C18:E18"/>
    <mergeCell ref="F18:I18"/>
    <mergeCell ref="C13:E13"/>
    <mergeCell ref="F13:I13"/>
    <mergeCell ref="C14:E14"/>
    <mergeCell ref="F14:I14"/>
    <mergeCell ref="C15:E15"/>
    <mergeCell ref="F15:I15"/>
    <mergeCell ref="C10:E10"/>
    <mergeCell ref="F10:I10"/>
    <mergeCell ref="C11:E11"/>
    <mergeCell ref="F11:I11"/>
    <mergeCell ref="C12:E12"/>
    <mergeCell ref="F12:I12"/>
    <mergeCell ref="C3:I3"/>
    <mergeCell ref="C4:I4"/>
    <mergeCell ref="H5:I5"/>
    <mergeCell ref="I7:J7"/>
    <mergeCell ref="C9:E9"/>
    <mergeCell ref="F9:I9"/>
  </mergeCells>
  <phoneticPr fontId="5"/>
  <dataValidations count="2">
    <dataValidation type="list" allowBlank="1" showInputMessage="1" showErrorMessage="1" prompt="本別紙について記載の有無を記入してください。_x000a_記載の該当なしは「なし」としてください。" sqref="J5">
      <formula1>"あり,なし"</formula1>
    </dataValidation>
    <dataValidation allowBlank="1" showInputMessage="1" showErrorMessage="1" prompt="表紙シートの病院名を反映" sqref="I7:J7"/>
  </dataValidations>
  <pageMargins left="0.70866141732283472" right="0.70866141732283472" top="0.74803149606299213" bottom="0.74803149606299213" header="0.31496062992125984" footer="0.31496062992125984"/>
  <pageSetup paperSize="9" scale="70" orientation="portrait" r:id="rId1"/>
  <headerFooter differentOddEven="1">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2"/>
  <sheetViews>
    <sheetView showGridLines="0" view="pageBreakPreview" zoomScaleNormal="100" zoomScaleSheetLayoutView="100" zoomScalePageLayoutView="80" workbookViewId="0">
      <selection sqref="A1:B1"/>
    </sheetView>
  </sheetViews>
  <sheetFormatPr defaultColWidth="9" defaultRowHeight="12" x14ac:dyDescent="0.15"/>
  <cols>
    <col min="1" max="1" width="4.125" style="133" customWidth="1"/>
    <col min="2" max="2" width="21.125" style="133" customWidth="1"/>
    <col min="3" max="3" width="10.625" style="133" customWidth="1"/>
    <col min="4" max="4" width="5.625" style="133" customWidth="1"/>
    <col min="5" max="5" width="15.5" style="133" customWidth="1"/>
    <col min="6" max="14" width="2.625" style="133" customWidth="1"/>
    <col min="15" max="15" width="1.625" style="133" customWidth="1"/>
    <col min="16" max="23" width="2.625" style="133" customWidth="1"/>
    <col min="24" max="24" width="10.5" style="133" customWidth="1"/>
    <col min="25" max="25" width="15" style="133" customWidth="1"/>
    <col min="26" max="26" width="2.25" style="133" customWidth="1"/>
    <col min="27" max="27" width="80.625" style="133" customWidth="1"/>
    <col min="28" max="16384" width="9" style="133"/>
  </cols>
  <sheetData>
    <row r="1" spans="1:27" ht="15.95" customHeight="1" thickBot="1" x14ac:dyDescent="0.2">
      <c r="A1" s="1421" t="s">
        <v>586</v>
      </c>
      <c r="B1" s="1421"/>
      <c r="C1" s="1421"/>
      <c r="D1" s="1421"/>
      <c r="E1" s="1421"/>
      <c r="F1" s="1421"/>
      <c r="G1" s="1421"/>
      <c r="H1" s="1421"/>
      <c r="I1" s="1421"/>
      <c r="J1" s="1421"/>
      <c r="K1" s="1421"/>
      <c r="L1" s="1421"/>
      <c r="M1" s="1421"/>
      <c r="N1" s="1421"/>
      <c r="O1" s="1421"/>
      <c r="P1" s="1421"/>
      <c r="Q1" s="1421"/>
      <c r="R1" s="1421"/>
      <c r="S1" s="1421"/>
      <c r="T1" s="1421"/>
      <c r="U1" s="1421"/>
      <c r="V1" s="1421"/>
      <c r="W1" s="1421"/>
      <c r="X1" s="1421"/>
      <c r="Y1" s="1062"/>
      <c r="Z1" s="1051" t="s">
        <v>1793</v>
      </c>
      <c r="AA1" s="1063"/>
    </row>
    <row r="2" spans="1:27" ht="24.95" customHeight="1" thickTop="1" thickBot="1" x14ac:dyDescent="0.2">
      <c r="A2" s="1473" t="s">
        <v>1805</v>
      </c>
      <c r="B2" s="1473"/>
      <c r="C2" s="1473"/>
      <c r="D2" s="1473"/>
      <c r="E2" s="1473"/>
      <c r="F2" s="1473"/>
      <c r="G2" s="1473"/>
      <c r="H2" s="1473"/>
      <c r="I2" s="1473"/>
      <c r="J2" s="1473"/>
      <c r="K2" s="1473"/>
      <c r="L2" s="1473"/>
      <c r="M2" s="1473"/>
      <c r="N2" s="1473"/>
      <c r="O2" s="1473"/>
      <c r="P2" s="1473"/>
      <c r="Q2" s="1473"/>
      <c r="R2" s="1473"/>
      <c r="S2" s="1473"/>
      <c r="T2" s="1473"/>
      <c r="U2" s="1473"/>
      <c r="V2" s="1473"/>
      <c r="W2" s="1474"/>
      <c r="X2" s="1052" t="s">
        <v>121</v>
      </c>
      <c r="Y2" s="1475" t="str">
        <f>IF(AND(X6&lt;&gt;"",X13&lt;&gt;"",X16&lt;&gt;"",X2&lt;&gt;""),"",IF(X2="あり","←下項目について選択・記載してください",IF(X2="","←「あり」か「なし」を選択してください","")))</f>
        <v>←下項目について選択・記載してください</v>
      </c>
      <c r="Z2" s="1051" t="s">
        <v>1806</v>
      </c>
    </row>
    <row r="3" spans="1:27" ht="5.0999999999999996" customHeight="1" thickTop="1" x14ac:dyDescent="0.15">
      <c r="A3" s="218"/>
      <c r="B3" s="218"/>
      <c r="C3" s="218"/>
      <c r="D3" s="218"/>
      <c r="E3" s="218"/>
      <c r="F3" s="218"/>
      <c r="G3" s="218"/>
      <c r="H3" s="218"/>
      <c r="I3" s="218"/>
      <c r="J3" s="218"/>
      <c r="K3" s="218"/>
      <c r="L3" s="218"/>
      <c r="M3" s="218"/>
      <c r="N3" s="218"/>
      <c r="O3" s="218"/>
      <c r="P3" s="218"/>
      <c r="Q3" s="218"/>
      <c r="R3" s="218"/>
      <c r="S3" s="218"/>
      <c r="T3" s="218"/>
      <c r="U3" s="218"/>
      <c r="V3" s="218"/>
      <c r="W3" s="816"/>
      <c r="X3" s="218"/>
      <c r="Y3" s="1475"/>
    </row>
    <row r="4" spans="1:27" ht="20.25" customHeight="1" x14ac:dyDescent="0.15">
      <c r="A4" s="218"/>
      <c r="B4" s="218"/>
      <c r="C4" s="218"/>
      <c r="D4" s="218"/>
      <c r="E4" s="464" t="s">
        <v>237</v>
      </c>
      <c r="F4" s="1476" t="str">
        <f>LEFT(表紙!D3,30)</f>
        <v>独立行政法人国立病院機構　近畿中央呼吸器センター</v>
      </c>
      <c r="G4" s="1476"/>
      <c r="H4" s="1476"/>
      <c r="I4" s="1476"/>
      <c r="J4" s="1476"/>
      <c r="K4" s="1476"/>
      <c r="L4" s="1476"/>
      <c r="M4" s="1477"/>
      <c r="N4" s="1477"/>
      <c r="O4" s="1477"/>
      <c r="P4" s="1477"/>
      <c r="Q4" s="1477"/>
      <c r="R4" s="1477"/>
      <c r="S4" s="1477"/>
      <c r="T4" s="1477"/>
      <c r="U4" s="1477"/>
      <c r="V4" s="1477"/>
      <c r="W4" s="1477"/>
      <c r="X4" s="1477"/>
      <c r="Y4" s="1475"/>
      <c r="Z4" s="1051" t="s">
        <v>1807</v>
      </c>
    </row>
    <row r="5" spans="1:27" ht="20.100000000000001" customHeight="1" thickBot="1" x14ac:dyDescent="0.2">
      <c r="A5" s="218"/>
      <c r="B5" s="218"/>
      <c r="C5" s="218"/>
      <c r="D5" s="218"/>
      <c r="E5" s="465" t="s">
        <v>1195</v>
      </c>
      <c r="F5" s="814" t="s">
        <v>1923</v>
      </c>
      <c r="G5" s="814"/>
      <c r="H5" s="814"/>
      <c r="I5" s="814"/>
      <c r="J5" s="814"/>
      <c r="K5" s="814"/>
      <c r="L5" s="814"/>
      <c r="M5" s="814"/>
      <c r="N5" s="814"/>
      <c r="O5" s="342"/>
      <c r="P5" s="342"/>
      <c r="Q5" s="342"/>
      <c r="R5" s="342"/>
      <c r="S5" s="342"/>
      <c r="T5" s="342"/>
      <c r="U5" s="342"/>
      <c r="V5" s="342"/>
      <c r="W5" s="342"/>
      <c r="X5" s="342"/>
      <c r="Y5" s="1064"/>
      <c r="Z5" s="1064"/>
      <c r="AA5" s="1065" t="s">
        <v>1628</v>
      </c>
    </row>
    <row r="6" spans="1:27" ht="27" customHeight="1" thickBot="1" x14ac:dyDescent="0.2">
      <c r="A6" s="817">
        <v>1</v>
      </c>
      <c r="B6" s="818" t="s">
        <v>1629</v>
      </c>
      <c r="C6" s="819"/>
      <c r="D6" s="819"/>
      <c r="E6" s="1066"/>
      <c r="F6" s="1066"/>
      <c r="G6" s="1066"/>
      <c r="H6" s="1066"/>
      <c r="I6" s="1066"/>
      <c r="J6" s="1066"/>
      <c r="K6" s="1066"/>
      <c r="L6" s="1066"/>
      <c r="M6" s="1066"/>
      <c r="N6" s="1066"/>
      <c r="O6" s="1066"/>
      <c r="P6" s="1066"/>
      <c r="Q6" s="1066"/>
      <c r="R6" s="1066"/>
      <c r="S6" s="1066"/>
      <c r="T6" s="1066"/>
      <c r="U6" s="1066"/>
      <c r="V6" s="1066"/>
      <c r="W6" s="1066"/>
      <c r="X6" s="1242" t="s">
        <v>122</v>
      </c>
      <c r="AA6" s="552"/>
    </row>
    <row r="7" spans="1:27" ht="27" customHeight="1" thickBot="1" x14ac:dyDescent="0.2">
      <c r="A7" s="817">
        <v>2</v>
      </c>
      <c r="B7" s="1478" t="s">
        <v>585</v>
      </c>
      <c r="C7" s="1479"/>
      <c r="D7" s="1479"/>
      <c r="E7" s="1430" t="s">
        <v>2038</v>
      </c>
      <c r="F7" s="1480"/>
      <c r="G7" s="1480"/>
      <c r="H7" s="1480"/>
      <c r="I7" s="1480"/>
      <c r="J7" s="1480"/>
      <c r="K7" s="1480"/>
      <c r="L7" s="1480"/>
      <c r="M7" s="1480"/>
      <c r="N7" s="1480"/>
      <c r="O7" s="1480"/>
      <c r="P7" s="1480"/>
      <c r="Q7" s="1480"/>
      <c r="R7" s="1480"/>
      <c r="S7" s="1480"/>
      <c r="T7" s="1480"/>
      <c r="U7" s="1480"/>
      <c r="V7" s="1480"/>
      <c r="W7" s="1480"/>
      <c r="X7" s="1431"/>
      <c r="AA7" s="1067"/>
    </row>
    <row r="8" spans="1:27" ht="27" customHeight="1" thickBot="1" x14ac:dyDescent="0.2">
      <c r="A8" s="817">
        <v>3</v>
      </c>
      <c r="B8" s="1481" t="s">
        <v>584</v>
      </c>
      <c r="C8" s="1482"/>
      <c r="D8" s="1482"/>
      <c r="E8" s="1430" t="s">
        <v>2039</v>
      </c>
      <c r="F8" s="1480"/>
      <c r="G8" s="1480"/>
      <c r="H8" s="1480"/>
      <c r="I8" s="1480"/>
      <c r="J8" s="1480"/>
      <c r="K8" s="1480"/>
      <c r="L8" s="1480"/>
      <c r="M8" s="1480"/>
      <c r="N8" s="1480"/>
      <c r="O8" s="1480"/>
      <c r="P8" s="1480"/>
      <c r="Q8" s="1480"/>
      <c r="R8" s="1480"/>
      <c r="S8" s="1480"/>
      <c r="T8" s="1480"/>
      <c r="U8" s="1480"/>
      <c r="V8" s="1480"/>
      <c r="W8" s="1480"/>
      <c r="X8" s="1431"/>
      <c r="AA8" s="1067"/>
    </row>
    <row r="9" spans="1:27" ht="54" customHeight="1" thickBot="1" x14ac:dyDescent="0.2">
      <c r="A9" s="817">
        <v>4</v>
      </c>
      <c r="B9" s="1478" t="s">
        <v>583</v>
      </c>
      <c r="C9" s="1479"/>
      <c r="D9" s="1479"/>
      <c r="E9" s="1430" t="s">
        <v>2040</v>
      </c>
      <c r="F9" s="1480"/>
      <c r="G9" s="1480"/>
      <c r="H9" s="1480"/>
      <c r="I9" s="1480"/>
      <c r="J9" s="1480"/>
      <c r="K9" s="1480"/>
      <c r="L9" s="1480"/>
      <c r="M9" s="1480"/>
      <c r="N9" s="1480"/>
      <c r="O9" s="1480"/>
      <c r="P9" s="1480"/>
      <c r="Q9" s="1480"/>
      <c r="R9" s="1480"/>
      <c r="S9" s="1480"/>
      <c r="T9" s="1480"/>
      <c r="U9" s="1480"/>
      <c r="V9" s="1480"/>
      <c r="W9" s="1480"/>
      <c r="X9" s="1431"/>
      <c r="AA9" s="1067"/>
    </row>
    <row r="10" spans="1:27" ht="26.25" customHeight="1" thickBot="1" x14ac:dyDescent="0.2">
      <c r="A10" s="1483">
        <v>5</v>
      </c>
      <c r="B10" s="1485" t="s">
        <v>707</v>
      </c>
      <c r="C10" s="1486"/>
      <c r="D10" s="820" t="s">
        <v>706</v>
      </c>
      <c r="E10" s="1489" t="s">
        <v>2041</v>
      </c>
      <c r="F10" s="1490"/>
      <c r="G10" s="1490"/>
      <c r="H10" s="1490"/>
      <c r="I10" s="1490"/>
      <c r="J10" s="1490"/>
      <c r="K10" s="1490"/>
      <c r="L10" s="1490"/>
      <c r="M10" s="1490"/>
      <c r="N10" s="1490"/>
      <c r="O10" s="1490"/>
      <c r="P10" s="1490"/>
      <c r="Q10" s="1490"/>
      <c r="R10" s="1490"/>
      <c r="S10" s="1490"/>
      <c r="T10" s="1490"/>
      <c r="U10" s="1490"/>
      <c r="V10" s="1490"/>
      <c r="W10" s="1490"/>
      <c r="X10" s="1491"/>
      <c r="AA10" s="1067"/>
    </row>
    <row r="11" spans="1:27" ht="54" customHeight="1" thickBot="1" x14ac:dyDescent="0.2">
      <c r="A11" s="1484"/>
      <c r="B11" s="1487"/>
      <c r="C11" s="1488"/>
      <c r="D11" s="336" t="s">
        <v>1630</v>
      </c>
      <c r="E11" s="1492" t="s">
        <v>2042</v>
      </c>
      <c r="F11" s="1480"/>
      <c r="G11" s="1480"/>
      <c r="H11" s="1480"/>
      <c r="I11" s="1480"/>
      <c r="J11" s="1480"/>
      <c r="K11" s="1480"/>
      <c r="L11" s="1480"/>
      <c r="M11" s="1480"/>
      <c r="N11" s="1480"/>
      <c r="O11" s="1480"/>
      <c r="P11" s="1480"/>
      <c r="Q11" s="1480"/>
      <c r="R11" s="1480"/>
      <c r="S11" s="1480"/>
      <c r="T11" s="1480"/>
      <c r="U11" s="1480"/>
      <c r="V11" s="1480"/>
      <c r="W11" s="1480"/>
      <c r="X11" s="1431"/>
      <c r="AA11" s="1067"/>
    </row>
    <row r="12" spans="1:27" ht="24" customHeight="1" thickBot="1" x14ac:dyDescent="0.2">
      <c r="A12" s="817">
        <v>6</v>
      </c>
      <c r="B12" s="821" t="s">
        <v>1631</v>
      </c>
      <c r="C12" s="822"/>
      <c r="D12" s="822"/>
      <c r="E12" s="823"/>
      <c r="F12" s="823"/>
      <c r="G12" s="823"/>
      <c r="H12" s="823"/>
      <c r="I12" s="823"/>
      <c r="J12" s="823"/>
      <c r="K12" s="823"/>
      <c r="L12" s="823"/>
      <c r="M12" s="823"/>
      <c r="N12" s="823"/>
      <c r="O12" s="823"/>
      <c r="P12" s="823"/>
      <c r="Q12" s="823"/>
      <c r="R12" s="823"/>
      <c r="S12" s="823"/>
      <c r="T12" s="823"/>
      <c r="U12" s="823"/>
      <c r="V12" s="823"/>
      <c r="W12" s="823"/>
      <c r="X12" s="1242" t="s">
        <v>124</v>
      </c>
      <c r="AA12" s="1067"/>
    </row>
    <row r="13" spans="1:27" ht="24" customHeight="1" thickBot="1" x14ac:dyDescent="0.2">
      <c r="A13" s="1493">
        <v>7</v>
      </c>
      <c r="B13" s="1496" t="s">
        <v>1632</v>
      </c>
      <c r="C13" s="1497"/>
      <c r="D13" s="1497"/>
      <c r="E13" s="1498"/>
      <c r="F13" s="1498"/>
      <c r="G13" s="1498"/>
      <c r="H13" s="1498"/>
      <c r="I13" s="1498"/>
      <c r="J13" s="1498"/>
      <c r="K13" s="1498"/>
      <c r="L13" s="1498"/>
      <c r="M13" s="1498"/>
      <c r="N13" s="1498"/>
      <c r="O13" s="1498"/>
      <c r="P13" s="1498"/>
      <c r="Q13" s="1498"/>
      <c r="R13" s="1498"/>
      <c r="S13" s="1498"/>
      <c r="T13" s="1498"/>
      <c r="U13" s="1498"/>
      <c r="V13" s="1498"/>
      <c r="W13" s="1498"/>
      <c r="X13" s="339" t="s">
        <v>122</v>
      </c>
      <c r="AA13" s="1067"/>
    </row>
    <row r="14" spans="1:27" ht="24" customHeight="1" thickBot="1" x14ac:dyDescent="0.2">
      <c r="A14" s="1494"/>
      <c r="B14" s="1499" t="s">
        <v>579</v>
      </c>
      <c r="C14" s="1500"/>
      <c r="D14" s="1500"/>
      <c r="E14" s="1430" t="s">
        <v>2043</v>
      </c>
      <c r="F14" s="1480"/>
      <c r="G14" s="1480"/>
      <c r="H14" s="1480"/>
      <c r="I14" s="1480"/>
      <c r="J14" s="1480"/>
      <c r="K14" s="1480"/>
      <c r="L14" s="1480"/>
      <c r="M14" s="1480"/>
      <c r="N14" s="1480"/>
      <c r="O14" s="1480"/>
      <c r="P14" s="1480"/>
      <c r="Q14" s="1480"/>
      <c r="R14" s="1480"/>
      <c r="S14" s="1480"/>
      <c r="T14" s="1480"/>
      <c r="U14" s="1480"/>
      <c r="V14" s="1480"/>
      <c r="W14" s="1480"/>
      <c r="X14" s="1431"/>
      <c r="AA14" s="1067"/>
    </row>
    <row r="15" spans="1:27" ht="24" customHeight="1" thickBot="1" x14ac:dyDescent="0.2">
      <c r="A15" s="1495"/>
      <c r="B15" s="1501" t="s">
        <v>1808</v>
      </c>
      <c r="C15" s="1502"/>
      <c r="D15" s="1503"/>
      <c r="E15" s="1430" t="s">
        <v>1962</v>
      </c>
      <c r="F15" s="1480"/>
      <c r="G15" s="1480"/>
      <c r="H15" s="1480"/>
      <c r="I15" s="1480"/>
      <c r="J15" s="1480"/>
      <c r="K15" s="1480"/>
      <c r="L15" s="1480"/>
      <c r="M15" s="1480"/>
      <c r="N15" s="1431"/>
      <c r="O15" s="1504" t="s">
        <v>578</v>
      </c>
      <c r="P15" s="1505"/>
      <c r="Q15" s="1506"/>
      <c r="R15" s="1507">
        <v>2413</v>
      </c>
      <c r="S15" s="1508"/>
      <c r="T15" s="1509"/>
      <c r="U15" s="1507"/>
      <c r="V15" s="1508"/>
      <c r="W15" s="1509"/>
      <c r="X15" s="994"/>
      <c r="AA15" s="1067"/>
    </row>
    <row r="16" spans="1:27" ht="24" customHeight="1" thickBot="1" x14ac:dyDescent="0.2">
      <c r="A16" s="1493">
        <v>8</v>
      </c>
      <c r="B16" s="824" t="s">
        <v>1633</v>
      </c>
      <c r="C16" s="825"/>
      <c r="D16" s="825"/>
      <c r="E16" s="826"/>
      <c r="F16" s="826"/>
      <c r="G16" s="826"/>
      <c r="H16" s="826"/>
      <c r="I16" s="826"/>
      <c r="J16" s="826"/>
      <c r="K16" s="826"/>
      <c r="L16" s="826"/>
      <c r="M16" s="826"/>
      <c r="N16" s="826"/>
      <c r="O16" s="826"/>
      <c r="P16" s="826"/>
      <c r="Q16" s="826"/>
      <c r="R16" s="826"/>
      <c r="S16" s="826"/>
      <c r="T16" s="826"/>
      <c r="U16" s="826"/>
      <c r="V16" s="826"/>
      <c r="W16" s="826"/>
      <c r="X16" s="1003"/>
      <c r="AA16" s="1067"/>
    </row>
    <row r="17" spans="1:27" ht="24" customHeight="1" thickBot="1" x14ac:dyDescent="0.2">
      <c r="A17" s="1494"/>
      <c r="B17" s="1499" t="s">
        <v>579</v>
      </c>
      <c r="C17" s="1500"/>
      <c r="D17" s="1510"/>
      <c r="E17" s="1430" t="s">
        <v>2043</v>
      </c>
      <c r="F17" s="1480"/>
      <c r="G17" s="1480"/>
      <c r="H17" s="1480"/>
      <c r="I17" s="1480"/>
      <c r="J17" s="1480"/>
      <c r="K17" s="1480"/>
      <c r="L17" s="1480"/>
      <c r="M17" s="1480"/>
      <c r="N17" s="1480"/>
      <c r="O17" s="1480"/>
      <c r="P17" s="1480"/>
      <c r="Q17" s="1480"/>
      <c r="R17" s="1480"/>
      <c r="S17" s="1480"/>
      <c r="T17" s="1480"/>
      <c r="U17" s="1480"/>
      <c r="V17" s="1480"/>
      <c r="W17" s="1480"/>
      <c r="X17" s="1431"/>
      <c r="AA17" s="1067"/>
    </row>
    <row r="18" spans="1:27" ht="24" customHeight="1" thickBot="1" x14ac:dyDescent="0.2">
      <c r="A18" s="1494"/>
      <c r="B18" s="1501" t="s">
        <v>1808</v>
      </c>
      <c r="C18" s="1502"/>
      <c r="D18" s="1503"/>
      <c r="E18" s="1511" t="s">
        <v>1962</v>
      </c>
      <c r="F18" s="1512"/>
      <c r="G18" s="1512"/>
      <c r="H18" s="1512"/>
      <c r="I18" s="1512"/>
      <c r="J18" s="1512"/>
      <c r="K18" s="1512"/>
      <c r="L18" s="1512"/>
      <c r="M18" s="1512"/>
      <c r="N18" s="1513"/>
      <c r="O18" s="1514" t="s">
        <v>578</v>
      </c>
      <c r="P18" s="1514"/>
      <c r="Q18" s="1514"/>
      <c r="R18" s="1515">
        <v>2413</v>
      </c>
      <c r="S18" s="1515"/>
      <c r="T18" s="1515"/>
      <c r="U18" s="1515"/>
      <c r="V18" s="1515"/>
      <c r="W18" s="1515"/>
      <c r="X18" s="994"/>
      <c r="AA18" s="1067"/>
    </row>
    <row r="19" spans="1:27" ht="24" customHeight="1" thickBot="1" x14ac:dyDescent="0.2">
      <c r="A19" s="1495"/>
      <c r="B19" s="1516" t="s">
        <v>577</v>
      </c>
      <c r="C19" s="1517"/>
      <c r="D19" s="1518"/>
      <c r="E19" s="1430"/>
      <c r="F19" s="1480"/>
      <c r="G19" s="1480"/>
      <c r="H19" s="1480"/>
      <c r="I19" s="1480"/>
      <c r="J19" s="1480"/>
      <c r="K19" s="1480"/>
      <c r="L19" s="1480"/>
      <c r="M19" s="1480"/>
      <c r="N19" s="1480"/>
      <c r="O19" s="1480"/>
      <c r="P19" s="1480"/>
      <c r="Q19" s="1480"/>
      <c r="R19" s="1480"/>
      <c r="S19" s="1480"/>
      <c r="T19" s="1480"/>
      <c r="U19" s="1480"/>
      <c r="V19" s="1480"/>
      <c r="W19" s="1480"/>
      <c r="X19" s="1431"/>
      <c r="AA19" s="1067"/>
    </row>
    <row r="20" spans="1:27" ht="24" customHeight="1" thickBot="1" x14ac:dyDescent="0.2">
      <c r="A20" s="1519">
        <v>9</v>
      </c>
      <c r="B20" s="1522" t="s">
        <v>1634</v>
      </c>
      <c r="C20" s="827" t="s">
        <v>1929</v>
      </c>
      <c r="D20" s="1068"/>
      <c r="E20" s="828"/>
      <c r="F20" s="828"/>
      <c r="G20" s="828"/>
      <c r="H20" s="828"/>
      <c r="I20" s="828"/>
      <c r="J20" s="828"/>
      <c r="K20" s="828"/>
      <c r="L20" s="828"/>
      <c r="M20" s="828"/>
      <c r="N20" s="828"/>
      <c r="O20" s="828"/>
      <c r="P20" s="828"/>
      <c r="Q20" s="828"/>
      <c r="R20" s="828"/>
      <c r="S20" s="828"/>
      <c r="T20" s="829"/>
      <c r="U20" s="1525">
        <v>64</v>
      </c>
      <c r="V20" s="1526"/>
      <c r="W20" s="1527"/>
      <c r="X20" s="830" t="s">
        <v>240</v>
      </c>
      <c r="Y20" s="1069"/>
      <c r="Z20" s="1069"/>
      <c r="AA20" s="1067"/>
    </row>
    <row r="21" spans="1:27" ht="24" customHeight="1" thickBot="1" x14ac:dyDescent="0.2">
      <c r="A21" s="1520"/>
      <c r="B21" s="1523"/>
      <c r="C21" s="831" t="s">
        <v>1930</v>
      </c>
      <c r="D21" s="832"/>
      <c r="E21" s="832"/>
      <c r="F21" s="832"/>
      <c r="G21" s="832"/>
      <c r="H21" s="832"/>
      <c r="I21" s="832"/>
      <c r="J21" s="832"/>
      <c r="K21" s="832"/>
      <c r="L21" s="832"/>
      <c r="M21" s="832"/>
      <c r="N21" s="832"/>
      <c r="O21" s="832"/>
      <c r="P21" s="832"/>
      <c r="Q21" s="832"/>
      <c r="R21" s="832"/>
      <c r="S21" s="832"/>
      <c r="T21" s="833"/>
      <c r="U21" s="1528">
        <v>28</v>
      </c>
      <c r="V21" s="1529"/>
      <c r="W21" s="1530"/>
      <c r="X21" s="834" t="s">
        <v>240</v>
      </c>
      <c r="AA21" s="1067"/>
    </row>
    <row r="22" spans="1:27" ht="24" customHeight="1" thickBot="1" x14ac:dyDescent="0.2">
      <c r="A22" s="1521"/>
      <c r="B22" s="1524"/>
      <c r="C22" s="835" t="s">
        <v>1931</v>
      </c>
      <c r="D22" s="836"/>
      <c r="E22" s="837"/>
      <c r="F22" s="838"/>
      <c r="G22" s="838"/>
      <c r="H22" s="838"/>
      <c r="I22" s="838"/>
      <c r="J22" s="838"/>
      <c r="K22" s="838"/>
      <c r="L22" s="838"/>
      <c r="M22" s="838"/>
      <c r="N22" s="838"/>
      <c r="O22" s="838"/>
      <c r="P22" s="838"/>
      <c r="Q22" s="838"/>
      <c r="R22" s="838"/>
      <c r="S22" s="838"/>
      <c r="T22" s="839"/>
      <c r="U22" s="1528">
        <v>0</v>
      </c>
      <c r="V22" s="1529"/>
      <c r="W22" s="1530"/>
      <c r="X22" s="840" t="s">
        <v>240</v>
      </c>
      <c r="AA22" s="1070"/>
    </row>
  </sheetData>
  <sheetProtection formatCells="0" formatColumns="0" formatRows="0" insertHyperlinks="0"/>
  <mergeCells count="38">
    <mergeCell ref="A20:A22"/>
    <mergeCell ref="B20:B22"/>
    <mergeCell ref="U20:W20"/>
    <mergeCell ref="U21:W21"/>
    <mergeCell ref="U22:W22"/>
    <mergeCell ref="A16:A19"/>
    <mergeCell ref="B17:D17"/>
    <mergeCell ref="E17:X17"/>
    <mergeCell ref="B18:D18"/>
    <mergeCell ref="E18:N18"/>
    <mergeCell ref="O18:Q18"/>
    <mergeCell ref="R18:T18"/>
    <mergeCell ref="U18:W18"/>
    <mergeCell ref="B19:D19"/>
    <mergeCell ref="E19:X19"/>
    <mergeCell ref="A13:A15"/>
    <mergeCell ref="B13:W13"/>
    <mergeCell ref="B14:D14"/>
    <mergeCell ref="E14:X14"/>
    <mergeCell ref="B15:D15"/>
    <mergeCell ref="E15:N15"/>
    <mergeCell ref="O15:Q15"/>
    <mergeCell ref="R15:T15"/>
    <mergeCell ref="U15:W15"/>
    <mergeCell ref="B8:D8"/>
    <mergeCell ref="E8:X8"/>
    <mergeCell ref="B9:D9"/>
    <mergeCell ref="E9:X9"/>
    <mergeCell ref="A10:A11"/>
    <mergeCell ref="B10:C11"/>
    <mergeCell ref="E10:X10"/>
    <mergeCell ref="E11:X11"/>
    <mergeCell ref="A1:X1"/>
    <mergeCell ref="A2:W2"/>
    <mergeCell ref="Y2:Y4"/>
    <mergeCell ref="F4:X4"/>
    <mergeCell ref="B7:D7"/>
    <mergeCell ref="E7:X7"/>
  </mergeCells>
  <phoneticPr fontId="5"/>
  <dataValidations count="7">
    <dataValidation type="whole" operator="greaterThanOrEqual" allowBlank="1" showInputMessage="1" showErrorMessage="1" prompt="整数で入力" sqref="U20:W22">
      <formula1>0</formula1>
    </dataValidation>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type="list" allowBlank="1" showInputMessage="1" showErrorMessage="1" prompt="表紙①に反映されます" sqref="X2">
      <formula1>"あり,なし"</formula1>
    </dataValidation>
    <dataValidation allowBlank="1" showInputMessage="1" showErrorMessage="1" prompt="表紙シートの病院名を反映" sqref="F4:X4"/>
    <dataValidation type="list" allowBlank="1" showInputMessage="1" showErrorMessage="1" sqref="X16 X6 X12:X13">
      <formula1>"はい,いいえ"</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116</vt:i4>
      </vt:variant>
    </vt:vector>
  </HeadingPairs>
  <TitlesOfParts>
    <vt:vector size="142" baseType="lpstr">
      <vt:lpstr>入力時の注意事項</vt:lpstr>
      <vt:lpstr>（報告書かがみ）</vt:lpstr>
      <vt:lpstr>表紙</vt:lpstr>
      <vt:lpstr>様式4（全般事項）</vt:lpstr>
      <vt:lpstr>様式4（機能別）</vt:lpstr>
      <vt:lpstr>別紙1（満たしていない要件）</vt:lpstr>
      <vt:lpstr>別紙2（専門とするがんの診療状況）</vt:lpstr>
      <vt:lpstr>別紙3（放射線治療連携）</vt:lpstr>
      <vt:lpstr>別紙4（緩和外来）</vt:lpstr>
      <vt:lpstr>別紙5（緩和病棟）</vt:lpstr>
      <vt:lpstr>別紙6（地域緩和ケア連携体制）</vt:lpstr>
      <vt:lpstr>別紙7（地域パス）</vt:lpstr>
      <vt:lpstr>別紙8（地域連携カンファ開催状況）</vt:lpstr>
      <vt:lpstr>別紙9（緩和メンバー）</vt:lpstr>
      <vt:lpstr>別紙10（語り合うための場の設定状況）</vt:lpstr>
      <vt:lpstr>別紙11（診療実績）</vt:lpstr>
      <vt:lpstr>選択肢</vt:lpstr>
      <vt:lpstr>別紙12（相談内容）</vt:lpstr>
      <vt:lpstr>別紙13（相談支援センター窓口）</vt:lpstr>
      <vt:lpstr>別紙14（相談支援センター体制）</vt:lpstr>
      <vt:lpstr>別紙15（連携協力体制）</vt:lpstr>
      <vt:lpstr>別紙16（専門外来）</vt:lpstr>
      <vt:lpstr>別紙17（院内がん登録）</vt:lpstr>
      <vt:lpstr>別紙18（臨床試験・治験）</vt:lpstr>
      <vt:lpstr>別紙19（PDCAサイクル）</vt:lpstr>
      <vt:lpstr>別紙20（医療安全）</vt:lpstr>
      <vt:lpstr>___________________________________________________bes0401</vt:lpstr>
      <vt:lpstr>__________________________________________________bes2101</vt:lpstr>
      <vt:lpstr>__________________________________________________bes2102</vt:lpstr>
      <vt:lpstr>__________________________________________________bes2103</vt:lpstr>
      <vt:lpstr>__________________________________________________bes2104</vt:lpstr>
      <vt:lpstr>__________________________________________________bes21052</vt:lpstr>
      <vt:lpstr>__________________________________________________bes2701</vt:lpstr>
      <vt:lpstr>__________________________________________________bes2702</vt:lpstr>
      <vt:lpstr>_______________________________________bes3101</vt:lpstr>
      <vt:lpstr>_______________________________________sou01</vt:lpstr>
      <vt:lpstr>_______________________________________sou02</vt:lpstr>
      <vt:lpstr>_______________________________________sou03</vt:lpstr>
      <vt:lpstr>______________________________________bes0301</vt:lpstr>
      <vt:lpstr>______________________________________bes0601</vt:lpstr>
      <vt:lpstr>______________________________________bes2301</vt:lpstr>
      <vt:lpstr>______________________________________bes2801</vt:lpstr>
      <vt:lpstr>______________________________________bes2802</vt:lpstr>
      <vt:lpstr>______________________________________bes3001</vt:lpstr>
      <vt:lpstr>______________________________________ken01</vt:lpstr>
      <vt:lpstr>___________________________________jin01</vt:lpstr>
      <vt:lpstr>__________________________can01</vt:lpstr>
      <vt:lpstr>__________________________sd01</vt:lpstr>
      <vt:lpstr>__________________________sd02</vt:lpstr>
      <vt:lpstr>__________________________sd03</vt:lpstr>
      <vt:lpstr>__________________________so02</vt:lpstr>
      <vt:lpstr>__________________________so03</vt:lpstr>
      <vt:lpstr>__________________________so05</vt:lpstr>
      <vt:lpstr>________the01</vt:lpstr>
      <vt:lpstr>________tou08</vt:lpstr>
      <vt:lpstr>__tou02</vt:lpstr>
      <vt:lpstr>_bes0401</vt:lpstr>
      <vt:lpstr>_can001</vt:lpstr>
      <vt:lpstr>_can002</vt:lpstr>
      <vt:lpstr>_clr01</vt:lpstr>
      <vt:lpstr>_clr02</vt:lpstr>
      <vt:lpstr>_iky01</vt:lpstr>
      <vt:lpstr>_ka01</vt:lpstr>
      <vt:lpstr>_ka02</vt:lpstr>
      <vt:lpstr>_pat01</vt:lpstr>
      <vt:lpstr>_pat02</vt:lpstr>
      <vt:lpstr>_pat03</vt:lpstr>
      <vt:lpstr>_pat04</vt:lpstr>
      <vt:lpstr>_sd001</vt:lpstr>
      <vt:lpstr>_so002</vt:lpstr>
      <vt:lpstr>_so003</vt:lpstr>
      <vt:lpstr>_so004</vt:lpstr>
      <vt:lpstr>_so005</vt:lpstr>
      <vt:lpstr>_so04</vt:lpstr>
      <vt:lpstr>_sou02</vt:lpstr>
      <vt:lpstr>_sou021</vt:lpstr>
      <vt:lpstr>_sou03</vt:lpstr>
      <vt:lpstr>_tou04</vt:lpstr>
      <vt:lpstr>_tou05</vt:lpstr>
      <vt:lpstr>_tou06</vt:lpstr>
      <vt:lpstr>_tou07</vt:lpstr>
      <vt:lpstr>cb</vt:lpstr>
      <vt:lpstr>fuyo</vt:lpstr>
      <vt:lpstr>histu</vt:lpstr>
      <vt:lpstr>ｉｋｙ</vt:lpstr>
      <vt:lpstr>jimi</vt:lpstr>
      <vt:lpstr>jinin00</vt:lpstr>
      <vt:lpstr>jinin01</vt:lpstr>
      <vt:lpstr>jinin02</vt:lpstr>
      <vt:lpstr>jinin03</vt:lpstr>
      <vt:lpstr>jinin04</vt:lpstr>
      <vt:lpstr>kafu</vt:lpstr>
      <vt:lpstr>kaisa</vt:lpstr>
      <vt:lpstr>kanjin</vt:lpstr>
      <vt:lpstr>kens01</vt:lpstr>
      <vt:lpstr>list0</vt:lpstr>
      <vt:lpstr>list00</vt:lpstr>
      <vt:lpstr>maru</vt:lpstr>
      <vt:lpstr>path</vt:lpstr>
      <vt:lpstr>path002</vt:lpstr>
      <vt:lpstr>'（報告書かがみ）'!Print_Area</vt:lpstr>
      <vt:lpstr>入力時の注意事項!Print_Area</vt:lpstr>
      <vt:lpstr>表紙!Print_Area</vt:lpstr>
      <vt:lpstr>'別紙1（満たしていない要件）'!Print_Area</vt:lpstr>
      <vt:lpstr>'別紙10（語り合うための場の設定状況）'!Print_Area</vt:lpstr>
      <vt:lpstr>'別紙11（診療実績）'!Print_Area</vt:lpstr>
      <vt:lpstr>'別紙12（相談内容）'!Print_Area</vt:lpstr>
      <vt:lpstr>'別紙13（相談支援センター窓口）'!Print_Area</vt:lpstr>
      <vt:lpstr>'別紙14（相談支援センター体制）'!Print_Area</vt:lpstr>
      <vt:lpstr>'別紙15（連携協力体制）'!Print_Area</vt:lpstr>
      <vt:lpstr>'別紙16（専門外来）'!Print_Area</vt:lpstr>
      <vt:lpstr>'別紙17（院内がん登録）'!Print_Area</vt:lpstr>
      <vt:lpstr>'別紙18（臨床試験・治験）'!Print_Area</vt:lpstr>
      <vt:lpstr>'別紙19（PDCAサイクル）'!Print_Area</vt:lpstr>
      <vt:lpstr>'別紙2（専門とするがんの診療状況）'!Print_Area</vt:lpstr>
      <vt:lpstr>'別紙20（医療安全）'!Print_Area</vt:lpstr>
      <vt:lpstr>'別紙3（放射線治療連携）'!Print_Area</vt:lpstr>
      <vt:lpstr>'別紙4（緩和外来）'!Print_Area</vt:lpstr>
      <vt:lpstr>'別紙5（緩和病棟）'!Print_Area</vt:lpstr>
      <vt:lpstr>'別紙6（地域緩和ケア連携体制）'!Print_Area</vt:lpstr>
      <vt:lpstr>'別紙7（地域パス）'!Print_Area</vt:lpstr>
      <vt:lpstr>'別紙8（地域連携カンファ開催状況）'!Print_Area</vt:lpstr>
      <vt:lpstr>'別紙9（緩和メンバー）'!Print_Area</vt:lpstr>
      <vt:lpstr>'様式4（機能別）'!Print_Area</vt:lpstr>
      <vt:lpstr>'様式4（全般事項）'!Print_Area</vt:lpstr>
      <vt:lpstr>sd</vt:lpstr>
      <vt:lpstr>sd00</vt:lpstr>
      <vt:lpstr>sd000</vt:lpstr>
      <vt:lpstr>so00</vt:lpstr>
      <vt:lpstr>tou00</vt:lpstr>
      <vt:lpstr>ｙｎ</vt:lpstr>
      <vt:lpstr>yos401</vt:lpstr>
      <vt:lpstr>yos402</vt:lpstr>
      <vt:lpstr>yos403</vt:lpstr>
      <vt:lpstr>yos404</vt:lpstr>
      <vt:lpstr>yos405</vt:lpstr>
      <vt:lpstr>yos407</vt:lpstr>
      <vt:lpstr>yos408</vt:lpstr>
      <vt:lpstr>yos409</vt:lpstr>
      <vt:lpstr>yos410</vt:lpstr>
      <vt:lpstr>yos411</vt:lpstr>
      <vt:lpstr>yos412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奥平　麻衣子</dc:creator>
  <cp:lastModifiedBy>yoshihiro harada</cp:lastModifiedBy>
  <cp:lastPrinted>2021-10-20T09:49:15Z</cp:lastPrinted>
  <dcterms:created xsi:type="dcterms:W3CDTF">2014-01-09T06:10:57Z</dcterms:created>
  <dcterms:modified xsi:type="dcterms:W3CDTF">2023-01-13T01:51:48Z</dcterms:modified>
</cp:coreProperties>
</file>