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updateLinks="never" codeName="ThisWorkbook" autoCompressPictures="0"/>
  <bookViews>
    <workbookView xWindow="-120" yWindow="-120" windowWidth="20730" windowHeight="11160" tabRatio="855" activeTab="1"/>
  </bookViews>
  <sheets>
    <sheet name="入力時の注意事項" sheetId="170" r:id="rId1"/>
    <sheet name="表紙①" sheetId="2" r:id="rId2"/>
    <sheet name="様式4（全般事項）" sheetId="4" r:id="rId3"/>
    <sheet name="様式4（機能別）" sheetId="129" r:id="rId4"/>
    <sheet name="別紙1（満たしていない要件）" sheetId="168" r:id="rId5"/>
    <sheet name="別紙2（専門とするがんの診療状況）" sheetId="193" r:id="rId6"/>
    <sheet name="別紙３（緩和外来）" sheetId="139" r:id="rId7"/>
    <sheet name="別紙４（緩和病棟）" sheetId="141" r:id="rId8"/>
    <sheet name="別紙５（地域緩和ケア連携体制）" sheetId="158" r:id="rId9"/>
    <sheet name="別紙６（地域パス）" sheetId="144" r:id="rId10"/>
    <sheet name="別紙７（地域連携カンファ開催状況）" sheetId="163" r:id="rId11"/>
    <sheet name="別紙８（緩和メンバー）" sheetId="171" r:id="rId12"/>
    <sheet name="別紙９（語り合うための場の設定状況）" sheetId="148" r:id="rId13"/>
    <sheet name="別紙10（診療実績）" sheetId="149" r:id="rId14"/>
    <sheet name="別紙11（相談内容）" sheetId="173" r:id="rId15"/>
    <sheet name="別紙12（相談支援センター窓口）" sheetId="174" r:id="rId16"/>
    <sheet name="別紙13（相談支援センター体制）" sheetId="175" r:id="rId17"/>
    <sheet name="別紙14（連携協力体制）" sheetId="176" r:id="rId18"/>
    <sheet name="別紙15（専門外来）" sheetId="177" r:id="rId19"/>
    <sheet name="別紙16（院内がん登録）" sheetId="179" r:id="rId20"/>
    <sheet name="別紙17（臨床試験・治験）" sheetId="181" r:id="rId21"/>
    <sheet name="別紙18（PDCAサイクル）" sheetId="182" r:id="rId22"/>
    <sheet name="別紙19（医療安全）" sheetId="183" r:id="rId23"/>
  </sheets>
  <definedNames>
    <definedName name="_xlnm.Print_Area" localSheetId="0">入力時の注意事項!$A$1:$H$34</definedName>
    <definedName name="_xlnm.Print_Area" localSheetId="1">表紙①!$A$1:$F$32</definedName>
    <definedName name="_xlnm.Print_Area" localSheetId="4">'別紙1（満たしていない要件）'!$A$1:$F$26</definedName>
    <definedName name="_xlnm.Print_Area" localSheetId="13">'別紙10（診療実績）'!$A$1:$F$29</definedName>
    <definedName name="_xlnm.Print_Area" localSheetId="14">'別紙11（相談内容）'!$A$1:$H$36</definedName>
    <definedName name="_xlnm.Print_Area" localSheetId="15">'別紙12（相談支援センター窓口）'!$A$1:$X$26</definedName>
    <definedName name="_xlnm.Print_Area" localSheetId="16">'別紙13（相談支援センター体制）'!$A$1:$J$52</definedName>
    <definedName name="_xlnm.Print_Area" localSheetId="17">'別紙14（連携協力体制）'!$A$1:$I$42</definedName>
    <definedName name="_xlnm.Print_Area" localSheetId="18">'別紙15（専門外来）'!$A$1:$X$119</definedName>
    <definedName name="_xlnm.Print_Area" localSheetId="19">'別紙16（院内がん登録）'!$A$1:$H$26</definedName>
    <definedName name="_xlnm.Print_Area" localSheetId="20">'別紙17（臨床試験・治験）'!$A$1:$X$35</definedName>
    <definedName name="_xlnm.Print_Area" localSheetId="21">'別紙18（PDCAサイクル）'!$A$1:$L$47</definedName>
    <definedName name="_xlnm.Print_Area" localSheetId="22">'別紙19（医療安全）'!$A$1:$J$51</definedName>
    <definedName name="_xlnm.Print_Area" localSheetId="5">'別紙2（専門とするがんの診療状況）'!$A$1:$L$109</definedName>
    <definedName name="_xlnm.Print_Area" localSheetId="6">'別紙３（緩和外来）'!$A$1:$Y$22</definedName>
    <definedName name="_xlnm.Print_Area" localSheetId="7">'別紙４（緩和病棟）'!$A$1:$Z$44</definedName>
    <definedName name="_xlnm.Print_Area" localSheetId="8">'別紙５（地域緩和ケア連携体制）'!$A$1:$K$56</definedName>
    <definedName name="_xlnm.Print_Area" localSheetId="9">'別紙６（地域パス）'!$A$1:$J$17</definedName>
    <definedName name="_xlnm.Print_Area" localSheetId="10">'別紙７（地域連携カンファ開催状況）'!$A$1:$I$20</definedName>
    <definedName name="_xlnm.Print_Area" localSheetId="11">'別紙８（緩和メンバー）'!$A$1:$G$33</definedName>
    <definedName name="_xlnm.Print_Area" localSheetId="12">'別紙９（語り合うための場の設定状況）'!$A$1:$R$47</definedName>
    <definedName name="_xlnm.Print_Area" localSheetId="3">'様式4（機能別）'!$A$1:$O$415</definedName>
    <definedName name="_xlnm.Print_Area" localSheetId="2">'様式4（全般事項）'!$A$1:$U$331</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12" i="179" l="1"/>
  <c r="W247" i="4" l="1"/>
  <c r="W246" i="4"/>
  <c r="W245" i="4"/>
  <c r="W244" i="4"/>
  <c r="W243" i="4"/>
  <c r="W242" i="4"/>
  <c r="W241" i="4"/>
  <c r="W240" i="4"/>
  <c r="W239" i="4"/>
  <c r="W238" i="4"/>
  <c r="W234" i="4"/>
  <c r="H9" i="4" l="1"/>
  <c r="J14" i="183" l="1"/>
  <c r="G5" i="183"/>
  <c r="J2" i="183"/>
  <c r="G4" i="182"/>
  <c r="L2" i="182"/>
  <c r="E4" i="181"/>
  <c r="X2" i="181"/>
  <c r="G4" i="179"/>
  <c r="H2" i="179"/>
  <c r="F4" i="177"/>
  <c r="X2" i="177"/>
  <c r="E4" i="176"/>
  <c r="I2" i="176"/>
  <c r="H9" i="175"/>
  <c r="F4" i="175"/>
  <c r="J2" i="175"/>
  <c r="E4" i="174"/>
  <c r="X2" i="174"/>
  <c r="F14" i="173"/>
  <c r="E14" i="173"/>
  <c r="D14" i="173"/>
  <c r="C14" i="173"/>
  <c r="G13" i="173"/>
  <c r="G12" i="173"/>
  <c r="G11" i="173"/>
  <c r="E4" i="173"/>
  <c r="H2" i="173"/>
  <c r="C4" i="149"/>
  <c r="F2" i="149"/>
  <c r="L4" i="148"/>
  <c r="Q2" i="148"/>
  <c r="F4" i="171"/>
  <c r="G2" i="171"/>
  <c r="H11" i="163"/>
  <c r="H7" i="163"/>
  <c r="G4" i="163"/>
  <c r="I2" i="163"/>
  <c r="J6" i="144"/>
  <c r="F4" i="144"/>
  <c r="J2" i="144"/>
  <c r="K18" i="158"/>
  <c r="K14" i="158"/>
  <c r="K13" i="158"/>
  <c r="K8" i="158"/>
  <c r="G4" i="158"/>
  <c r="K2" i="158"/>
  <c r="Z7" i="141"/>
  <c r="G4" i="141"/>
  <c r="Z2" i="141"/>
  <c r="F4" i="139"/>
  <c r="Y2" i="139"/>
  <c r="L2" i="193"/>
  <c r="F17" i="168"/>
  <c r="F13" i="168"/>
  <c r="D4" i="168"/>
  <c r="F2" i="168"/>
  <c r="Q415" i="129"/>
  <c r="Q414" i="129"/>
  <c r="M414" i="129"/>
  <c r="Q413" i="129"/>
  <c r="M413" i="129"/>
  <c r="Q412" i="129"/>
  <c r="M412" i="129"/>
  <c r="Q410" i="129"/>
  <c r="Q408" i="129"/>
  <c r="Q407" i="129"/>
  <c r="Q406" i="129"/>
  <c r="Q405" i="129"/>
  <c r="Q404" i="129"/>
  <c r="Q401" i="129"/>
  <c r="Q399" i="129"/>
  <c r="Q397" i="129"/>
  <c r="M397" i="129"/>
  <c r="Q396" i="129"/>
  <c r="Q395" i="129"/>
  <c r="M395" i="129"/>
  <c r="Q392" i="129"/>
  <c r="M392" i="129"/>
  <c r="Q390" i="129"/>
  <c r="M390" i="129"/>
  <c r="Q389" i="129"/>
  <c r="M389" i="129"/>
  <c r="Q388" i="129"/>
  <c r="Q386" i="129"/>
  <c r="Q384" i="129"/>
  <c r="Q383" i="129"/>
  <c r="M383" i="129"/>
  <c r="Q382" i="129"/>
  <c r="Q380" i="129"/>
  <c r="Q379" i="129"/>
  <c r="Q377" i="129"/>
  <c r="Q376" i="129"/>
  <c r="Q374" i="129"/>
  <c r="M374" i="129"/>
  <c r="Q373" i="129"/>
  <c r="Q371" i="129"/>
  <c r="M371" i="129"/>
  <c r="Q370" i="129"/>
  <c r="Q368" i="129"/>
  <c r="M368" i="129"/>
  <c r="Q366" i="129"/>
  <c r="Q365" i="129"/>
  <c r="Q364" i="129"/>
  <c r="Q363" i="129"/>
  <c r="Q362" i="129"/>
  <c r="Q361" i="129"/>
  <c r="Q360" i="129"/>
  <c r="Q359" i="129"/>
  <c r="Q357" i="129"/>
  <c r="Q356" i="129"/>
  <c r="Q355" i="129"/>
  <c r="Q354" i="129"/>
  <c r="Q353" i="129"/>
  <c r="Q351" i="129"/>
  <c r="Q350" i="129"/>
  <c r="Q349" i="129"/>
  <c r="Q348" i="129"/>
  <c r="Q347" i="129"/>
  <c r="Q346" i="129"/>
  <c r="Q345" i="129"/>
  <c r="Q344" i="129"/>
  <c r="Q343" i="129"/>
  <c r="Q342" i="129"/>
  <c r="Q341" i="129"/>
  <c r="Q340" i="129"/>
  <c r="Q339" i="129"/>
  <c r="Q338" i="129"/>
  <c r="Q337" i="129"/>
  <c r="Q336" i="129"/>
  <c r="Q335" i="129"/>
  <c r="Q334" i="129"/>
  <c r="Q332" i="129"/>
  <c r="Q331" i="129"/>
  <c r="Q330" i="129"/>
  <c r="Q329" i="129"/>
  <c r="Q327" i="129"/>
  <c r="Q326" i="129"/>
  <c r="Q324" i="129"/>
  <c r="Q321" i="129"/>
  <c r="Q320" i="129"/>
  <c r="Q318" i="129"/>
  <c r="Q314" i="129"/>
  <c r="Q311" i="129"/>
  <c r="Q310" i="129"/>
  <c r="Q309" i="129"/>
  <c r="Q308" i="129"/>
  <c r="Q307" i="129"/>
  <c r="Q305" i="129"/>
  <c r="Q304" i="129"/>
  <c r="Q302" i="129"/>
  <c r="Q301" i="129"/>
  <c r="Q300" i="129"/>
  <c r="Q298" i="129"/>
  <c r="Q297" i="129"/>
  <c r="Q293" i="129"/>
  <c r="Q291" i="129"/>
  <c r="Q290" i="129"/>
  <c r="Q289" i="129"/>
  <c r="Q287" i="129"/>
  <c r="Q286" i="129"/>
  <c r="Q285" i="129"/>
  <c r="Q284" i="129"/>
  <c r="Q283" i="129"/>
  <c r="Q280" i="129"/>
  <c r="Q279" i="129"/>
  <c r="Q278" i="129"/>
  <c r="Q277" i="129"/>
  <c r="Q276" i="129"/>
  <c r="Q275" i="129"/>
  <c r="Q274" i="129"/>
  <c r="Q270" i="129"/>
  <c r="Q269" i="129"/>
  <c r="Q268" i="129"/>
  <c r="Q267" i="129"/>
  <c r="Q266" i="129"/>
  <c r="Q264" i="129"/>
  <c r="Q263" i="129"/>
  <c r="Q262" i="129"/>
  <c r="Q261" i="129"/>
  <c r="Q259" i="129"/>
  <c r="Q258" i="129"/>
  <c r="Q257" i="129"/>
  <c r="Q255" i="129"/>
  <c r="Q254" i="129"/>
  <c r="Q253" i="129"/>
  <c r="Q252" i="129"/>
  <c r="Q250" i="129"/>
  <c r="Q249" i="129"/>
  <c r="Q243" i="129"/>
  <c r="Q242" i="129"/>
  <c r="Q241" i="129"/>
  <c r="Q240" i="129"/>
  <c r="Q239" i="129"/>
  <c r="Q238" i="129"/>
  <c r="Q237" i="129"/>
  <c r="Q236" i="129"/>
  <c r="Q234" i="129"/>
  <c r="Q233" i="129"/>
  <c r="Q232" i="129"/>
  <c r="Q231" i="129"/>
  <c r="Q230" i="129"/>
  <c r="Q229" i="129"/>
  <c r="Q228" i="129"/>
  <c r="Q226" i="129"/>
  <c r="Q225" i="129"/>
  <c r="Q223" i="129"/>
  <c r="Q222" i="129"/>
  <c r="Q221" i="129"/>
  <c r="Q218" i="129"/>
  <c r="Q217" i="129"/>
  <c r="Q216" i="129"/>
  <c r="Q215" i="129"/>
  <c r="M215" i="129"/>
  <c r="Q214" i="129"/>
  <c r="Q213" i="129"/>
  <c r="Q212" i="129"/>
  <c r="Q211" i="129"/>
  <c r="M211" i="129"/>
  <c r="Q209" i="129"/>
  <c r="Q208" i="129"/>
  <c r="Q207" i="129"/>
  <c r="Q204" i="129"/>
  <c r="Q203" i="129"/>
  <c r="Q202" i="129"/>
  <c r="Q201" i="129"/>
  <c r="Q200" i="129"/>
  <c r="Q197" i="129"/>
  <c r="Q196" i="129"/>
  <c r="Q195" i="129"/>
  <c r="Q194" i="129"/>
  <c r="Q193" i="129"/>
  <c r="Q191" i="129"/>
  <c r="Q190" i="129"/>
  <c r="Q189" i="129"/>
  <c r="Q188" i="129"/>
  <c r="Q187" i="129"/>
  <c r="Q185" i="129"/>
  <c r="Q184" i="129"/>
  <c r="Q183" i="129"/>
  <c r="Q181" i="129"/>
  <c r="Q180" i="129"/>
  <c r="Q179" i="129"/>
  <c r="Q178" i="129"/>
  <c r="Q177" i="129"/>
  <c r="Q175" i="129"/>
  <c r="Q174" i="129"/>
  <c r="Q173" i="129"/>
  <c r="Q172" i="129"/>
  <c r="Q170" i="129"/>
  <c r="Q169" i="129"/>
  <c r="Q168" i="129"/>
  <c r="Q167" i="129"/>
  <c r="Q166" i="129"/>
  <c r="Q164" i="129"/>
  <c r="Q163" i="129"/>
  <c r="Q162" i="129"/>
  <c r="Q161" i="129"/>
  <c r="Q159" i="129"/>
  <c r="Q158" i="129"/>
  <c r="Q157" i="129"/>
  <c r="Q156" i="129"/>
  <c r="Q154" i="129"/>
  <c r="Q153" i="129"/>
  <c r="Q152" i="129"/>
  <c r="Q150" i="129"/>
  <c r="M150" i="129"/>
  <c r="Q149" i="129"/>
  <c r="Q148" i="129"/>
  <c r="Q147" i="129"/>
  <c r="Q146" i="129"/>
  <c r="Q145" i="129"/>
  <c r="Q144" i="129"/>
  <c r="Q143" i="129"/>
  <c r="Q142" i="129"/>
  <c r="Q141" i="129"/>
  <c r="Q140" i="129"/>
  <c r="Q139" i="129"/>
  <c r="Q138" i="129"/>
  <c r="Q137" i="129"/>
  <c r="Q136" i="129"/>
  <c r="Q135" i="129"/>
  <c r="Q134" i="129"/>
  <c r="Q133" i="129"/>
  <c r="Q131" i="129"/>
  <c r="Q129" i="129"/>
  <c r="Q128" i="129"/>
  <c r="Q125" i="129"/>
  <c r="Q122" i="129"/>
  <c r="Q121" i="129"/>
  <c r="Q120" i="129"/>
  <c r="Q118" i="129"/>
  <c r="Q117" i="129"/>
  <c r="Q116" i="129"/>
  <c r="Q114" i="129"/>
  <c r="Q113" i="129"/>
  <c r="Q112" i="129"/>
  <c r="Q111" i="129"/>
  <c r="Q109" i="129"/>
  <c r="Q107" i="129"/>
  <c r="Q105" i="129"/>
  <c r="Q104" i="129"/>
  <c r="Q103" i="129"/>
  <c r="Q101" i="129"/>
  <c r="Q100" i="129"/>
  <c r="Q99" i="129"/>
  <c r="Q98" i="129"/>
  <c r="Q97" i="129"/>
  <c r="Q96" i="129"/>
  <c r="Q94" i="129"/>
  <c r="Q92" i="129"/>
  <c r="Q91" i="129"/>
  <c r="Q90" i="129"/>
  <c r="Q89" i="129"/>
  <c r="Q88" i="129"/>
  <c r="Q87" i="129"/>
  <c r="Q86" i="129"/>
  <c r="Q85" i="129"/>
  <c r="Q84" i="129"/>
  <c r="Q83" i="129"/>
  <c r="Q82" i="129"/>
  <c r="Q80" i="129"/>
  <c r="Q79" i="129"/>
  <c r="Q77" i="129"/>
  <c r="Q76" i="129"/>
  <c r="Q75" i="129"/>
  <c r="Q74" i="129"/>
  <c r="Q73" i="129"/>
  <c r="Q72" i="129"/>
  <c r="Q70" i="129"/>
  <c r="Q69" i="129"/>
  <c r="Q68" i="129"/>
  <c r="Q65" i="129"/>
  <c r="Q64" i="129"/>
  <c r="Q63" i="129"/>
  <c r="Q62" i="129"/>
  <c r="Q61" i="129"/>
  <c r="Q60" i="129"/>
  <c r="Q59" i="129"/>
  <c r="Q57" i="129"/>
  <c r="Q55" i="129"/>
  <c r="Q53" i="129"/>
  <c r="Q52" i="129"/>
  <c r="Q51" i="129"/>
  <c r="Q47" i="129"/>
  <c r="Q46" i="129"/>
  <c r="Q45" i="129"/>
  <c r="Q44" i="129"/>
  <c r="Q43" i="129"/>
  <c r="Q42" i="129"/>
  <c r="Q41" i="129"/>
  <c r="Q40" i="129"/>
  <c r="Q39" i="129"/>
  <c r="Q38" i="129"/>
  <c r="Q37" i="129"/>
  <c r="Q36" i="129"/>
  <c r="Q35" i="129"/>
  <c r="Q34" i="129"/>
  <c r="Q33" i="129"/>
  <c r="Q32" i="129"/>
  <c r="Q31" i="129"/>
  <c r="Q30" i="129"/>
  <c r="Q29" i="129"/>
  <c r="Q28" i="129"/>
  <c r="Q27" i="129"/>
  <c r="Q26" i="129"/>
  <c r="Q25" i="129"/>
  <c r="Q24" i="129"/>
  <c r="Q22" i="129"/>
  <c r="Q21" i="129"/>
  <c r="Q20" i="129"/>
  <c r="Q19" i="129"/>
  <c r="Q17" i="129"/>
  <c r="S11" i="129"/>
  <c r="S10" i="129"/>
  <c r="S9" i="129"/>
  <c r="S8" i="129"/>
  <c r="S7" i="129"/>
  <c r="S6" i="129"/>
  <c r="S4" i="129"/>
  <c r="L2" i="129"/>
  <c r="W329" i="4"/>
  <c r="W328" i="4"/>
  <c r="W327" i="4"/>
  <c r="W326" i="4"/>
  <c r="W325" i="4"/>
  <c r="W320" i="4"/>
  <c r="W319" i="4"/>
  <c r="W317" i="4"/>
  <c r="W316" i="4"/>
  <c r="W315" i="4"/>
  <c r="W314" i="4"/>
  <c r="W313" i="4"/>
  <c r="W312" i="4"/>
  <c r="W311" i="4"/>
  <c r="W309" i="4"/>
  <c r="W308" i="4"/>
  <c r="W304" i="4"/>
  <c r="W303" i="4"/>
  <c r="W302" i="4"/>
  <c r="W300" i="4"/>
  <c r="W298" i="4"/>
  <c r="W297" i="4"/>
  <c r="W296" i="4"/>
  <c r="W282" i="4"/>
  <c r="W281" i="4"/>
  <c r="W280" i="4"/>
  <c r="W279" i="4"/>
  <c r="W278" i="4"/>
  <c r="W277" i="4"/>
  <c r="W276" i="4"/>
  <c r="W275" i="4"/>
  <c r="W274" i="4"/>
  <c r="W273" i="4"/>
  <c r="W272" i="4"/>
  <c r="W271" i="4"/>
  <c r="W270" i="4"/>
  <c r="W266" i="4"/>
  <c r="W265" i="4"/>
  <c r="W264" i="4"/>
  <c r="W263" i="4"/>
  <c r="W262" i="4"/>
  <c r="W261" i="4"/>
  <c r="W260" i="4"/>
  <c r="W259" i="4"/>
  <c r="W258" i="4"/>
  <c r="W257" i="4"/>
  <c r="W256" i="4"/>
  <c r="W255" i="4"/>
  <c r="W254" i="4"/>
  <c r="W251" i="4"/>
  <c r="W250" i="4"/>
  <c r="W237" i="4"/>
  <c r="W236" i="4"/>
  <c r="W235" i="4"/>
  <c r="W233" i="4"/>
  <c r="W232" i="4"/>
  <c r="W231" i="4"/>
  <c r="W230" i="4"/>
  <c r="W229" i="4"/>
  <c r="W228" i="4"/>
  <c r="W227" i="4"/>
  <c r="W226" i="4"/>
  <c r="W225" i="4"/>
  <c r="W224" i="4"/>
  <c r="W223" i="4"/>
  <c r="W222" i="4"/>
  <c r="W221" i="4"/>
  <c r="W220" i="4"/>
  <c r="W219" i="4"/>
  <c r="W218" i="4"/>
  <c r="W217" i="4"/>
  <c r="W216" i="4"/>
  <c r="W215" i="4"/>
  <c r="W214" i="4"/>
  <c r="W213" i="4"/>
  <c r="W212" i="4"/>
  <c r="W211" i="4"/>
  <c r="W210" i="4"/>
  <c r="W209" i="4"/>
  <c r="W208" i="4"/>
  <c r="W207" i="4"/>
  <c r="W206" i="4"/>
  <c r="W205" i="4"/>
  <c r="W204" i="4"/>
  <c r="W203" i="4"/>
  <c r="W202" i="4"/>
  <c r="W201" i="4"/>
  <c r="W200" i="4"/>
  <c r="W199" i="4"/>
  <c r="W198" i="4"/>
  <c r="W197" i="4"/>
  <c r="W196" i="4"/>
  <c r="W195" i="4"/>
  <c r="W194" i="4"/>
  <c r="W193" i="4"/>
  <c r="W192" i="4"/>
  <c r="W191" i="4"/>
  <c r="W190" i="4"/>
  <c r="W189" i="4"/>
  <c r="W188" i="4"/>
  <c r="W187" i="4"/>
  <c r="W186" i="4"/>
  <c r="W185" i="4"/>
  <c r="W184" i="4"/>
  <c r="W183" i="4"/>
  <c r="W182" i="4"/>
  <c r="W181" i="4"/>
  <c r="W180" i="4"/>
  <c r="W179" i="4"/>
  <c r="W178" i="4"/>
  <c r="W177" i="4"/>
  <c r="W176" i="4"/>
  <c r="W175" i="4"/>
  <c r="W174" i="4"/>
  <c r="W173" i="4"/>
  <c r="W172" i="4"/>
  <c r="W171" i="4"/>
  <c r="W170" i="4"/>
  <c r="W169" i="4"/>
  <c r="W168" i="4"/>
  <c r="W167" i="4"/>
  <c r="W166" i="4"/>
  <c r="W165" i="4"/>
  <c r="W164" i="4"/>
  <c r="W163" i="4"/>
  <c r="W162" i="4"/>
  <c r="W161" i="4"/>
  <c r="W160" i="4"/>
  <c r="W159" i="4"/>
  <c r="W158" i="4"/>
  <c r="W157" i="4"/>
  <c r="W156" i="4"/>
  <c r="W155" i="4"/>
  <c r="W154" i="4"/>
  <c r="W153" i="4"/>
  <c r="W152" i="4"/>
  <c r="W151" i="4"/>
  <c r="W150" i="4"/>
  <c r="W149" i="4"/>
  <c r="W148" i="4"/>
  <c r="W144" i="4"/>
  <c r="W143" i="4"/>
  <c r="W142" i="4"/>
  <c r="W141" i="4"/>
  <c r="W140" i="4"/>
  <c r="W139" i="4"/>
  <c r="W138" i="4"/>
  <c r="W137" i="4"/>
  <c r="W136" i="4"/>
  <c r="W135" i="4"/>
  <c r="W134" i="4"/>
  <c r="W133" i="4"/>
  <c r="W132" i="4"/>
  <c r="W131" i="4"/>
  <c r="W130" i="4"/>
  <c r="W129" i="4"/>
  <c r="W128" i="4"/>
  <c r="W127" i="4"/>
  <c r="W126" i="4"/>
  <c r="W125" i="4"/>
  <c r="W124" i="4"/>
  <c r="W123" i="4"/>
  <c r="W122" i="4"/>
  <c r="W121" i="4"/>
  <c r="W115" i="4"/>
  <c r="W113" i="4"/>
  <c r="W112" i="4"/>
  <c r="W111" i="4"/>
  <c r="W110" i="4"/>
  <c r="W109" i="4"/>
  <c r="W108" i="4"/>
  <c r="W107" i="4"/>
  <c r="W106" i="4"/>
  <c r="W105" i="4"/>
  <c r="W104" i="4"/>
  <c r="W103" i="4"/>
  <c r="W102" i="4"/>
  <c r="W101" i="4"/>
  <c r="W100" i="4"/>
  <c r="W99" i="4"/>
  <c r="W98" i="4"/>
  <c r="W97" i="4"/>
  <c r="W96" i="4"/>
  <c r="W95" i="4"/>
  <c r="W94" i="4"/>
  <c r="W93" i="4"/>
  <c r="W92" i="4"/>
  <c r="W91" i="4"/>
  <c r="W90" i="4"/>
  <c r="W89" i="4"/>
  <c r="W88" i="4"/>
  <c r="W87" i="4"/>
  <c r="W86" i="4"/>
  <c r="W85" i="4"/>
  <c r="W84" i="4"/>
  <c r="W83" i="4"/>
  <c r="W82" i="4"/>
  <c r="W81" i="4"/>
  <c r="W80" i="4"/>
  <c r="W79" i="4"/>
  <c r="W78" i="4"/>
  <c r="W77" i="4"/>
  <c r="W76" i="4"/>
  <c r="W75" i="4"/>
  <c r="W74" i="4"/>
  <c r="W73" i="4"/>
  <c r="W72" i="4"/>
  <c r="W71" i="4"/>
  <c r="W70" i="4"/>
  <c r="W69" i="4"/>
  <c r="W68" i="4"/>
  <c r="W67" i="4"/>
  <c r="W66" i="4"/>
  <c r="W65" i="4"/>
  <c r="W64" i="4"/>
  <c r="W63" i="4"/>
  <c r="W62" i="4"/>
  <c r="W61" i="4"/>
  <c r="W60" i="4"/>
  <c r="W59" i="4"/>
  <c r="W58" i="4"/>
  <c r="W57" i="4"/>
  <c r="W56" i="4"/>
  <c r="W55" i="4"/>
  <c r="W54" i="4"/>
  <c r="W53" i="4"/>
  <c r="W52" i="4"/>
  <c r="W51" i="4"/>
  <c r="W50" i="4"/>
  <c r="W49" i="4"/>
  <c r="W48" i="4"/>
  <c r="W47" i="4"/>
  <c r="W46" i="4"/>
  <c r="W43" i="4"/>
  <c r="W42" i="4"/>
  <c r="W41" i="4"/>
  <c r="W40" i="4"/>
  <c r="W39" i="4"/>
  <c r="W38" i="4"/>
  <c r="W37" i="4"/>
  <c r="W36" i="4"/>
  <c r="W35" i="4"/>
  <c r="W34" i="4"/>
  <c r="W33" i="4"/>
  <c r="W32" i="4"/>
  <c r="W28" i="4"/>
  <c r="W27" i="4"/>
  <c r="W26" i="4"/>
  <c r="W25" i="4"/>
  <c r="B31" i="2"/>
  <c r="B30" i="2"/>
  <c r="C30" i="2" s="1"/>
  <c r="B29" i="2"/>
  <c r="B28" i="2"/>
  <c r="B27" i="2"/>
  <c r="B26" i="2"/>
  <c r="B25" i="2"/>
  <c r="B24" i="2"/>
  <c r="B23" i="2"/>
  <c r="B22" i="2"/>
  <c r="B21" i="2"/>
  <c r="B20" i="2"/>
  <c r="C20" i="2" s="1"/>
  <c r="B19" i="2"/>
  <c r="B18" i="2"/>
  <c r="B17" i="2"/>
  <c r="B16" i="2"/>
  <c r="B15" i="2"/>
  <c r="B14" i="2"/>
  <c r="B13" i="2"/>
  <c r="B9" i="2"/>
  <c r="G14" i="173" l="1"/>
  <c r="V1" i="4"/>
  <c r="B8" i="2" s="1"/>
</calcChain>
</file>

<file path=xl/sharedStrings.xml><?xml version="1.0" encoding="utf-8"?>
<sst xmlns="http://schemas.openxmlformats.org/spreadsheetml/2006/main" count="4239" uniqueCount="1823">
  <si>
    <t>がん診療を統括する診療部（がん診療部、腫瘍センターなど）が設置されている。</t>
    <phoneticPr fontId="4"/>
  </si>
  <si>
    <t>退院時共同指導料2の医師同士の共同指導による加算</t>
  </si>
  <si>
    <t>退院時共同指導料2の3者以上の共同指導による加算</t>
  </si>
  <si>
    <t>小児がん患者と家族が利用できる宿泊施設を院内に整備している。</t>
    <phoneticPr fontId="4"/>
  </si>
  <si>
    <t>小児がん患者と家族が利用できる宿泊施設を院外に整備している。</t>
    <phoneticPr fontId="4"/>
  </si>
  <si>
    <t>外来化学療法加算1（B）15歳未満</t>
  </si>
  <si>
    <t>外来化学療法加算２（A）15歳未満</t>
  </si>
  <si>
    <t>分</t>
    <rPh sb="0" eb="1">
      <t>フン</t>
    </rPh>
    <phoneticPr fontId="4"/>
  </si>
  <si>
    <t>A：必須</t>
    <rPh sb="2" eb="4">
      <t>ヒッス</t>
    </rPh>
    <phoneticPr fontId="4"/>
  </si>
  <si>
    <t>B：原則必須</t>
    <phoneticPr fontId="4"/>
  </si>
  <si>
    <t>C：対応することが望ましい</t>
    <phoneticPr fontId="4"/>
  </si>
  <si>
    <t>別添資料の提出有無</t>
    <rPh sb="7" eb="9">
      <t>ウム</t>
    </rPh>
    <phoneticPr fontId="4"/>
  </si>
  <si>
    <t>ファイル形式</t>
    <rPh sb="4" eb="6">
      <t>ケイシキ</t>
    </rPh>
    <phoneticPr fontId="4"/>
  </si>
  <si>
    <t>その他の場合ファイル形式を記載してください。</t>
    <rPh sb="2" eb="3">
      <t>タ</t>
    </rPh>
    <rPh sb="4" eb="6">
      <t>バアイ</t>
    </rPh>
    <rPh sb="10" eb="12">
      <t>ケイシキ</t>
    </rPh>
    <rPh sb="13" eb="15">
      <t>キサイ</t>
    </rPh>
    <phoneticPr fontId="4"/>
  </si>
  <si>
    <t>パスの利用範囲
（都道府県内統一／地域内複数施設／１施設のみ）</t>
    <rPh sb="3" eb="5">
      <t>リヨウ</t>
    </rPh>
    <rPh sb="5" eb="7">
      <t>ハンイ</t>
    </rPh>
    <rPh sb="9" eb="11">
      <t>トドウ</t>
    </rPh>
    <rPh sb="11" eb="13">
      <t>フケン</t>
    </rPh>
    <rPh sb="12" eb="14">
      <t>ケンナイ</t>
    </rPh>
    <rPh sb="14" eb="16">
      <t>トウイツ</t>
    </rPh>
    <rPh sb="17" eb="19">
      <t>チイキ</t>
    </rPh>
    <rPh sb="19" eb="20">
      <t>ナイ</t>
    </rPh>
    <rPh sb="20" eb="22">
      <t>フクスウ</t>
    </rPh>
    <rPh sb="22" eb="24">
      <t>シセツ</t>
    </rPh>
    <rPh sb="26" eb="28">
      <t>シセツ</t>
    </rPh>
    <phoneticPr fontId="4"/>
  </si>
  <si>
    <t>適応した
患者数</t>
    <rPh sb="0" eb="2">
      <t>テキオウ</t>
    </rPh>
    <rPh sb="5" eb="7">
      <t>カンジャ</t>
    </rPh>
    <rPh sb="7" eb="8">
      <t>スウ</t>
    </rPh>
    <phoneticPr fontId="4"/>
  </si>
  <si>
    <t>別添資料
有無</t>
    <rPh sb="0" eb="2">
      <t>ベッテン</t>
    </rPh>
    <rPh sb="2" eb="4">
      <t>シリョウ</t>
    </rPh>
    <rPh sb="5" eb="7">
      <t>ウム</t>
    </rPh>
    <phoneticPr fontId="4"/>
  </si>
  <si>
    <t>記載
有無</t>
    <rPh sb="0" eb="2">
      <t>キサイ</t>
    </rPh>
    <rPh sb="3" eb="5">
      <t>ウム</t>
    </rPh>
    <phoneticPr fontId="4"/>
  </si>
  <si>
    <t>（３）</t>
    <phoneticPr fontId="4"/>
  </si>
  <si>
    <t>「-」：要件に該当なし</t>
    <phoneticPr fontId="4"/>
  </si>
  <si>
    <t>指定要件での扱い</t>
    <phoneticPr fontId="4"/>
  </si>
  <si>
    <t>A</t>
    <phoneticPr fontId="4"/>
  </si>
  <si>
    <t>C</t>
    <phoneticPr fontId="4"/>
  </si>
  <si>
    <t>-</t>
    <phoneticPr fontId="4"/>
  </si>
  <si>
    <t>ア</t>
    <phoneticPr fontId="4"/>
  </si>
  <si>
    <t>人</t>
    <phoneticPr fontId="4"/>
  </si>
  <si>
    <t>人</t>
    <phoneticPr fontId="4"/>
  </si>
  <si>
    <t>％</t>
    <phoneticPr fontId="4"/>
  </si>
  <si>
    <t>ウ</t>
    <phoneticPr fontId="4"/>
  </si>
  <si>
    <t>人</t>
    <phoneticPr fontId="4"/>
  </si>
  <si>
    <t>エ</t>
    <phoneticPr fontId="4"/>
  </si>
  <si>
    <t>症状緩和地域連携パス</t>
    <rPh sb="0" eb="2">
      <t>ショウジョウ</t>
    </rPh>
    <rPh sb="2" eb="4">
      <t>カンワ</t>
    </rPh>
    <rPh sb="4" eb="6">
      <t>チイキ</t>
    </rPh>
    <rPh sb="6" eb="8">
      <t>レンケイ</t>
    </rPh>
    <phoneticPr fontId="4"/>
  </si>
  <si>
    <t>がん疼痛や呼吸困難</t>
    <rPh sb="2" eb="4">
      <t>トウツウ</t>
    </rPh>
    <rPh sb="5" eb="7">
      <t>コキュウ</t>
    </rPh>
    <rPh sb="7" eb="9">
      <t>コンナン</t>
    </rPh>
    <phoneticPr fontId="4"/>
  </si>
  <si>
    <t>公益社団法人　日本口腔外科学会　口腔外科専門医</t>
    <rPh sb="0" eb="6">
      <t>コウエキシャダンホウジン</t>
    </rPh>
    <rPh sb="7" eb="9">
      <t>ニホン</t>
    </rPh>
    <phoneticPr fontId="4"/>
  </si>
  <si>
    <t>一般社団法人　日本病理学会　口腔病理専門医</t>
    <rPh sb="0" eb="6">
      <t>イッパンシャダンホウジン</t>
    </rPh>
    <rPh sb="7" eb="9">
      <t>ニホン</t>
    </rPh>
    <rPh sb="9" eb="11">
      <t>ビョウリ</t>
    </rPh>
    <rPh sb="16" eb="18">
      <t>ビョウリ</t>
    </rPh>
    <phoneticPr fontId="4"/>
  </si>
  <si>
    <t>i</t>
    <phoneticPr fontId="4"/>
  </si>
  <si>
    <t>A</t>
    <phoneticPr fontId="4"/>
  </si>
  <si>
    <t>当該体制は遠隔病理診断により確保している。</t>
    <rPh sb="0" eb="2">
      <t>トウガイ</t>
    </rPh>
    <rPh sb="2" eb="4">
      <t>タイセイ</t>
    </rPh>
    <rPh sb="5" eb="7">
      <t>エンカク</t>
    </rPh>
    <rPh sb="7" eb="9">
      <t>ビョウリ</t>
    </rPh>
    <rPh sb="9" eb="11">
      <t>シンダン</t>
    </rPh>
    <rPh sb="14" eb="16">
      <t>カクホ</t>
    </rPh>
    <phoneticPr fontId="4"/>
  </si>
  <si>
    <t>がん患者の療養上の相談に対応している。</t>
    <rPh sb="12" eb="14">
      <t>タイオウ</t>
    </rPh>
    <phoneticPr fontId="4"/>
  </si>
  <si>
    <t>アスベストによる肺がんおよび中皮腫に関する医療相談に対応している。</t>
    <rPh sb="26" eb="28">
      <t>タイオウ</t>
    </rPh>
    <phoneticPr fontId="4"/>
  </si>
  <si>
    <t>相談支援に携わる者に対する教育と支援サービス向上に向けた取組をしている。</t>
    <phoneticPr fontId="4"/>
  </si>
  <si>
    <t>強度変調放射線治療等を含む放射線治療に関して地域の医療機関と連携するとともに、役割分担を図っている。</t>
    <phoneticPr fontId="4"/>
  </si>
  <si>
    <t>A</t>
    <phoneticPr fontId="4"/>
  </si>
  <si>
    <t>C</t>
    <phoneticPr fontId="4"/>
  </si>
  <si>
    <t>-</t>
  </si>
  <si>
    <t>-</t>
    <phoneticPr fontId="4"/>
  </si>
  <si>
    <t>A</t>
    <phoneticPr fontId="4"/>
  </si>
  <si>
    <t>就労に関する相談に対応している。</t>
    <rPh sb="9" eb="11">
      <t>タイオウ</t>
    </rPh>
    <phoneticPr fontId="4"/>
  </si>
  <si>
    <t>　</t>
    <phoneticPr fontId="4"/>
  </si>
  <si>
    <t>院内の見やすい場所に指定を受けている旨の掲示をする等、がん患者に対し必要な情報提供を行っている。</t>
    <rPh sb="42" eb="43">
      <t>オコナ</t>
    </rPh>
    <phoneticPr fontId="4"/>
  </si>
  <si>
    <t>見出し</t>
    <rPh sb="0" eb="2">
      <t>ミダ</t>
    </rPh>
    <phoneticPr fontId="4"/>
  </si>
  <si>
    <r>
      <t>緩和ケア外来の説明が掲載されているページの見出しとアドレス</t>
    </r>
    <r>
      <rPr>
        <sz val="9"/>
        <rFont val="ＭＳ Ｐゴシック"/>
        <family val="3"/>
        <charset val="128"/>
      </rPr>
      <t xml:space="preserve">
※アドレスは、手入力せずにホームページからコピーしてください</t>
    </r>
    <rPh sb="0" eb="2">
      <t>カンワ</t>
    </rPh>
    <rPh sb="4" eb="6">
      <t>ガイライ</t>
    </rPh>
    <rPh sb="7" eb="9">
      <t>セツメイ</t>
    </rPh>
    <rPh sb="10" eb="12">
      <t>ケイサイ</t>
    </rPh>
    <rPh sb="21" eb="23">
      <t>ミダ</t>
    </rPh>
    <rPh sb="38" eb="39">
      <t>テ</t>
    </rPh>
    <rPh sb="39" eb="41">
      <t>ニュウリョク</t>
    </rPh>
    <phoneticPr fontId="4"/>
  </si>
  <si>
    <r>
      <t xml:space="preserve">緩和ケア病棟の説明が掲載されているページの見出しとアドレス
</t>
    </r>
    <r>
      <rPr>
        <sz val="8"/>
        <rFont val="ＭＳ Ｐゴシック"/>
        <family val="3"/>
        <charset val="128"/>
      </rPr>
      <t xml:space="preserve">
※アドレスは、手入力せずにホームページからコピーしてください。</t>
    </r>
    <rPh sb="0" eb="2">
      <t>カンワ</t>
    </rPh>
    <rPh sb="4" eb="6">
      <t>ビョウトウ</t>
    </rPh>
    <rPh sb="7" eb="9">
      <t>セツメイ</t>
    </rPh>
    <rPh sb="10" eb="12">
      <t>ケイサイ</t>
    </rPh>
    <rPh sb="21" eb="23">
      <t>ミダ</t>
    </rPh>
    <phoneticPr fontId="4"/>
  </si>
  <si>
    <t>-</t>
    <phoneticPr fontId="4"/>
  </si>
  <si>
    <t>-</t>
    <phoneticPr fontId="4"/>
  </si>
  <si>
    <t>-</t>
    <phoneticPr fontId="4"/>
  </si>
  <si>
    <t>受講率</t>
    <rPh sb="0" eb="2">
      <t>ジュコウ</t>
    </rPh>
    <rPh sb="2" eb="3">
      <t>リツ</t>
    </rPh>
    <phoneticPr fontId="4"/>
  </si>
  <si>
    <t>カ</t>
    <phoneticPr fontId="4"/>
  </si>
  <si>
    <t>キ</t>
    <phoneticPr fontId="4"/>
  </si>
  <si>
    <t>ク</t>
    <phoneticPr fontId="4"/>
  </si>
  <si>
    <t>ケ</t>
    <phoneticPr fontId="4"/>
  </si>
  <si>
    <t>サ</t>
    <phoneticPr fontId="4"/>
  </si>
  <si>
    <t>シ</t>
    <phoneticPr fontId="4"/>
  </si>
  <si>
    <t>ソ</t>
    <phoneticPr fontId="4"/>
  </si>
  <si>
    <t>オ</t>
    <phoneticPr fontId="4"/>
  </si>
  <si>
    <t>（６）</t>
    <phoneticPr fontId="4"/>
  </si>
  <si>
    <t>院外からの参加
（参加可/参加不可）</t>
    <rPh sb="9" eb="11">
      <t>サンカ</t>
    </rPh>
    <rPh sb="11" eb="12">
      <t>カ</t>
    </rPh>
    <rPh sb="13" eb="15">
      <t>サンカ</t>
    </rPh>
    <rPh sb="15" eb="17">
      <t>フカ</t>
    </rPh>
    <phoneticPr fontId="4"/>
  </si>
  <si>
    <t>病名</t>
    <rPh sb="0" eb="2">
      <t>ビョウメイ</t>
    </rPh>
    <phoneticPr fontId="4"/>
  </si>
  <si>
    <t>頻度
（回）</t>
    <rPh sb="0" eb="2">
      <t>ヒンド</t>
    </rPh>
    <rPh sb="4" eb="5">
      <t>カイ</t>
    </rPh>
    <phoneticPr fontId="4"/>
  </si>
  <si>
    <t>定期/
不定期</t>
    <rPh sb="0" eb="2">
      <t>テイキ</t>
    </rPh>
    <rPh sb="4" eb="7">
      <t>フテイキ</t>
    </rPh>
    <phoneticPr fontId="4"/>
  </si>
  <si>
    <t>参加対象者向けの
院内の問い合わせ窓口
（窓口の名称・電話番号）</t>
    <rPh sb="0" eb="2">
      <t>サンカ</t>
    </rPh>
    <rPh sb="2" eb="4">
      <t>タイショウ</t>
    </rPh>
    <rPh sb="4" eb="5">
      <t>シャ</t>
    </rPh>
    <rPh sb="5" eb="6">
      <t>ム</t>
    </rPh>
    <rPh sb="9" eb="11">
      <t>インナイ</t>
    </rPh>
    <rPh sb="12" eb="13">
      <t>ト</t>
    </rPh>
    <rPh sb="14" eb="15">
      <t>ア</t>
    </rPh>
    <rPh sb="17" eb="19">
      <t>マドグチ</t>
    </rPh>
    <rPh sb="21" eb="23">
      <t>マドグチ</t>
    </rPh>
    <rPh sb="24" eb="26">
      <t>メイショウ</t>
    </rPh>
    <rPh sb="27" eb="29">
      <t>デンワ</t>
    </rPh>
    <rPh sb="29" eb="31">
      <t>バンゴウ</t>
    </rPh>
    <phoneticPr fontId="4"/>
  </si>
  <si>
    <t>参加対象者</t>
    <rPh sb="0" eb="2">
      <t>サンカ</t>
    </rPh>
    <rPh sb="2" eb="4">
      <t>タイショウ</t>
    </rPh>
    <rPh sb="4" eb="5">
      <t>シャ</t>
    </rPh>
    <phoneticPr fontId="4"/>
  </si>
  <si>
    <t>活動状況</t>
    <rPh sb="0" eb="2">
      <t>カツドウ</t>
    </rPh>
    <rPh sb="2" eb="4">
      <t>ジョウキョウ</t>
    </rPh>
    <phoneticPr fontId="4"/>
  </si>
  <si>
    <t>病院
職員
の
関与</t>
    <phoneticPr fontId="4"/>
  </si>
  <si>
    <t>主催者名</t>
    <rPh sb="0" eb="2">
      <t>シュサイ</t>
    </rPh>
    <rPh sb="2" eb="3">
      <t>モノ</t>
    </rPh>
    <rPh sb="3" eb="4">
      <t>ナ</t>
    </rPh>
    <phoneticPr fontId="4"/>
  </si>
  <si>
    <t>名称　</t>
    <rPh sb="0" eb="2">
      <t>メイショウ</t>
    </rPh>
    <phoneticPr fontId="4"/>
  </si>
  <si>
    <t>参加可</t>
  </si>
  <si>
    <t>なし</t>
    <phoneticPr fontId="4"/>
  </si>
  <si>
    <t>週</t>
  </si>
  <si>
    <t>定期</t>
  </si>
  <si>
    <t>○○○会</t>
    <rPh sb="3" eb="4">
      <t>カイ</t>
    </rPh>
    <phoneticPr fontId="4"/>
  </si>
  <si>
    <t>患者サロン</t>
    <rPh sb="0" eb="2">
      <t>カンジャ</t>
    </rPh>
    <phoneticPr fontId="4"/>
  </si>
  <si>
    <t>例</t>
    <phoneticPr fontId="4"/>
  </si>
  <si>
    <t>参加不可</t>
  </si>
  <si>
    <t>咽頭がん、喉頭がん</t>
    <rPh sb="0" eb="2">
      <t>イントウ</t>
    </rPh>
    <rPh sb="5" eb="7">
      <t>コウトウ</t>
    </rPh>
    <phoneticPr fontId="4"/>
  </si>
  <si>
    <t>年</t>
  </si>
  <si>
    <t>不定期</t>
  </si>
  <si>
    <t>大腸・肛門科</t>
    <rPh sb="0" eb="2">
      <t>ダイチョウ</t>
    </rPh>
    <rPh sb="3" eb="6">
      <t>コウモンカ</t>
    </rPh>
    <phoneticPr fontId="4"/>
  </si>
  <si>
    <t>ストーマケアの勉強会</t>
    <rPh sb="7" eb="10">
      <t>ベンキョウカイ</t>
    </rPh>
    <phoneticPr fontId="4"/>
  </si>
  <si>
    <t>後腹膜・腹膜腫瘍
性腺外胚細胞腫瘍
原発不明</t>
    <phoneticPr fontId="4"/>
  </si>
  <si>
    <t>皮膚腫瘍
悪性骨軟部腫瘍</t>
    <phoneticPr fontId="4"/>
  </si>
  <si>
    <t>前立腺がん
精巣がん
その他の男性生殖器がん</t>
    <phoneticPr fontId="4"/>
  </si>
  <si>
    <t>肝がん
胆道がん
膵がん</t>
    <phoneticPr fontId="4"/>
  </si>
  <si>
    <t>その他</t>
    <phoneticPr fontId="4"/>
  </si>
  <si>
    <t>皮膚／骨と軟部組織</t>
    <phoneticPr fontId="4"/>
  </si>
  <si>
    <t>男性</t>
    <phoneticPr fontId="4"/>
  </si>
  <si>
    <t>肝臓／胆道／膵臓</t>
  </si>
  <si>
    <t>小児脳腫瘍
小児の眼・眼窩腫瘍
小児悪性骨軟部腫瘍
その他の小児固形腫瘍
小児血液腫瘍</t>
    <phoneticPr fontId="4"/>
  </si>
  <si>
    <t>血液腫瘍</t>
    <rPh sb="2" eb="4">
      <t>シュヨウ</t>
    </rPh>
    <phoneticPr fontId="4"/>
  </si>
  <si>
    <t>子宮頸がん・子宮体がん
卵巣がん
その他の女性生殖器がん</t>
    <phoneticPr fontId="4"/>
  </si>
  <si>
    <t>腎がん
尿路がん
膀胱がん
副腎腫瘍</t>
    <phoneticPr fontId="4"/>
  </si>
  <si>
    <t>食道がん
胃がん
小腸がん
大腸がん
GIST</t>
    <phoneticPr fontId="4"/>
  </si>
  <si>
    <t>肺がん
乳がん
縦隔腫瘍
中皮腫</t>
    <phoneticPr fontId="4"/>
  </si>
  <si>
    <t>小児</t>
    <phoneticPr fontId="4"/>
  </si>
  <si>
    <t>血液・リンパ</t>
    <phoneticPr fontId="4"/>
  </si>
  <si>
    <t>女性</t>
  </si>
  <si>
    <t>泌尿器</t>
  </si>
  <si>
    <t>消化管</t>
  </si>
  <si>
    <t>胸部</t>
    <phoneticPr fontId="4"/>
  </si>
  <si>
    <t>※ 「参加対象者」の項目の「院外」とは、貴院で診療を受けていない患者さんやご家族のことをさしています。</t>
    <rPh sb="3" eb="5">
      <t>サンカ</t>
    </rPh>
    <rPh sb="5" eb="8">
      <t>タイショウシャ</t>
    </rPh>
    <rPh sb="10" eb="12">
      <t>コウモク</t>
    </rPh>
    <rPh sb="20" eb="21">
      <t>キ</t>
    </rPh>
    <rPh sb="21" eb="22">
      <t>イン</t>
    </rPh>
    <rPh sb="23" eb="25">
      <t>シンリョウ</t>
    </rPh>
    <rPh sb="26" eb="27">
      <t>ウ</t>
    </rPh>
    <rPh sb="32" eb="34">
      <t>カンジャ</t>
    </rPh>
    <rPh sb="38" eb="40">
      <t>カゾク</t>
    </rPh>
    <phoneticPr fontId="4"/>
  </si>
  <si>
    <t>隣接する医療圏</t>
    <phoneticPr fontId="4"/>
  </si>
  <si>
    <t>当該２次医療圏</t>
    <phoneticPr fontId="4"/>
  </si>
  <si>
    <t>全患者</t>
    <phoneticPr fontId="4"/>
  </si>
  <si>
    <t>２次医療圏名</t>
    <phoneticPr fontId="4"/>
  </si>
  <si>
    <t>※当該２次医療圏または隣接する医療圏に居住するがん患者における診療実績について記載してください。</t>
    <rPh sb="39" eb="41">
      <t>キサイ</t>
    </rPh>
    <phoneticPr fontId="4"/>
  </si>
  <si>
    <t>地域の緩和ケア提供における役割分担と連携協力体制について</t>
    <rPh sb="0" eb="2">
      <t>チイキ</t>
    </rPh>
    <rPh sb="3" eb="5">
      <t>カンワ</t>
    </rPh>
    <rPh sb="7" eb="9">
      <t>テイキョウ</t>
    </rPh>
    <rPh sb="13" eb="15">
      <t>ヤクワリ</t>
    </rPh>
    <rPh sb="15" eb="17">
      <t>ブンタン</t>
    </rPh>
    <rPh sb="18" eb="20">
      <t>レンケイ</t>
    </rPh>
    <rPh sb="20" eb="22">
      <t>キョウリョク</t>
    </rPh>
    <rPh sb="22" eb="24">
      <t>タイセイ</t>
    </rPh>
    <phoneticPr fontId="4"/>
  </si>
  <si>
    <t>別紙17</t>
    <rPh sb="0" eb="2">
      <t>ベッシ</t>
    </rPh>
    <phoneticPr fontId="4"/>
  </si>
  <si>
    <t>がん患者およびその家族が心の悩みや体験等を語り合うための場の設定状況</t>
    <rPh sb="30" eb="31">
      <t>セツ</t>
    </rPh>
    <rPh sb="31" eb="32">
      <t>サダ</t>
    </rPh>
    <rPh sb="32" eb="34">
      <t>ジョウキョウ</t>
    </rPh>
    <phoneticPr fontId="4"/>
  </si>
  <si>
    <t>緩和ケア診療加算（A226-2）</t>
    <rPh sb="0" eb="2">
      <t>カンワ</t>
    </rPh>
    <rPh sb="4" eb="6">
      <t>シンリョウ</t>
    </rPh>
    <rPh sb="6" eb="8">
      <t>カサン</t>
    </rPh>
    <phoneticPr fontId="4"/>
  </si>
  <si>
    <t>栄養サポートチーム加算（A233-2）</t>
    <rPh sb="0" eb="2">
      <t>エイヨウ</t>
    </rPh>
    <rPh sb="9" eb="11">
      <t>カサン</t>
    </rPh>
    <phoneticPr fontId="4"/>
  </si>
  <si>
    <t>患者サポート体制充実加算（A234-3）</t>
    <rPh sb="0" eb="2">
      <t>カンジャ</t>
    </rPh>
    <rPh sb="6" eb="8">
      <t>タイセイ</t>
    </rPh>
    <rPh sb="8" eb="10">
      <t>ジュウジツ</t>
    </rPh>
    <rPh sb="10" eb="12">
      <t>カサン</t>
    </rPh>
    <phoneticPr fontId="4"/>
  </si>
  <si>
    <t>外来緩和ケア管理料（B001 24）</t>
    <rPh sb="0" eb="2">
      <t>ガイライ</t>
    </rPh>
    <rPh sb="2" eb="4">
      <t>カンワ</t>
    </rPh>
    <rPh sb="6" eb="9">
      <t>カンリリョウ</t>
    </rPh>
    <phoneticPr fontId="4"/>
  </si>
  <si>
    <t>外来放射線照射診療料（B001-2-8）</t>
    <rPh sb="0" eb="2">
      <t>ガイライ</t>
    </rPh>
    <rPh sb="2" eb="5">
      <t>ホウシャセン</t>
    </rPh>
    <rPh sb="5" eb="7">
      <t>ショウシャ</t>
    </rPh>
    <rPh sb="7" eb="9">
      <t>シンリョウ</t>
    </rPh>
    <rPh sb="9" eb="10">
      <t>リョウ</t>
    </rPh>
    <phoneticPr fontId="4"/>
  </si>
  <si>
    <t>リンパ浮腫指導管理料（B001-7）</t>
    <rPh sb="9" eb="10">
      <t>リョウ</t>
    </rPh>
    <phoneticPr fontId="4"/>
  </si>
  <si>
    <t>がん治療連携管理料（B005-6-3）</t>
    <rPh sb="2" eb="4">
      <t>チリョウ</t>
    </rPh>
    <rPh sb="4" eb="6">
      <t>レンケイ</t>
    </rPh>
    <rPh sb="6" eb="9">
      <t>カンリリョウ</t>
    </rPh>
    <phoneticPr fontId="4"/>
  </si>
  <si>
    <t>麻薬管理指導加算（B008）</t>
    <rPh sb="0" eb="2">
      <t>マヤク</t>
    </rPh>
    <rPh sb="2" eb="4">
      <t>カンリ</t>
    </rPh>
    <rPh sb="4" eb="6">
      <t>シドウ</t>
    </rPh>
    <rPh sb="6" eb="8">
      <t>カサン</t>
    </rPh>
    <phoneticPr fontId="4"/>
  </si>
  <si>
    <t>救命救急入院料（A300）</t>
  </si>
  <si>
    <t>緩和ケア病棟入院料（A310）</t>
  </si>
  <si>
    <t>うち胃がん患者数（ICD-10コード　C16$、D00.2）</t>
    <rPh sb="2" eb="3">
      <t>イ</t>
    </rPh>
    <rPh sb="5" eb="7">
      <t>カンジャ</t>
    </rPh>
    <rPh sb="7" eb="8">
      <t>スウ</t>
    </rPh>
    <phoneticPr fontId="4"/>
  </si>
  <si>
    <t>うち大腸がん（直腸がんを含む）患者数（ICD-10コード　C18$、C19、C20、D01.0、D01.1、D01.2）</t>
    <rPh sb="2" eb="4">
      <t>ダイチョウ</t>
    </rPh>
    <rPh sb="7" eb="9">
      <t>チョクチョウ</t>
    </rPh>
    <rPh sb="12" eb="13">
      <t>フク</t>
    </rPh>
    <rPh sb="15" eb="17">
      <t>カンジャ</t>
    </rPh>
    <rPh sb="17" eb="18">
      <t>スウ</t>
    </rPh>
    <phoneticPr fontId="4"/>
  </si>
  <si>
    <t>うち肝臓がん患者数（ICD-10コード　C22$、D01.5）</t>
    <rPh sb="2" eb="4">
      <t>カンゾウ</t>
    </rPh>
    <rPh sb="6" eb="8">
      <t>カンジャ</t>
    </rPh>
    <rPh sb="8" eb="9">
      <t>スウ</t>
    </rPh>
    <phoneticPr fontId="4"/>
  </si>
  <si>
    <t>うち乳がん患者数（ICD-10コード　C50$、D05$）</t>
    <rPh sb="2" eb="3">
      <t>ニュウ</t>
    </rPh>
    <rPh sb="5" eb="7">
      <t>カンジャ</t>
    </rPh>
    <rPh sb="7" eb="8">
      <t>スウ</t>
    </rPh>
    <phoneticPr fontId="4"/>
  </si>
  <si>
    <t>胃がん（C16$、D00.2）の手術件数</t>
    <rPh sb="0" eb="1">
      <t>イ</t>
    </rPh>
    <rPh sb="16" eb="18">
      <t>シュジュツ</t>
    </rPh>
    <rPh sb="18" eb="20">
      <t>ケンスウ</t>
    </rPh>
    <phoneticPr fontId="4"/>
  </si>
  <si>
    <t>内視鏡手術　粘膜下層剥離術（ESD）K6532</t>
    <rPh sb="0" eb="3">
      <t>ナイシキョウ</t>
    </rPh>
    <rPh sb="3" eb="5">
      <t>シュジュツ</t>
    </rPh>
    <phoneticPr fontId="4"/>
  </si>
  <si>
    <t>内視鏡手術　粘膜切除術（EMR）K6531</t>
    <rPh sb="0" eb="3">
      <t>ナイシキョウ</t>
    </rPh>
    <rPh sb="3" eb="5">
      <t>シュジュツ</t>
    </rPh>
    <phoneticPr fontId="4"/>
  </si>
  <si>
    <t>肝臓がん（C22$、D01.5）の手術件数</t>
    <rPh sb="17" eb="19">
      <t>シュジュツ</t>
    </rPh>
    <rPh sb="19" eb="21">
      <t>ケンスウ</t>
    </rPh>
    <phoneticPr fontId="4"/>
  </si>
  <si>
    <t>乳腺腫瘍摘出術（生検）　K474$</t>
    <rPh sb="0" eb="2">
      <t>ニュウセン</t>
    </rPh>
    <rPh sb="2" eb="4">
      <t>シュヨウ</t>
    </rPh>
    <rPh sb="4" eb="6">
      <t>テキシュツ</t>
    </rPh>
    <rPh sb="6" eb="7">
      <t>ジュツ</t>
    </rPh>
    <rPh sb="8" eb="9">
      <t>セイ</t>
    </rPh>
    <rPh sb="9" eb="10">
      <t>ケン</t>
    </rPh>
    <phoneticPr fontId="4"/>
  </si>
  <si>
    <t>定位照射（体幹部）</t>
  </si>
  <si>
    <t>電話番号（代表）</t>
    <rPh sb="0" eb="2">
      <t>デンワ</t>
    </rPh>
    <rPh sb="2" eb="4">
      <t>バンゴウ</t>
    </rPh>
    <rPh sb="5" eb="7">
      <t>ダイヒョウ</t>
    </rPh>
    <phoneticPr fontId="4"/>
  </si>
  <si>
    <t>一般病棟入院基本料（A100）</t>
  </si>
  <si>
    <t>療養病棟入院基本料（A101）</t>
  </si>
  <si>
    <t>専門病院入院基本料（A105）</t>
  </si>
  <si>
    <t>特定集中治療室管理料（A301）</t>
  </si>
  <si>
    <t>ハイケアユニット入院医療管理料（A301-2）</t>
  </si>
  <si>
    <t>小児入院医療管理料（A307）</t>
  </si>
  <si>
    <t>回復期リハビリテーション入院料（A308）</t>
  </si>
  <si>
    <t>定位照射（脳）</t>
  </si>
  <si>
    <t>強度変調放射線治療（IMRT）</t>
  </si>
  <si>
    <t>我が国に多いがんその他当該施設で対応可能ながんについて、手術療法、放射線治療、化学療法または緩和ケアに携わる専門的な知識および技能を有する医師によるセカンドオピニオン（診断および治療法について、主治医以外の第三者の医師が提示する医療上の意見をいう。以下同じ。）を提示する体制を整備している。</t>
    <rPh sb="30" eb="32">
      <t>リョウホウ</t>
    </rPh>
    <phoneticPr fontId="4"/>
  </si>
  <si>
    <t>病棟、外来、イに規定する外来化学療法室等に、集学的治療等の内容や治療前後の生活における注意点などに関して、冊子や視聴覚教材などを用いてがん患者およびその家族が自主的に確認できる環境を整備している。</t>
    <rPh sb="8" eb="10">
      <t>キテイ</t>
    </rPh>
    <phoneticPr fontId="4"/>
  </si>
  <si>
    <t>③</t>
    <phoneticPr fontId="4"/>
  </si>
  <si>
    <t>（２）</t>
    <phoneticPr fontId="4"/>
  </si>
  <si>
    <t>（４）</t>
    <phoneticPr fontId="4"/>
  </si>
  <si>
    <t>（５）</t>
    <phoneticPr fontId="4"/>
  </si>
  <si>
    <t>A</t>
    <phoneticPr fontId="4"/>
  </si>
  <si>
    <t>-</t>
    <phoneticPr fontId="4"/>
  </si>
  <si>
    <t>-</t>
    <phoneticPr fontId="4"/>
  </si>
  <si>
    <t>A</t>
    <phoneticPr fontId="4"/>
  </si>
  <si>
    <t>②</t>
    <phoneticPr fontId="4"/>
  </si>
  <si>
    <t>議事内容</t>
    <rPh sb="0" eb="2">
      <t>ギジ</t>
    </rPh>
    <rPh sb="2" eb="4">
      <t>ナイヨウ</t>
    </rPh>
    <phoneticPr fontId="4"/>
  </si>
  <si>
    <t>ＨＴＬＶ-１関連疾患であるＡＴＬに関する医療相談に対応している。</t>
    <rPh sb="25" eb="27">
      <t>タイオウ</t>
    </rPh>
    <phoneticPr fontId="4"/>
  </si>
  <si>
    <t>乳癌冷凍凝固摘出術　K475-2</t>
    <rPh sb="0" eb="2">
      <t>ニュウガン</t>
    </rPh>
    <rPh sb="2" eb="4">
      <t>レイトウ</t>
    </rPh>
    <rPh sb="4" eb="6">
      <t>ギョウコ</t>
    </rPh>
    <rPh sb="6" eb="8">
      <t>テキシュツ</t>
    </rPh>
    <rPh sb="8" eb="9">
      <t>ジュツ</t>
    </rPh>
    <phoneticPr fontId="4"/>
  </si>
  <si>
    <t>画像診断管理加算１（第４部　通則）</t>
    <rPh sb="10" eb="11">
      <t>ダイ</t>
    </rPh>
    <rPh sb="12" eb="13">
      <t>ブ</t>
    </rPh>
    <rPh sb="14" eb="16">
      <t>ツウソク</t>
    </rPh>
    <phoneticPr fontId="4"/>
  </si>
  <si>
    <t>②医師等の専門性に関する資格名に該当する人数等について</t>
    <rPh sb="1" eb="3">
      <t>イシ</t>
    </rPh>
    <rPh sb="3" eb="4">
      <t>トウ</t>
    </rPh>
    <rPh sb="5" eb="8">
      <t>センモンセイ</t>
    </rPh>
    <rPh sb="9" eb="10">
      <t>カン</t>
    </rPh>
    <rPh sb="12" eb="14">
      <t>シカク</t>
    </rPh>
    <rPh sb="14" eb="15">
      <t>メイ</t>
    </rPh>
    <rPh sb="16" eb="18">
      <t>ガイトウ</t>
    </rPh>
    <rPh sb="20" eb="22">
      <t>ニンズウ</t>
    </rPh>
    <rPh sb="22" eb="23">
      <t>トウ</t>
    </rPh>
    <phoneticPr fontId="4"/>
  </si>
  <si>
    <t>問い合わせ窓口について掲載しているホームページ</t>
    <rPh sb="0" eb="1">
      <t>ト</t>
    </rPh>
    <rPh sb="2" eb="3">
      <t>ア</t>
    </rPh>
    <rPh sb="5" eb="7">
      <t>マドグチ</t>
    </rPh>
    <rPh sb="11" eb="13">
      <t>ケイサイ</t>
    </rPh>
    <phoneticPr fontId="4"/>
  </si>
  <si>
    <t>すべてのがん</t>
    <phoneticPr fontId="4"/>
  </si>
  <si>
    <t>％</t>
    <phoneticPr fontId="4"/>
  </si>
  <si>
    <t>医療従事者に対してがん告知や余命告知等を行う際のコミュニケーション研修を1年に最低1回でも実施している。</t>
    <rPh sb="0" eb="2">
      <t>イリョウ</t>
    </rPh>
    <rPh sb="2" eb="5">
      <t>ジュウジシャ</t>
    </rPh>
    <phoneticPr fontId="4"/>
  </si>
  <si>
    <t>別紙11</t>
    <rPh sb="0" eb="2">
      <t>ベッシ</t>
    </rPh>
    <phoneticPr fontId="4"/>
  </si>
  <si>
    <t>病院長は緩和ケア研修を修了している。</t>
    <rPh sb="0" eb="2">
      <t>ビョウイン</t>
    </rPh>
    <rPh sb="2" eb="3">
      <t>ナガ</t>
    </rPh>
    <rPh sb="4" eb="6">
      <t>カンワ</t>
    </rPh>
    <rPh sb="8" eb="10">
      <t>ケンシュウ</t>
    </rPh>
    <rPh sb="11" eb="13">
      <t>シュウリョウ</t>
    </rPh>
    <phoneticPr fontId="4"/>
  </si>
  <si>
    <t>診療科別に、全てのレジメンをホームページで公開している。</t>
    <phoneticPr fontId="4"/>
  </si>
  <si>
    <t>がん告知や余命告知等を行う際のコミュニケーションに関するマニュアルがある。</t>
    <phoneticPr fontId="4"/>
  </si>
  <si>
    <t>件</t>
    <rPh sb="0" eb="1">
      <t>ケン</t>
    </rPh>
    <phoneticPr fontId="4"/>
  </si>
  <si>
    <t>週末を含め、抗がん剤の全てのミキシング作業の90％以上を、薬剤師が行っている。</t>
    <phoneticPr fontId="4"/>
  </si>
  <si>
    <t>-</t>
    <phoneticPr fontId="4"/>
  </si>
  <si>
    <t>コ</t>
    <phoneticPr fontId="4"/>
  </si>
  <si>
    <t>ア</t>
    <phoneticPr fontId="4"/>
  </si>
  <si>
    <t>画像誘導放射線治療加算の施設基準（M001）</t>
    <rPh sb="0" eb="2">
      <t>ガゾウ</t>
    </rPh>
    <rPh sb="2" eb="4">
      <t>ユウドウ</t>
    </rPh>
    <rPh sb="4" eb="7">
      <t>ホウシャセン</t>
    </rPh>
    <rPh sb="7" eb="9">
      <t>チリョウ</t>
    </rPh>
    <rPh sb="9" eb="11">
      <t>カサン</t>
    </rPh>
    <rPh sb="12" eb="14">
      <t>シセツ</t>
    </rPh>
    <rPh sb="14" eb="16">
      <t>キジュン</t>
    </rPh>
    <phoneticPr fontId="4"/>
  </si>
  <si>
    <t>がん患者とその家族に対して診療に関する説明を行う際には、他施設におけるセカンドオピニオンの活用についても説明を行う体制を整備している。その際、セカンドオピニオンを求めることにより不利益を被ることがない旨を明確に説明する体制を整備している。</t>
    <phoneticPr fontId="4"/>
  </si>
  <si>
    <t>一般社団法人　日本病院薬剤師会　がん薬物療法認定薬剤師</t>
    <rPh sb="0" eb="2">
      <t>イッパン</t>
    </rPh>
    <rPh sb="2" eb="4">
      <t>シャダン</t>
    </rPh>
    <rPh sb="4" eb="6">
      <t>ホウジン</t>
    </rPh>
    <rPh sb="7" eb="9">
      <t>ニホン</t>
    </rPh>
    <rPh sb="9" eb="11">
      <t>ビョウイン</t>
    </rPh>
    <rPh sb="11" eb="14">
      <t>ヤクザイシ</t>
    </rPh>
    <rPh sb="14" eb="15">
      <t>カイ</t>
    </rPh>
    <rPh sb="18" eb="20">
      <t>ヤクブツ</t>
    </rPh>
    <rPh sb="20" eb="22">
      <t>リョウホウ</t>
    </rPh>
    <rPh sb="22" eb="24">
      <t>ニンテイ</t>
    </rPh>
    <rPh sb="24" eb="27">
      <t>ヤクザイシ</t>
    </rPh>
    <phoneticPr fontId="4"/>
  </si>
  <si>
    <t>１　診療体制</t>
    <phoneticPr fontId="4"/>
  </si>
  <si>
    <t>がん治療連携計画策定料1（B005-6）</t>
    <rPh sb="2" eb="4">
      <t>チリョウ</t>
    </rPh>
    <rPh sb="4" eb="6">
      <t>レンケイ</t>
    </rPh>
    <rPh sb="6" eb="8">
      <t>ケイカク</t>
    </rPh>
    <rPh sb="8" eb="10">
      <t>サクテイ</t>
    </rPh>
    <rPh sb="10" eb="11">
      <t>リョウ</t>
    </rPh>
    <phoneticPr fontId="4"/>
  </si>
  <si>
    <t>がん治療連携計画策定料2（B005-6）</t>
    <rPh sb="2" eb="4">
      <t>チリョウ</t>
    </rPh>
    <rPh sb="4" eb="6">
      <t>レンケイ</t>
    </rPh>
    <rPh sb="6" eb="8">
      <t>ケイカク</t>
    </rPh>
    <rPh sb="8" eb="10">
      <t>サクテイ</t>
    </rPh>
    <rPh sb="10" eb="11">
      <t>リョウ</t>
    </rPh>
    <phoneticPr fontId="4"/>
  </si>
  <si>
    <t>肺がん（C34$、D02.2）の手術件数</t>
    <rPh sb="16" eb="18">
      <t>シュジュツ</t>
    </rPh>
    <rPh sb="18" eb="20">
      <t>ケンスウ</t>
    </rPh>
    <phoneticPr fontId="4"/>
  </si>
  <si>
    <t>大腸がん（C18$、C19、C20、D01.0、D01.1、D01.2）の手術件数</t>
    <rPh sb="37" eb="39">
      <t>シュジュツ</t>
    </rPh>
    <rPh sb="39" eb="41">
      <t>ケンスウ</t>
    </rPh>
    <phoneticPr fontId="4"/>
  </si>
  <si>
    <t>A</t>
    <phoneticPr fontId="4"/>
  </si>
  <si>
    <t>別紙14</t>
    <rPh sb="0" eb="2">
      <t>ベッシ</t>
    </rPh>
    <phoneticPr fontId="4"/>
  </si>
  <si>
    <t>別紙15</t>
    <rPh sb="0" eb="2">
      <t>ベッシ</t>
    </rPh>
    <phoneticPr fontId="4"/>
  </si>
  <si>
    <t>別紙9</t>
    <rPh sb="0" eb="2">
      <t>ベッシ</t>
    </rPh>
    <phoneticPr fontId="4"/>
  </si>
  <si>
    <t>別紙16</t>
    <rPh sb="0" eb="2">
      <t>ベッシ</t>
    </rPh>
    <phoneticPr fontId="4"/>
  </si>
  <si>
    <t>緩和ケア外来の状況</t>
  </si>
  <si>
    <t>緩和ケア病棟の状況</t>
  </si>
  <si>
    <t>地域連携クリティカルパス（がんに関するもの）</t>
  </si>
  <si>
    <t>別紙3</t>
    <rPh sb="0" eb="2">
      <t>ベッシ</t>
    </rPh>
    <phoneticPr fontId="4"/>
  </si>
  <si>
    <t>別紙4</t>
    <rPh sb="0" eb="2">
      <t>ベッシ</t>
    </rPh>
    <phoneticPr fontId="4"/>
  </si>
  <si>
    <t>別紙5</t>
    <rPh sb="0" eb="2">
      <t>ベッシ</t>
    </rPh>
    <phoneticPr fontId="4"/>
  </si>
  <si>
    <t>別紙6</t>
    <rPh sb="0" eb="2">
      <t>ベッシ</t>
    </rPh>
    <phoneticPr fontId="4"/>
  </si>
  <si>
    <t>別紙10</t>
    <rPh sb="0" eb="2">
      <t>ベッシ</t>
    </rPh>
    <phoneticPr fontId="4"/>
  </si>
  <si>
    <t>別紙18</t>
    <rPh sb="0" eb="2">
      <t>ベッシ</t>
    </rPh>
    <phoneticPr fontId="4"/>
  </si>
  <si>
    <t>別紙19</t>
    <rPh sb="0" eb="2">
      <t>ベッシ</t>
    </rPh>
    <phoneticPr fontId="4"/>
  </si>
  <si>
    <t>脳腫瘍
脊髄腫瘍
眼・眼窩腫瘍
口腔がん・咽頭がん・鼻のがん
喉頭がん
甲状腺がん</t>
    <rPh sb="26" eb="27">
      <t>ハナ</t>
    </rPh>
    <phoneticPr fontId="4"/>
  </si>
  <si>
    <t>①病床数</t>
    <rPh sb="1" eb="3">
      <t>ビョウショウ</t>
    </rPh>
    <rPh sb="3" eb="4">
      <t>スウ</t>
    </rPh>
    <phoneticPr fontId="4"/>
  </si>
  <si>
    <t>術後管理体制の一環として、手術部位感染に関するサーベイランスを実施している。</t>
    <phoneticPr fontId="4"/>
  </si>
  <si>
    <t>外来化学療法室を設置している。</t>
    <phoneticPr fontId="4"/>
  </si>
  <si>
    <t>術中迅速病理診断を含めた病理診断が実施可能である病理診断室を設置している。</t>
    <phoneticPr fontId="4"/>
  </si>
  <si>
    <t>相談支援センターの業務内容について、相談者からフィードバックを得る体制を整備している。</t>
    <phoneticPr fontId="4"/>
  </si>
  <si>
    <t>院内がん登録数や各治療法についてのがん種別件数について、ホームページ等での情報公開に努めている。</t>
    <phoneticPr fontId="4"/>
  </si>
  <si>
    <t>A</t>
    <phoneticPr fontId="4"/>
  </si>
  <si>
    <t>A</t>
    <phoneticPr fontId="4"/>
  </si>
  <si>
    <t>-</t>
    <phoneticPr fontId="4"/>
  </si>
  <si>
    <t>-</t>
    <phoneticPr fontId="4"/>
  </si>
  <si>
    <t>-</t>
    <phoneticPr fontId="4"/>
  </si>
  <si>
    <t>FAX番号（代表）</t>
    <rPh sb="3" eb="5">
      <t>バンゴウ</t>
    </rPh>
    <rPh sb="6" eb="8">
      <t>ダイヒョウ</t>
    </rPh>
    <phoneticPr fontId="4"/>
  </si>
  <si>
    <t>e-mail（代表）</t>
    <rPh sb="7" eb="9">
      <t>ダイヒョウ</t>
    </rPh>
    <phoneticPr fontId="4"/>
  </si>
  <si>
    <t>　うち療養病床</t>
    <rPh sb="3" eb="5">
      <t>リョウヨウ</t>
    </rPh>
    <rPh sb="5" eb="7">
      <t>ビョウショウ</t>
    </rPh>
    <phoneticPr fontId="4"/>
  </si>
  <si>
    <t>　うち一般病床</t>
    <rPh sb="3" eb="5">
      <t>イッパン</t>
    </rPh>
    <rPh sb="5" eb="7">
      <t>ビョウショウ</t>
    </rPh>
    <phoneticPr fontId="4"/>
  </si>
  <si>
    <t>　うち特別療養環境室としている病床</t>
    <rPh sb="3" eb="5">
      <t>トクベツ</t>
    </rPh>
    <rPh sb="5" eb="7">
      <t>リョウヨウ</t>
    </rPh>
    <rPh sb="7" eb="9">
      <t>カンキョウ</t>
    </rPh>
    <rPh sb="9" eb="10">
      <t>シツ</t>
    </rPh>
    <rPh sb="15" eb="17">
      <t>ビョウショウ</t>
    </rPh>
    <phoneticPr fontId="4"/>
  </si>
  <si>
    <t>診療録管理部門の職員</t>
    <rPh sb="0" eb="3">
      <t>シンリョウロク</t>
    </rPh>
    <rPh sb="3" eb="5">
      <t>カンリ</t>
    </rPh>
    <rPh sb="5" eb="7">
      <t>ブモン</t>
    </rPh>
    <rPh sb="8" eb="10">
      <t>ショクイン</t>
    </rPh>
    <phoneticPr fontId="4"/>
  </si>
  <si>
    <t>医師</t>
  </si>
  <si>
    <t>病院名</t>
    <rPh sb="0" eb="2">
      <t>ビョウイン</t>
    </rPh>
    <rPh sb="2" eb="3">
      <t>メイ</t>
    </rPh>
    <phoneticPr fontId="4"/>
  </si>
  <si>
    <t>病院名</t>
    <rPh sb="0" eb="2">
      <t>ビョウイン</t>
    </rPh>
    <phoneticPr fontId="4"/>
  </si>
  <si>
    <t>資料番号</t>
    <rPh sb="0" eb="2">
      <t>シリョウ</t>
    </rPh>
    <rPh sb="2" eb="4">
      <t>バンゴウ</t>
    </rPh>
    <phoneticPr fontId="4"/>
  </si>
  <si>
    <t>＜推薦書：提出資料一覧＞</t>
    <rPh sb="1" eb="4">
      <t>スイセンショ</t>
    </rPh>
    <rPh sb="5" eb="7">
      <t>テイシュツ</t>
    </rPh>
    <rPh sb="7" eb="9">
      <t>シリョウ</t>
    </rPh>
    <rPh sb="9" eb="11">
      <t>イチラン</t>
    </rPh>
    <phoneticPr fontId="4"/>
  </si>
  <si>
    <t>【添付資料】</t>
    <rPh sb="1" eb="3">
      <t>テンプ</t>
    </rPh>
    <rPh sb="3" eb="5">
      <t>シリョウ</t>
    </rPh>
    <phoneticPr fontId="4"/>
  </si>
  <si>
    <t>看護師</t>
    <rPh sb="0" eb="3">
      <t>カンゴシ</t>
    </rPh>
    <phoneticPr fontId="4"/>
  </si>
  <si>
    <t>DPC対象病院</t>
  </si>
  <si>
    <t>所属２次医療圏</t>
    <rPh sb="0" eb="2">
      <t>ショゾク</t>
    </rPh>
    <rPh sb="3" eb="4">
      <t>ジ</t>
    </rPh>
    <rPh sb="4" eb="6">
      <t>イリョウ</t>
    </rPh>
    <rPh sb="6" eb="7">
      <t>ケン</t>
    </rPh>
    <phoneticPr fontId="4"/>
  </si>
  <si>
    <t>別紙13</t>
    <rPh sb="0" eb="2">
      <t>ベッシ</t>
    </rPh>
    <phoneticPr fontId="4"/>
  </si>
  <si>
    <t>内容</t>
    <rPh sb="0" eb="1">
      <t>ウチ</t>
    </rPh>
    <rPh sb="1" eb="2">
      <t>カタチ</t>
    </rPh>
    <phoneticPr fontId="4"/>
  </si>
  <si>
    <t>精神保健福祉士</t>
    <rPh sb="0" eb="2">
      <t>セイシン</t>
    </rPh>
    <rPh sb="2" eb="4">
      <t>ホケン</t>
    </rPh>
    <rPh sb="4" eb="6">
      <t>フクシ</t>
    </rPh>
    <rPh sb="6" eb="7">
      <t>シ</t>
    </rPh>
    <phoneticPr fontId="4"/>
  </si>
  <si>
    <t>年</t>
    <rPh sb="0" eb="1">
      <t>ネン</t>
    </rPh>
    <phoneticPr fontId="4"/>
  </si>
  <si>
    <t>手術　K476$</t>
    <rPh sb="0" eb="2">
      <t>シュジュツ</t>
    </rPh>
    <phoneticPr fontId="4"/>
  </si>
  <si>
    <t>開胸手術　K511$、K514$、K518$</t>
    <rPh sb="0" eb="1">
      <t>カイ</t>
    </rPh>
    <rPh sb="1" eb="2">
      <t>キョウ</t>
    </rPh>
    <rPh sb="2" eb="4">
      <t>シュジュツ</t>
    </rPh>
    <phoneticPr fontId="4"/>
  </si>
  <si>
    <t xml:space="preserve">開腹手術　K695$
</t>
    <rPh sb="0" eb="2">
      <t>カイフク</t>
    </rPh>
    <rPh sb="2" eb="4">
      <t>シュジュツ</t>
    </rPh>
    <phoneticPr fontId="4"/>
  </si>
  <si>
    <t>郵便番号</t>
    <rPh sb="0" eb="2">
      <t>ユウビン</t>
    </rPh>
    <rPh sb="2" eb="4">
      <t>バンゴウ</t>
    </rPh>
    <phoneticPr fontId="4"/>
  </si>
  <si>
    <t>-</t>
    <phoneticPr fontId="4"/>
  </si>
  <si>
    <t>禁煙外来を実施している。</t>
    <phoneticPr fontId="4"/>
  </si>
  <si>
    <t>人</t>
    <phoneticPr fontId="4"/>
  </si>
  <si>
    <t>別紙12</t>
    <rPh sb="0" eb="2">
      <t>ベッシ</t>
    </rPh>
    <phoneticPr fontId="4"/>
  </si>
  <si>
    <t>病院名：</t>
    <rPh sb="0" eb="2">
      <t>ビョウイン</t>
    </rPh>
    <rPh sb="2" eb="3">
      <t>メイ</t>
    </rPh>
    <phoneticPr fontId="3"/>
  </si>
  <si>
    <t>期間：</t>
    <rPh sb="0" eb="2">
      <t>キカン</t>
    </rPh>
    <phoneticPr fontId="3"/>
  </si>
  <si>
    <t>　肺がん</t>
    <phoneticPr fontId="4"/>
  </si>
  <si>
    <t>祝祭日、年末年始以外の休み（創立記念日など）</t>
    <rPh sb="0" eb="3">
      <t>シュクサイジツ</t>
    </rPh>
    <rPh sb="4" eb="6">
      <t>ネンマツ</t>
    </rPh>
    <rPh sb="6" eb="8">
      <t>ネンシ</t>
    </rPh>
    <rPh sb="8" eb="10">
      <t>イガイ</t>
    </rPh>
    <rPh sb="11" eb="12">
      <t>ヤス</t>
    </rPh>
    <rPh sb="14" eb="16">
      <t>ソウリツ</t>
    </rPh>
    <rPh sb="16" eb="19">
      <t>キネンビ</t>
    </rPh>
    <phoneticPr fontId="4"/>
  </si>
  <si>
    <t>（内線）</t>
    <rPh sb="1" eb="3">
      <t>ナイセン</t>
    </rPh>
    <phoneticPr fontId="4"/>
  </si>
  <si>
    <t>窓口の名称</t>
    <rPh sb="3" eb="5">
      <t>メイショウ</t>
    </rPh>
    <phoneticPr fontId="4"/>
  </si>
  <si>
    <t>アド
レス</t>
    <phoneticPr fontId="4"/>
  </si>
  <si>
    <t>主な診療内容・特色</t>
    <rPh sb="0" eb="1">
      <t>オモ</t>
    </rPh>
    <rPh sb="2" eb="4">
      <t>シンリョウ</t>
    </rPh>
    <rPh sb="4" eb="6">
      <t>ナイヨウ</t>
    </rPh>
    <rPh sb="7" eb="9">
      <t>トクショク</t>
    </rPh>
    <phoneticPr fontId="4"/>
  </si>
  <si>
    <t>担当診療科名</t>
    <rPh sb="0" eb="2">
      <t>タントウ</t>
    </rPh>
    <rPh sb="2" eb="4">
      <t>シンリョウ</t>
    </rPh>
    <rPh sb="4" eb="5">
      <t>カ</t>
    </rPh>
    <rPh sb="5" eb="6">
      <t>ナ</t>
    </rPh>
    <phoneticPr fontId="4"/>
  </si>
  <si>
    <t>緩和ケア外来の名称</t>
    <rPh sb="0" eb="2">
      <t>カンワ</t>
    </rPh>
    <rPh sb="4" eb="6">
      <t>ガイライ</t>
    </rPh>
    <rPh sb="7" eb="9">
      <t>メイショウ</t>
    </rPh>
    <phoneticPr fontId="4"/>
  </si>
  <si>
    <t>緩和ケア外来の状況</t>
    <rPh sb="0" eb="2">
      <t>カンワ</t>
    </rPh>
    <rPh sb="4" eb="6">
      <t>ガイライ</t>
    </rPh>
    <rPh sb="7" eb="9">
      <t>ジョウキョウ</t>
    </rPh>
    <phoneticPr fontId="3"/>
  </si>
  <si>
    <t>緩和ケア病棟入院料の届出・受理</t>
    <rPh sb="0" eb="2">
      <t>カンワ</t>
    </rPh>
    <rPh sb="4" eb="6">
      <t>ビョウトウ</t>
    </rPh>
    <rPh sb="6" eb="8">
      <t>ニュウイン</t>
    </rPh>
    <rPh sb="8" eb="9">
      <t>リョウ</t>
    </rPh>
    <rPh sb="10" eb="12">
      <t>トドケデ</t>
    </rPh>
    <rPh sb="13" eb="15">
      <t>ジュリ</t>
    </rPh>
    <phoneticPr fontId="4"/>
  </si>
  <si>
    <t>緩和ケア病棟を有している</t>
    <rPh sb="0" eb="2">
      <t>カンワ</t>
    </rPh>
    <rPh sb="4" eb="6">
      <t>ビョウトウ</t>
    </rPh>
    <rPh sb="7" eb="8">
      <t>ユウ</t>
    </rPh>
    <phoneticPr fontId="4"/>
  </si>
  <si>
    <t>※緩和ケア病棟が設定されている場合に限り、「2」以降を記載してください。</t>
    <rPh sb="5" eb="7">
      <t>ビョウトウ</t>
    </rPh>
    <phoneticPr fontId="4"/>
  </si>
  <si>
    <t>緩和ケア病棟の状況</t>
    <rPh sb="0" eb="2">
      <t>カンワ</t>
    </rPh>
    <rPh sb="7" eb="9">
      <t>ジョウキョウ</t>
    </rPh>
    <phoneticPr fontId="3"/>
  </si>
  <si>
    <t>地域内複数施設</t>
    <phoneticPr fontId="4"/>
  </si>
  <si>
    <t>例</t>
    <phoneticPr fontId="4"/>
  </si>
  <si>
    <t>都道府県内統一</t>
    <phoneticPr fontId="4"/>
  </si>
  <si>
    <t>術後フォロー（化療なし）</t>
    <phoneticPr fontId="4"/>
  </si>
  <si>
    <t>大腸がん術後連携パス（化療なし）</t>
    <rPh sb="0" eb="2">
      <t>ダイチョウ</t>
    </rPh>
    <rPh sb="4" eb="6">
      <t>ジュツゴ</t>
    </rPh>
    <rPh sb="6" eb="8">
      <t>レンケイ</t>
    </rPh>
    <phoneticPr fontId="4"/>
  </si>
  <si>
    <t>　</t>
    <phoneticPr fontId="4"/>
  </si>
  <si>
    <t>登録医療機関数</t>
    <rPh sb="0" eb="2">
      <t>トウロク</t>
    </rPh>
    <rPh sb="2" eb="4">
      <t>イリョウ</t>
    </rPh>
    <rPh sb="4" eb="6">
      <t>キカン</t>
    </rPh>
    <rPh sb="6" eb="7">
      <t>スウ</t>
    </rPh>
    <phoneticPr fontId="4"/>
  </si>
  <si>
    <t>対象となる状況</t>
    <rPh sb="0" eb="2">
      <t>タイショウ</t>
    </rPh>
    <rPh sb="5" eb="7">
      <t>ジョウキョウ</t>
    </rPh>
    <phoneticPr fontId="4"/>
  </si>
  <si>
    <t>対象疾患</t>
    <phoneticPr fontId="4"/>
  </si>
  <si>
    <t>地域連携クリティカルパスの名称</t>
    <rPh sb="0" eb="2">
      <t>チイキ</t>
    </rPh>
    <rPh sb="2" eb="4">
      <t>レンケイ</t>
    </rPh>
    <rPh sb="13" eb="15">
      <t>メイショウ</t>
    </rPh>
    <phoneticPr fontId="4"/>
  </si>
  <si>
    <t>地域連携クリティカルパスを適応した患者の延べ数</t>
    <rPh sb="13" eb="15">
      <t>テキオウ</t>
    </rPh>
    <rPh sb="17" eb="19">
      <t>カンジャ</t>
    </rPh>
    <rPh sb="20" eb="21">
      <t>ノ</t>
    </rPh>
    <rPh sb="22" eb="23">
      <t>カズ</t>
    </rPh>
    <phoneticPr fontId="4"/>
  </si>
  <si>
    <t>地域連携クリティカルパスの総数</t>
    <rPh sb="13" eb="15">
      <t>ソウスウ</t>
    </rPh>
    <phoneticPr fontId="4"/>
  </si>
  <si>
    <t>臨床試験コーディネーター</t>
    <rPh sb="0" eb="2">
      <t>リンショウ</t>
    </rPh>
    <rPh sb="2" eb="4">
      <t>シケン</t>
    </rPh>
    <phoneticPr fontId="4"/>
  </si>
  <si>
    <t>別紙1</t>
    <rPh sb="0" eb="2">
      <t>ベッシ</t>
    </rPh>
    <phoneticPr fontId="4"/>
  </si>
  <si>
    <t>別紙2</t>
    <rPh sb="0" eb="2">
      <t>ベッシ</t>
    </rPh>
    <phoneticPr fontId="4"/>
  </si>
  <si>
    <t>がん患者およびその家族が心の悩みや体験等を語り合うための場の設定状況</t>
    <rPh sb="2" eb="4">
      <t>カンジャ</t>
    </rPh>
    <rPh sb="9" eb="11">
      <t>カゾク</t>
    </rPh>
    <rPh sb="12" eb="13">
      <t>ココロ</t>
    </rPh>
    <rPh sb="14" eb="15">
      <t>ナヤ</t>
    </rPh>
    <rPh sb="17" eb="20">
      <t>タイケンナド</t>
    </rPh>
    <rPh sb="21" eb="22">
      <t>カタ</t>
    </rPh>
    <rPh sb="23" eb="24">
      <t>ア</t>
    </rPh>
    <rPh sb="28" eb="29">
      <t>バ</t>
    </rPh>
    <rPh sb="30" eb="32">
      <t>セッテイ</t>
    </rPh>
    <rPh sb="32" eb="34">
      <t>ジョウキョウ</t>
    </rPh>
    <phoneticPr fontId="4"/>
  </si>
  <si>
    <t>臨床試験・治験の実施状況および問い合わせ窓口</t>
  </si>
  <si>
    <t>i</t>
    <phoneticPr fontId="4"/>
  </si>
  <si>
    <t>ii</t>
    <phoneticPr fontId="4"/>
  </si>
  <si>
    <t>iii</t>
    <phoneticPr fontId="4"/>
  </si>
  <si>
    <t>（３）医療施設</t>
    <phoneticPr fontId="4"/>
  </si>
  <si>
    <t>２　診療実績</t>
    <phoneticPr fontId="4"/>
  </si>
  <si>
    <t>３　研修の実施体制</t>
    <phoneticPr fontId="4"/>
  </si>
  <si>
    <t>＜相談支援センターの業務＞</t>
    <phoneticPr fontId="4"/>
  </si>
  <si>
    <t>相談支援センターの相談件数と相談支援内容</t>
    <rPh sb="0" eb="2">
      <t>ソウダン</t>
    </rPh>
    <rPh sb="2" eb="4">
      <t>シエン</t>
    </rPh>
    <rPh sb="9" eb="11">
      <t>ソウダン</t>
    </rPh>
    <rPh sb="11" eb="13">
      <t>ケンスウ</t>
    </rPh>
    <rPh sb="14" eb="16">
      <t>ソウダン</t>
    </rPh>
    <rPh sb="16" eb="18">
      <t>シエン</t>
    </rPh>
    <rPh sb="18" eb="20">
      <t>ナイヨウ</t>
    </rPh>
    <phoneticPr fontId="4"/>
  </si>
  <si>
    <t>がん患者およびその家族が心の悩みや体験等を語り合うための場を設けている。</t>
  </si>
  <si>
    <t>公益社団法人　日本臨床細胞学会　細胞検査士</t>
    <rPh sb="0" eb="2">
      <t>コウエキ</t>
    </rPh>
    <rPh sb="2" eb="4">
      <t>シャダン</t>
    </rPh>
    <rPh sb="4" eb="6">
      <t>ホウジン</t>
    </rPh>
    <rPh sb="7" eb="9">
      <t>ニホン</t>
    </rPh>
    <rPh sb="9" eb="11">
      <t>リンショウ</t>
    </rPh>
    <rPh sb="11" eb="13">
      <t>サイボウ</t>
    </rPh>
    <rPh sb="13" eb="15">
      <t>ガッカイ</t>
    </rPh>
    <rPh sb="16" eb="18">
      <t>サイボウ</t>
    </rPh>
    <rPh sb="18" eb="20">
      <t>ケンサ</t>
    </rPh>
    <rPh sb="20" eb="21">
      <t>シ</t>
    </rPh>
    <phoneticPr fontId="4"/>
  </si>
  <si>
    <t>体外照射呼吸性移動対策加算の施設基準（M001）</t>
    <rPh sb="0" eb="2">
      <t>タイガイ</t>
    </rPh>
    <rPh sb="2" eb="4">
      <t>ショウシャ</t>
    </rPh>
    <rPh sb="4" eb="6">
      <t>コキュウ</t>
    </rPh>
    <rPh sb="6" eb="7">
      <t>セイ</t>
    </rPh>
    <rPh sb="7" eb="9">
      <t>イドウ</t>
    </rPh>
    <rPh sb="9" eb="11">
      <t>タイサク</t>
    </rPh>
    <rPh sb="11" eb="13">
      <t>カサン</t>
    </rPh>
    <rPh sb="14" eb="16">
      <t>シセツ</t>
    </rPh>
    <rPh sb="16" eb="18">
      <t>キジュン</t>
    </rPh>
    <phoneticPr fontId="4"/>
  </si>
  <si>
    <t>がん患者リハビリテーション料（H007-2）</t>
    <rPh sb="2" eb="4">
      <t>カンジャ</t>
    </rPh>
    <rPh sb="13" eb="14">
      <t>リョウ</t>
    </rPh>
    <phoneticPr fontId="4"/>
  </si>
  <si>
    <t>放射線治療管理料（M000）</t>
    <rPh sb="5" eb="8">
      <t>カンリリョウ</t>
    </rPh>
    <phoneticPr fontId="4"/>
  </si>
  <si>
    <t>放射線治療専任加算（M000）</t>
    <rPh sb="7" eb="9">
      <t>カサン</t>
    </rPh>
    <phoneticPr fontId="4"/>
  </si>
  <si>
    <t>外来放射線治療加算（M000）</t>
    <rPh sb="0" eb="2">
      <t>ガイライ</t>
    </rPh>
    <rPh sb="2" eb="5">
      <t>ホウシャセン</t>
    </rPh>
    <rPh sb="5" eb="7">
      <t>チリョウ</t>
    </rPh>
    <rPh sb="7" eb="9">
      <t>カサン</t>
    </rPh>
    <phoneticPr fontId="4"/>
  </si>
  <si>
    <t>例</t>
    <phoneticPr fontId="4"/>
  </si>
  <si>
    <t>地域連携クリティカルパス（がんに関するもの）</t>
    <phoneticPr fontId="4"/>
  </si>
  <si>
    <t>介護福祉士</t>
    <rPh sb="0" eb="2">
      <t>カイゴ</t>
    </rPh>
    <rPh sb="2" eb="4">
      <t>フクシ</t>
    </rPh>
    <rPh sb="4" eb="5">
      <t>シ</t>
    </rPh>
    <phoneticPr fontId="4"/>
  </si>
  <si>
    <t>住所</t>
  </si>
  <si>
    <t>（指定）</t>
    <rPh sb="1" eb="3">
      <t>シテイ</t>
    </rPh>
    <phoneticPr fontId="4"/>
  </si>
  <si>
    <t>様式</t>
    <rPh sb="0" eb="2">
      <t>ヨウシキ</t>
    </rPh>
    <phoneticPr fontId="4"/>
  </si>
  <si>
    <t>日本放射線治療専門放射線技師認定機構 放射線治療専門放射線技師</t>
    <rPh sb="0" eb="2">
      <t>ニホン</t>
    </rPh>
    <rPh sb="2" eb="5">
      <t>ホウシャセン</t>
    </rPh>
    <rPh sb="5" eb="7">
      <t>チリョウ</t>
    </rPh>
    <rPh sb="7" eb="9">
      <t>センモン</t>
    </rPh>
    <rPh sb="9" eb="12">
      <t>ホウシャセン</t>
    </rPh>
    <rPh sb="12" eb="14">
      <t>ギシ</t>
    </rPh>
    <rPh sb="14" eb="16">
      <t>ニンテイ</t>
    </rPh>
    <rPh sb="16" eb="18">
      <t>キコウ</t>
    </rPh>
    <phoneticPr fontId="4"/>
  </si>
  <si>
    <t>あり</t>
  </si>
  <si>
    <t xml:space="preserve">開腹手術　K7193、K739$、K740$
</t>
    <rPh sb="0" eb="2">
      <t>カイフク</t>
    </rPh>
    <rPh sb="2" eb="4">
      <t>シュジュツ</t>
    </rPh>
    <phoneticPr fontId="4"/>
  </si>
  <si>
    <t>放射線治療品質管理機構　放射線治療品質管理士</t>
    <rPh sb="0" eb="3">
      <t>ホウシャセン</t>
    </rPh>
    <rPh sb="3" eb="5">
      <t>チリョウ</t>
    </rPh>
    <rPh sb="5" eb="7">
      <t>ヒンシツ</t>
    </rPh>
    <rPh sb="7" eb="9">
      <t>カンリ</t>
    </rPh>
    <rPh sb="9" eb="11">
      <t>キコウ</t>
    </rPh>
    <rPh sb="12" eb="15">
      <t>ホウシャセン</t>
    </rPh>
    <rPh sb="15" eb="17">
      <t>チリョウ</t>
    </rPh>
    <rPh sb="17" eb="19">
      <t>ヒンシツ</t>
    </rPh>
    <rPh sb="19" eb="21">
      <t>カンリ</t>
    </rPh>
    <rPh sb="21" eb="22">
      <t>シ</t>
    </rPh>
    <phoneticPr fontId="4"/>
  </si>
  <si>
    <t>診療録管理体制加算（A207）</t>
    <rPh sb="0" eb="2">
      <t>シンリョウ</t>
    </rPh>
    <rPh sb="2" eb="3">
      <t>ロク</t>
    </rPh>
    <rPh sb="3" eb="5">
      <t>カンリ</t>
    </rPh>
    <rPh sb="5" eb="7">
      <t>タイセイ</t>
    </rPh>
    <rPh sb="7" eb="9">
      <t>カサン</t>
    </rPh>
    <phoneticPr fontId="4"/>
  </si>
  <si>
    <t>頭部／頸部</t>
    <rPh sb="3" eb="4">
      <t>クビ</t>
    </rPh>
    <rPh sb="4" eb="5">
      <t>ブ</t>
    </rPh>
    <phoneticPr fontId="4"/>
  </si>
  <si>
    <t>電話</t>
    <rPh sb="0" eb="2">
      <t>デンワ</t>
    </rPh>
    <phoneticPr fontId="4"/>
  </si>
  <si>
    <t>※（常勤換算）</t>
    <rPh sb="2" eb="4">
      <t>ジョウキン</t>
    </rPh>
    <rPh sb="4" eb="6">
      <t>カンサン</t>
    </rPh>
    <phoneticPr fontId="4"/>
  </si>
  <si>
    <t>検査等の実施状況</t>
    <rPh sb="0" eb="2">
      <t>ケンサ</t>
    </rPh>
    <rPh sb="2" eb="3">
      <t>トウ</t>
    </rPh>
    <rPh sb="4" eb="6">
      <t>ジッシ</t>
    </rPh>
    <rPh sb="6" eb="8">
      <t>ジョウキョウ</t>
    </rPh>
    <phoneticPr fontId="4"/>
  </si>
  <si>
    <t>大腸がん</t>
    <rPh sb="0" eb="2">
      <t>ダイチョウ</t>
    </rPh>
    <phoneticPr fontId="4"/>
  </si>
  <si>
    <t>　</t>
    <phoneticPr fontId="4"/>
  </si>
  <si>
    <t>イ</t>
    <phoneticPr fontId="4"/>
  </si>
  <si>
    <t>（１）</t>
    <phoneticPr fontId="4"/>
  </si>
  <si>
    <t>社会福祉士</t>
    <rPh sb="0" eb="5">
      <t>シャカイフクシシ</t>
    </rPh>
    <phoneticPr fontId="4"/>
  </si>
  <si>
    <t>その他</t>
    <rPh sb="2" eb="3">
      <t>タ</t>
    </rPh>
    <phoneticPr fontId="4"/>
  </si>
  <si>
    <t>最終更新日</t>
    <rPh sb="0" eb="2">
      <t>サイシュウ</t>
    </rPh>
    <rPh sb="2" eb="5">
      <t>コウシンビ</t>
    </rPh>
    <phoneticPr fontId="4"/>
  </si>
  <si>
    <t>回</t>
    <rPh sb="0" eb="1">
      <t>カイ</t>
    </rPh>
    <phoneticPr fontId="4"/>
  </si>
  <si>
    <t>　</t>
    <phoneticPr fontId="4"/>
  </si>
  <si>
    <t>一般社団法人　日本医療薬学会　がん専門薬剤師</t>
    <rPh sb="0" eb="2">
      <t>イッパン</t>
    </rPh>
    <rPh sb="2" eb="4">
      <t>シャダン</t>
    </rPh>
    <rPh sb="4" eb="6">
      <t>ホウジン</t>
    </rPh>
    <rPh sb="7" eb="9">
      <t>ニホン</t>
    </rPh>
    <rPh sb="9" eb="11">
      <t>イリョウ</t>
    </rPh>
    <rPh sb="11" eb="12">
      <t>グスリ</t>
    </rPh>
    <rPh sb="12" eb="14">
      <t>ガッカイ</t>
    </rPh>
    <rPh sb="17" eb="19">
      <t>センモン</t>
    </rPh>
    <rPh sb="19" eb="22">
      <t>ヤクザイシ</t>
    </rPh>
    <phoneticPr fontId="4"/>
  </si>
  <si>
    <t>例：自施設で実施している、同一医療法人の施設で実施している、連携している訪問看護ケアステーションを紹介している、など</t>
    <phoneticPr fontId="4"/>
  </si>
  <si>
    <t>訪問看護ケアの有無</t>
  </si>
  <si>
    <t>例：家族用キッチン、家族室、談話室、ランドリー、デイルーム（食事や面会者との談話、ボランティアによるティーサービスがある）、特殊入浴室</t>
    <phoneticPr fontId="4"/>
  </si>
  <si>
    <t>緩和ケア病棟の設備</t>
  </si>
  <si>
    <t>（例）　　精神保健福祉士</t>
    <rPh sb="1" eb="2">
      <t>レイ</t>
    </rPh>
    <rPh sb="5" eb="7">
      <t>セイシン</t>
    </rPh>
    <rPh sb="7" eb="9">
      <t>ホケン</t>
    </rPh>
    <rPh sb="9" eb="12">
      <t>フクシシ</t>
    </rPh>
    <phoneticPr fontId="4"/>
  </si>
  <si>
    <t>（例）　　　医師</t>
    <rPh sb="1" eb="2">
      <t>レイ</t>
    </rPh>
    <rPh sb="6" eb="8">
      <t>イシ</t>
    </rPh>
    <phoneticPr fontId="4"/>
  </si>
  <si>
    <r>
      <rPr>
        <sz val="9"/>
        <rFont val="ＭＳ Ｐゴシック"/>
        <family val="3"/>
        <charset val="128"/>
      </rPr>
      <t xml:space="preserve">緩和ケア病棟を担当するスタッフの職種・人数（人）
</t>
    </r>
    <r>
      <rPr>
        <sz val="10"/>
        <rFont val="ＭＳ Ｐゴシック"/>
        <family val="3"/>
        <charset val="128"/>
      </rPr>
      <t xml:space="preserve">
</t>
    </r>
    <r>
      <rPr>
        <sz val="8"/>
        <rFont val="ＭＳ Ｐゴシック"/>
        <family val="3"/>
        <charset val="128"/>
      </rPr>
      <t>※常勤・非常勤、専従・専任・兼任などに関わらず、緩和ケア病棟の診療に携わっているスタッフについて記載してください。</t>
    </r>
    <rPh sb="0" eb="2">
      <t>カンワ</t>
    </rPh>
    <rPh sb="4" eb="6">
      <t>ビョウトウ</t>
    </rPh>
    <rPh sb="7" eb="9">
      <t>タントウ</t>
    </rPh>
    <rPh sb="16" eb="18">
      <t>ショクシュ</t>
    </rPh>
    <rPh sb="19" eb="21">
      <t>ニンズウ</t>
    </rPh>
    <rPh sb="22" eb="23">
      <t>ニン</t>
    </rPh>
    <phoneticPr fontId="4"/>
  </si>
  <si>
    <t>アドレス</t>
    <phoneticPr fontId="4"/>
  </si>
  <si>
    <t>床</t>
    <rPh sb="0" eb="1">
      <t>トコ</t>
    </rPh>
    <phoneticPr fontId="4"/>
  </si>
  <si>
    <t>緩和ケア病棟の病床数</t>
    <rPh sb="0" eb="2">
      <t>カンワ</t>
    </rPh>
    <rPh sb="7" eb="10">
      <t>ビョウショウスウ</t>
    </rPh>
    <phoneticPr fontId="4"/>
  </si>
  <si>
    <t>緩和ケア病棟の形式</t>
    <rPh sb="0" eb="2">
      <t>カンワ</t>
    </rPh>
    <phoneticPr fontId="4"/>
  </si>
  <si>
    <t>非常勤</t>
    <rPh sb="0" eb="3">
      <t>ヒジョウキン</t>
    </rPh>
    <phoneticPr fontId="4"/>
  </si>
  <si>
    <t>（１）診療機能</t>
  </si>
  <si>
    <t>総数</t>
    <rPh sb="0" eb="2">
      <t>ソウスウ</t>
    </rPh>
    <phoneticPr fontId="4"/>
  </si>
  <si>
    <t>年間新入院患者数に占めるがん患者の割合</t>
    <rPh sb="0" eb="2">
      <t>ネンカン</t>
    </rPh>
    <rPh sb="2" eb="3">
      <t>シン</t>
    </rPh>
    <rPh sb="3" eb="5">
      <t>ニュウイン</t>
    </rPh>
    <rPh sb="5" eb="7">
      <t>カンジャ</t>
    </rPh>
    <rPh sb="7" eb="8">
      <t>スウ</t>
    </rPh>
    <rPh sb="9" eb="10">
      <t>シ</t>
    </rPh>
    <rPh sb="14" eb="16">
      <t>カンジャ</t>
    </rPh>
    <rPh sb="17" eb="19">
      <t>ワリアイ</t>
    </rPh>
    <phoneticPr fontId="4"/>
  </si>
  <si>
    <t>病院概要</t>
    <rPh sb="0" eb="2">
      <t>ビョウイン</t>
    </rPh>
    <rPh sb="2" eb="4">
      <t>ガイヨウ</t>
    </rPh>
    <phoneticPr fontId="4"/>
  </si>
  <si>
    <t>病院名：</t>
    <rPh sb="0" eb="2">
      <t>ビョウイン</t>
    </rPh>
    <rPh sb="2" eb="3">
      <t>メイ</t>
    </rPh>
    <phoneticPr fontId="4"/>
  </si>
  <si>
    <t>(2)所在地等</t>
    <rPh sb="6" eb="7">
      <t>トウ</t>
    </rPh>
    <phoneticPr fontId="4"/>
  </si>
  <si>
    <t>名称</t>
    <rPh sb="0" eb="2">
      <t>メイショウ</t>
    </rPh>
    <phoneticPr fontId="4"/>
  </si>
  <si>
    <t>人</t>
    <rPh sb="0" eb="1">
      <t>ニン</t>
    </rPh>
    <phoneticPr fontId="4"/>
  </si>
  <si>
    <t>床</t>
    <rPh sb="0" eb="1">
      <t>ユカ</t>
    </rPh>
    <phoneticPr fontId="4"/>
  </si>
  <si>
    <t>歯科医師</t>
    <rPh sb="0" eb="2">
      <t>シカ</t>
    </rPh>
    <rPh sb="2" eb="4">
      <t>イシ</t>
    </rPh>
    <phoneticPr fontId="4"/>
  </si>
  <si>
    <t>常勤</t>
    <rPh sb="0" eb="2">
      <t>ジョウキン</t>
    </rPh>
    <phoneticPr fontId="4"/>
  </si>
  <si>
    <t>薬剤師</t>
    <rPh sb="0" eb="3">
      <t>ヤクザイシ</t>
    </rPh>
    <phoneticPr fontId="4"/>
  </si>
  <si>
    <t>保健師</t>
    <rPh sb="0" eb="2">
      <t>ホケン</t>
    </rPh>
    <rPh sb="2" eb="3">
      <t>シ</t>
    </rPh>
    <phoneticPr fontId="4"/>
  </si>
  <si>
    <t>看護師</t>
    <rPh sb="0" eb="2">
      <t>カンゴ</t>
    </rPh>
    <rPh sb="2" eb="3">
      <t>シ</t>
    </rPh>
    <phoneticPr fontId="4"/>
  </si>
  <si>
    <t>③その他専門的技術・知識を有する医療従事者</t>
    <rPh sb="3" eb="4">
      <t>ホカ</t>
    </rPh>
    <rPh sb="6" eb="7">
      <t>テキ</t>
    </rPh>
    <rPh sb="7" eb="9">
      <t>ギジュツ</t>
    </rPh>
    <rPh sb="10" eb="12">
      <t>チシキ</t>
    </rPh>
    <rPh sb="13" eb="14">
      <t>ユウ</t>
    </rPh>
    <rPh sb="16" eb="21">
      <t>イリョウジュウジシャ</t>
    </rPh>
    <phoneticPr fontId="4"/>
  </si>
  <si>
    <t>④その他の従事者</t>
    <rPh sb="3" eb="4">
      <t>タ</t>
    </rPh>
    <rPh sb="5" eb="8">
      <t>ジュウジシャ</t>
    </rPh>
    <phoneticPr fontId="4"/>
  </si>
  <si>
    <t>病理診断の件数</t>
    <rPh sb="0" eb="1">
      <t>ビョウ</t>
    </rPh>
    <rPh sb="1" eb="2">
      <t>リ</t>
    </rPh>
    <rPh sb="2" eb="4">
      <t>シンダン</t>
    </rPh>
    <rPh sb="5" eb="7">
      <t>ケンスウ</t>
    </rPh>
    <phoneticPr fontId="4"/>
  </si>
  <si>
    <t>倫理審査委員会</t>
    <rPh sb="0" eb="2">
      <t>リンリ</t>
    </rPh>
    <rPh sb="2" eb="4">
      <t>シンサ</t>
    </rPh>
    <rPh sb="4" eb="7">
      <t>イインカイ</t>
    </rPh>
    <phoneticPr fontId="4"/>
  </si>
  <si>
    <t>なし</t>
  </si>
  <si>
    <t>A</t>
  </si>
  <si>
    <t>研修修了者について、患者とその家族に対してわかりやすく情報提供している。</t>
    <phoneticPr fontId="4"/>
  </si>
  <si>
    <t>助産師</t>
    <rPh sb="0" eb="3">
      <t>ジョサンシ</t>
    </rPh>
    <phoneticPr fontId="4"/>
  </si>
  <si>
    <t>義肢装具士</t>
    <rPh sb="0" eb="2">
      <t>ギシ</t>
    </rPh>
    <rPh sb="2" eb="4">
      <t>ソウグ</t>
    </rPh>
    <rPh sb="4" eb="5">
      <t>シ</t>
    </rPh>
    <phoneticPr fontId="4"/>
  </si>
  <si>
    <t>臨床工学技士</t>
    <rPh sb="0" eb="2">
      <t>リンショウ</t>
    </rPh>
    <rPh sb="2" eb="4">
      <t>コウガク</t>
    </rPh>
    <rPh sb="4" eb="6">
      <t>ギシ</t>
    </rPh>
    <phoneticPr fontId="4"/>
  </si>
  <si>
    <t>外来化学療法加算１（第６部　通則）</t>
    <rPh sb="0" eb="2">
      <t>ガイライ</t>
    </rPh>
    <rPh sb="2" eb="6">
      <t>カガクリョウホウ</t>
    </rPh>
    <rPh sb="6" eb="8">
      <t>カサン</t>
    </rPh>
    <rPh sb="10" eb="11">
      <t>ダイ</t>
    </rPh>
    <rPh sb="12" eb="13">
      <t>ブ</t>
    </rPh>
    <rPh sb="14" eb="16">
      <t>ツウソク</t>
    </rPh>
    <phoneticPr fontId="4"/>
  </si>
  <si>
    <t>外来化学療法加算２（第６部　通則）</t>
    <rPh sb="0" eb="2">
      <t>ガイライ</t>
    </rPh>
    <rPh sb="2" eb="6">
      <t>カガクリョウホウ</t>
    </rPh>
    <rPh sb="6" eb="8">
      <t>カサン</t>
    </rPh>
    <phoneticPr fontId="4"/>
  </si>
  <si>
    <t>治験審査委員会</t>
    <rPh sb="0" eb="2">
      <t>チケン</t>
    </rPh>
    <rPh sb="2" eb="4">
      <t>シンサ</t>
    </rPh>
    <rPh sb="4" eb="7">
      <t>イインカイ</t>
    </rPh>
    <phoneticPr fontId="4"/>
  </si>
  <si>
    <t>准看護師</t>
    <rPh sb="0" eb="1">
      <t>ジュン</t>
    </rPh>
    <rPh sb="1" eb="3">
      <t>カンゴ</t>
    </rPh>
    <rPh sb="3" eb="4">
      <t>シ</t>
    </rPh>
    <phoneticPr fontId="4"/>
  </si>
  <si>
    <t>視能訓練士</t>
    <rPh sb="0" eb="1">
      <t>シ</t>
    </rPh>
    <rPh sb="1" eb="2">
      <t>ノウ</t>
    </rPh>
    <rPh sb="2" eb="4">
      <t>クンレン</t>
    </rPh>
    <rPh sb="4" eb="5">
      <t>シ</t>
    </rPh>
    <phoneticPr fontId="4"/>
  </si>
  <si>
    <t>言語聴覚士</t>
    <rPh sb="0" eb="2">
      <t>ゲンゴ</t>
    </rPh>
    <rPh sb="2" eb="4">
      <t>チョウカク</t>
    </rPh>
    <rPh sb="4" eb="5">
      <t>シ</t>
    </rPh>
    <phoneticPr fontId="4"/>
  </si>
  <si>
    <t>歯科衛生士</t>
    <rPh sb="0" eb="2">
      <t>シカ</t>
    </rPh>
    <rPh sb="2" eb="4">
      <t>エイセイ</t>
    </rPh>
    <rPh sb="4" eb="5">
      <t>シ</t>
    </rPh>
    <phoneticPr fontId="4"/>
  </si>
  <si>
    <t>歯科技工士</t>
    <rPh sb="0" eb="2">
      <t>シカ</t>
    </rPh>
    <rPh sb="2" eb="5">
      <t>ギコウシ</t>
    </rPh>
    <phoneticPr fontId="4"/>
  </si>
  <si>
    <t>診療放射線技師</t>
    <rPh sb="0" eb="2">
      <t>シンリョウ</t>
    </rPh>
    <rPh sb="2" eb="5">
      <t>ホウシャセン</t>
    </rPh>
    <rPh sb="5" eb="7">
      <t>ギシ</t>
    </rPh>
    <phoneticPr fontId="4"/>
  </si>
  <si>
    <t>臨床検査技師</t>
    <rPh sb="0" eb="2">
      <t>リンショウ</t>
    </rPh>
    <rPh sb="2" eb="4">
      <t>ケンサ</t>
    </rPh>
    <rPh sb="4" eb="6">
      <t>ギシ</t>
    </rPh>
    <phoneticPr fontId="4"/>
  </si>
  <si>
    <t>衛生検査技師</t>
    <rPh sb="0" eb="2">
      <t>エイセイ</t>
    </rPh>
    <rPh sb="2" eb="4">
      <t>ケンサ</t>
    </rPh>
    <rPh sb="4" eb="6">
      <t>ギシ</t>
    </rPh>
    <phoneticPr fontId="4"/>
  </si>
  <si>
    <t>管理栄養士</t>
    <rPh sb="0" eb="2">
      <t>カンリ</t>
    </rPh>
    <rPh sb="2" eb="4">
      <t>エイヨウ</t>
    </rPh>
    <rPh sb="4" eb="5">
      <t>シ</t>
    </rPh>
    <phoneticPr fontId="4"/>
  </si>
  <si>
    <t>栄養士</t>
    <rPh sb="0" eb="3">
      <t>エイヨウシ</t>
    </rPh>
    <phoneticPr fontId="4"/>
  </si>
  <si>
    <t>共通のパスを利用している計画策定病院数</t>
    <rPh sb="0" eb="2">
      <t>キョウツウ</t>
    </rPh>
    <rPh sb="6" eb="8">
      <t>リヨウ</t>
    </rPh>
    <rPh sb="12" eb="14">
      <t>ケイカク</t>
    </rPh>
    <rPh sb="14" eb="16">
      <t>サクテイ</t>
    </rPh>
    <rPh sb="16" eb="18">
      <t>ビョウイン</t>
    </rPh>
    <rPh sb="18" eb="19">
      <t>スウ</t>
    </rPh>
    <phoneticPr fontId="4"/>
  </si>
  <si>
    <t>院内がん登録部門の体制</t>
    <phoneticPr fontId="4"/>
  </si>
  <si>
    <t>(1)病院名　(表紙シートの病院名を反映）</t>
    <rPh sb="3" eb="5">
      <t>ビョウイン</t>
    </rPh>
    <rPh sb="5" eb="6">
      <t>メイ</t>
    </rPh>
    <rPh sb="8" eb="10">
      <t>ヒョウシ</t>
    </rPh>
    <rPh sb="14" eb="16">
      <t>ビョウイン</t>
    </rPh>
    <rPh sb="16" eb="17">
      <t>メイ</t>
    </rPh>
    <rPh sb="18" eb="20">
      <t>ハンエイ</t>
    </rPh>
    <phoneticPr fontId="4"/>
  </si>
  <si>
    <t>期間：</t>
    <rPh sb="0" eb="2">
      <t>キカン</t>
    </rPh>
    <phoneticPr fontId="4"/>
  </si>
  <si>
    <t>四病院団体協議会／医療研修推進財団　診療情報管理士</t>
    <rPh sb="0" eb="1">
      <t>ヨン</t>
    </rPh>
    <rPh sb="1" eb="3">
      <t>ビョウイン</t>
    </rPh>
    <rPh sb="3" eb="5">
      <t>ダンタイ</t>
    </rPh>
    <rPh sb="5" eb="8">
      <t>キョウギカイ</t>
    </rPh>
    <rPh sb="9" eb="11">
      <t>イリョウ</t>
    </rPh>
    <rPh sb="11" eb="13">
      <t>ケンシュウ</t>
    </rPh>
    <rPh sb="13" eb="15">
      <t>スイシン</t>
    </rPh>
    <rPh sb="15" eb="17">
      <t>ザイダン</t>
    </rPh>
    <rPh sb="18" eb="20">
      <t>シンリョウ</t>
    </rPh>
    <rPh sb="20" eb="22">
      <t>ジョウホウ</t>
    </rPh>
    <rPh sb="22" eb="24">
      <t>カンリ</t>
    </rPh>
    <rPh sb="24" eb="25">
      <t>シ</t>
    </rPh>
    <phoneticPr fontId="4"/>
  </si>
  <si>
    <t>各がん共通</t>
    <rPh sb="0" eb="1">
      <t>カク</t>
    </rPh>
    <rPh sb="3" eb="5">
      <t>キョウツウ</t>
    </rPh>
    <phoneticPr fontId="4"/>
  </si>
  <si>
    <r>
      <t>・ 常勤医師数：「常勤」とは、当該医療機関で定めている1週間の就業時間すべて勤務している者をいい、正規・非正規は問わないものとする。ただし、当該医療機関で定めている就業時間が32時間に満たない場合は、常勤とはみなさない</t>
    </r>
    <r>
      <rPr>
        <sz val="12"/>
        <rFont val="ＭＳ Ｐゴシック"/>
        <family val="3"/>
        <charset val="128"/>
      </rPr>
      <t>（「医療法第２１条の規定に基づく人員の算出に当たっての取扱い等について」（平成１０年６月２６日付け健政発第７７７号・医薬発第５７４号、厚生省健康政策局長・医薬安全局長連名通知）の別添「常勤医師等の取扱いについて」を参照）</t>
    </r>
    <r>
      <rPr>
        <sz val="14"/>
        <rFont val="ＭＳ Ｐゴシック"/>
        <family val="3"/>
        <charset val="128"/>
      </rPr>
      <t>。</t>
    </r>
    <rPh sb="100" eb="102">
      <t>ジョウキン</t>
    </rPh>
    <rPh sb="216" eb="218">
      <t>サンショウ</t>
    </rPh>
    <phoneticPr fontId="4"/>
  </si>
  <si>
    <t>注2）研修医は除いてください。</t>
    <rPh sb="7" eb="8">
      <t>ノゾ</t>
    </rPh>
    <phoneticPr fontId="4"/>
  </si>
  <si>
    <t>注1）様式4のIIの１の（２）診療従事者の回答と齟齬がないように記載してください。</t>
    <phoneticPr fontId="4"/>
  </si>
  <si>
    <t>相談支援センターの体制</t>
    <phoneticPr fontId="4"/>
  </si>
  <si>
    <t>相談支援に関し十分な経験を有するがん患者団体との連携協力体制構築の取り組みの状況</t>
    <phoneticPr fontId="4"/>
  </si>
  <si>
    <t>ＰＤＣＡサイクルの構築体制について</t>
    <phoneticPr fontId="4"/>
  </si>
  <si>
    <t>問い合わせ先</t>
    <phoneticPr fontId="4"/>
  </si>
  <si>
    <t>様式3</t>
    <rPh sb="0" eb="2">
      <t>ヨウシキ</t>
    </rPh>
    <phoneticPr fontId="4"/>
  </si>
  <si>
    <t>様式4</t>
    <rPh sb="0" eb="2">
      <t>ヨウシキ</t>
    </rPh>
    <phoneticPr fontId="4"/>
  </si>
  <si>
    <t>①施設基準を取得した病床数　</t>
    <rPh sb="1" eb="3">
      <t>シセツ</t>
    </rPh>
    <rPh sb="3" eb="5">
      <t>キジュン</t>
    </rPh>
    <rPh sb="6" eb="8">
      <t>シュトク</t>
    </rPh>
    <rPh sb="10" eb="13">
      <t>ビョウショウスウ</t>
    </rPh>
    <phoneticPr fontId="4"/>
  </si>
  <si>
    <t>画像診断管理加算２（第４部　通則）</t>
    <rPh sb="10" eb="11">
      <t>ダイ</t>
    </rPh>
    <rPh sb="12" eb="13">
      <t>ブ</t>
    </rPh>
    <rPh sb="14" eb="16">
      <t>ツウソク</t>
    </rPh>
    <phoneticPr fontId="4"/>
  </si>
  <si>
    <t>人</t>
  </si>
  <si>
    <t>人</t>
    <rPh sb="0" eb="1">
      <t>ヒト</t>
    </rPh>
    <phoneticPr fontId="4"/>
  </si>
  <si>
    <t>理学療法士</t>
    <rPh sb="0" eb="2">
      <t>リガク</t>
    </rPh>
    <rPh sb="2" eb="4">
      <t>リョウホウ</t>
    </rPh>
    <rPh sb="4" eb="5">
      <t>シ</t>
    </rPh>
    <phoneticPr fontId="4"/>
  </si>
  <si>
    <t>作業療法士</t>
    <rPh sb="0" eb="2">
      <t>サギョウ</t>
    </rPh>
    <rPh sb="2" eb="4">
      <t>リョウホウ</t>
    </rPh>
    <rPh sb="4" eb="5">
      <t>シ</t>
    </rPh>
    <phoneticPr fontId="4"/>
  </si>
  <si>
    <t>乳がん（C50$、D05$）の手術件数</t>
    <rPh sb="15" eb="17">
      <t>シュジュツ</t>
    </rPh>
    <rPh sb="17" eb="19">
      <t>ケンスウ</t>
    </rPh>
    <phoneticPr fontId="4"/>
  </si>
  <si>
    <t>※複数の資格を有する者は、主たる業務に係る職種についてのみ記載。</t>
    <rPh sb="1" eb="3">
      <t>フクスウ</t>
    </rPh>
    <rPh sb="4" eb="6">
      <t>シカク</t>
    </rPh>
    <rPh sb="7" eb="8">
      <t>ユウ</t>
    </rPh>
    <rPh sb="10" eb="11">
      <t>モノ</t>
    </rPh>
    <rPh sb="13" eb="14">
      <t>シュ</t>
    </rPh>
    <rPh sb="16" eb="18">
      <t>ギョウム</t>
    </rPh>
    <rPh sb="19" eb="20">
      <t>カカ</t>
    </rPh>
    <rPh sb="21" eb="23">
      <t>ショクシュ</t>
    </rPh>
    <rPh sb="29" eb="31">
      <t>キサイ</t>
    </rPh>
    <phoneticPr fontId="4"/>
  </si>
  <si>
    <t>-</t>
    <phoneticPr fontId="4"/>
  </si>
  <si>
    <r>
      <t>※印刷範囲外です。メモ書きとして使えますが、提出前には</t>
    </r>
    <r>
      <rPr>
        <sz val="10"/>
        <color indexed="60"/>
        <rFont val="ＭＳ Ｐゴシック"/>
        <family val="3"/>
        <charset val="128"/>
      </rPr>
      <t>個人情報などの記載がないこと</t>
    </r>
    <r>
      <rPr>
        <sz val="10"/>
        <rFont val="ＭＳ Ｐゴシック"/>
        <family val="3"/>
        <charset val="128"/>
      </rPr>
      <t>をご確認ください。</t>
    </r>
    <rPh sb="1" eb="3">
      <t>インサツ</t>
    </rPh>
    <rPh sb="3" eb="5">
      <t>ハンイ</t>
    </rPh>
    <rPh sb="5" eb="6">
      <t>ガイ</t>
    </rPh>
    <rPh sb="11" eb="12">
      <t>ガ</t>
    </rPh>
    <rPh sb="16" eb="17">
      <t>ツカ</t>
    </rPh>
    <rPh sb="22" eb="24">
      <t>テイシュツ</t>
    </rPh>
    <rPh sb="24" eb="25">
      <t>マエ</t>
    </rPh>
    <rPh sb="27" eb="29">
      <t>コジン</t>
    </rPh>
    <rPh sb="29" eb="31">
      <t>ジョウホウ</t>
    </rPh>
    <rPh sb="34" eb="36">
      <t>キサイ</t>
    </rPh>
    <rPh sb="43" eb="45">
      <t>カクニン</t>
    </rPh>
    <phoneticPr fontId="4"/>
  </si>
  <si>
    <r>
      <t xml:space="preserve">記載の有無
</t>
    </r>
    <r>
      <rPr>
        <sz val="8"/>
        <color indexed="10"/>
        <rFont val="ＭＳ Ｐゴシック"/>
        <family val="3"/>
        <charset val="128"/>
      </rPr>
      <t>※「あり」とするとデータ抽出の対象となります。記載する内容がない場合は「なし」としてください。「なし」の場合は以下について記入の必要はありません。</t>
    </r>
    <phoneticPr fontId="4"/>
  </si>
  <si>
    <r>
      <t>※印刷範囲外です。メモ書きとして使えますが、提出前には</t>
    </r>
    <r>
      <rPr>
        <sz val="8"/>
        <color indexed="60"/>
        <rFont val="ＭＳ Ｐゴシック"/>
        <family val="3"/>
        <charset val="128"/>
      </rPr>
      <t>個人情報などの記載がないこと</t>
    </r>
    <r>
      <rPr>
        <sz val="8"/>
        <rFont val="ＭＳ Ｐゴシック"/>
        <family val="3"/>
        <charset val="128"/>
      </rPr>
      <t>をご確認ください。</t>
    </r>
    <rPh sb="1" eb="3">
      <t>インサツ</t>
    </rPh>
    <rPh sb="3" eb="5">
      <t>ハンイ</t>
    </rPh>
    <rPh sb="5" eb="6">
      <t>ガイ</t>
    </rPh>
    <rPh sb="11" eb="12">
      <t>ガ</t>
    </rPh>
    <rPh sb="16" eb="17">
      <t>ツカ</t>
    </rPh>
    <rPh sb="22" eb="24">
      <t>テイシュツ</t>
    </rPh>
    <rPh sb="24" eb="25">
      <t>マエ</t>
    </rPh>
    <rPh sb="27" eb="29">
      <t>コジン</t>
    </rPh>
    <rPh sb="29" eb="31">
      <t>ジョウホウ</t>
    </rPh>
    <rPh sb="34" eb="36">
      <t>キサイ</t>
    </rPh>
    <rPh sb="43" eb="45">
      <t>カクニン</t>
    </rPh>
    <phoneticPr fontId="4"/>
  </si>
  <si>
    <r>
      <t xml:space="preserve">記載の有無
</t>
    </r>
    <r>
      <rPr>
        <sz val="8"/>
        <color indexed="10"/>
        <rFont val="ＭＳ Ｐゴシック"/>
        <family val="3"/>
        <charset val="128"/>
      </rPr>
      <t>※「あり」とするとデータ抽出の対象となります。記載する内容がない場合は「なし」としてください。「なし」の場合は以下について記入の必要はありません。</t>
    </r>
    <rPh sb="0" eb="2">
      <t>キサイ</t>
    </rPh>
    <rPh sb="3" eb="5">
      <t>ウム</t>
    </rPh>
    <phoneticPr fontId="4"/>
  </si>
  <si>
    <r>
      <t xml:space="preserve">記載の有無
</t>
    </r>
    <r>
      <rPr>
        <sz val="7"/>
        <color indexed="10"/>
        <rFont val="ＭＳ Ｐゴシック"/>
        <family val="3"/>
        <charset val="128"/>
      </rPr>
      <t>※「あり」とするとデータ抽出の対象となります。記載する内容がない場合は「なし」としてください。「なし」の場合は以下について記入の必要はありません。</t>
    </r>
    <rPh sb="0" eb="2">
      <t>キサイ</t>
    </rPh>
    <rPh sb="3" eb="5">
      <t>ウム</t>
    </rPh>
    <phoneticPr fontId="4"/>
  </si>
  <si>
    <r>
      <t xml:space="preserve">記載の有無
</t>
    </r>
    <r>
      <rPr>
        <sz val="8"/>
        <color indexed="10"/>
        <rFont val="ＭＳ Ｐゴシック"/>
        <family val="3"/>
        <charset val="128"/>
      </rPr>
      <t>※「あり」とするとデータ抽出の対象となります。記載する内容がない場合は「なし」としてください。「なし」の場合は以下について記入の必要はありません。</t>
    </r>
    <rPh sb="0" eb="2">
      <t>キサイ</t>
    </rPh>
    <rPh sb="3" eb="5">
      <t>ウム</t>
    </rPh>
    <phoneticPr fontId="4"/>
  </si>
  <si>
    <r>
      <t xml:space="preserve">各別紙に「記載の有無」「別添資料の有無」をチェックする欄があり、このシートに反映されます。
</t>
    </r>
    <r>
      <rPr>
        <sz val="8"/>
        <rFont val="ＭＳ Ｐゴシック"/>
        <family val="3"/>
        <charset val="128"/>
      </rPr>
      <t>このシートの記載有無欄で</t>
    </r>
    <r>
      <rPr>
        <b/>
        <sz val="8"/>
        <color indexed="10"/>
        <rFont val="ＭＳ Ｐゴシック"/>
        <family val="3"/>
        <charset val="128"/>
      </rPr>
      <t>「未入力」</t>
    </r>
    <r>
      <rPr>
        <sz val="8"/>
        <rFont val="ＭＳ Ｐゴシック"/>
        <family val="3"/>
        <charset val="128"/>
      </rPr>
      <t>となっている別紙は、様式4（機能別）で選択した「がん診療連携拠点病院等の区分」で該当する別紙の「記載の有無」欄が未入力になっている状態です。確認をしてください。</t>
    </r>
    <rPh sb="52" eb="54">
      <t>キサイ</t>
    </rPh>
    <rPh sb="54" eb="56">
      <t>ウム</t>
    </rPh>
    <rPh sb="56" eb="57">
      <t>ラン</t>
    </rPh>
    <rPh sb="59" eb="62">
      <t>ミニュウリョク</t>
    </rPh>
    <rPh sb="69" eb="71">
      <t>ベッシ</t>
    </rPh>
    <rPh sb="73" eb="75">
      <t>ヨウシキ</t>
    </rPh>
    <rPh sb="77" eb="79">
      <t>キノウ</t>
    </rPh>
    <rPh sb="79" eb="80">
      <t>ベツ</t>
    </rPh>
    <rPh sb="82" eb="84">
      <t>センタク</t>
    </rPh>
    <rPh sb="103" eb="105">
      <t>ガイトウ</t>
    </rPh>
    <rPh sb="107" eb="109">
      <t>ベッシ</t>
    </rPh>
    <rPh sb="111" eb="113">
      <t>キサイ</t>
    </rPh>
    <rPh sb="114" eb="116">
      <t>ウム</t>
    </rPh>
    <rPh sb="117" eb="118">
      <t>ラン</t>
    </rPh>
    <rPh sb="119" eb="122">
      <t>ミニュウリョク</t>
    </rPh>
    <rPh sb="128" eb="130">
      <t>ジョウタイ</t>
    </rPh>
    <rPh sb="133" eb="135">
      <t>カクニン</t>
    </rPh>
    <phoneticPr fontId="4"/>
  </si>
  <si>
    <t>印刷範囲外</t>
  </si>
  <si>
    <t>印刷範囲外</t>
    <rPh sb="0" eb="2">
      <t>インサツ</t>
    </rPh>
    <rPh sb="2" eb="4">
      <t>ハンイ</t>
    </rPh>
    <rPh sb="4" eb="5">
      <t>ガイ</t>
    </rPh>
    <phoneticPr fontId="4"/>
  </si>
  <si>
    <t>がん相談支援センター</t>
    <rPh sb="2" eb="4">
      <t>ソウダン</t>
    </rPh>
    <rPh sb="4" eb="6">
      <t>シエン</t>
    </rPh>
    <phoneticPr fontId="4"/>
  </si>
  <si>
    <t>延べ新規
入院患者数</t>
    <rPh sb="0" eb="1">
      <t>ノ</t>
    </rPh>
    <phoneticPr fontId="4"/>
  </si>
  <si>
    <t>延べ
外来患者数</t>
    <rPh sb="0" eb="1">
      <t>ノ</t>
    </rPh>
    <phoneticPr fontId="4"/>
  </si>
  <si>
    <t>（２）診療従事者</t>
    <phoneticPr fontId="4"/>
  </si>
  <si>
    <t>（２）院内がん登録</t>
    <phoneticPr fontId="4"/>
  </si>
  <si>
    <t>４　情報の収集提供体制</t>
    <phoneticPr fontId="4"/>
  </si>
  <si>
    <t>うち当該研修会修了者数</t>
    <phoneticPr fontId="4"/>
  </si>
  <si>
    <r>
      <t xml:space="preserve">記載の有無
</t>
    </r>
    <r>
      <rPr>
        <sz val="9"/>
        <color indexed="10"/>
        <rFont val="ＭＳ Ｐゴシック"/>
        <family val="3"/>
        <charset val="128"/>
      </rPr>
      <t>※「あり」とするとデータ抽出の対象となります。記載する内容がない場合は「なし」としてください。「なし」の場合は以下について記入の必要はありません。</t>
    </r>
    <rPh sb="0" eb="2">
      <t>キサイ</t>
    </rPh>
    <rPh sb="3" eb="5">
      <t>ウム</t>
    </rPh>
    <phoneticPr fontId="4"/>
  </si>
  <si>
    <t>満たしていない項目</t>
    <phoneticPr fontId="4"/>
  </si>
  <si>
    <t>XXX-XXXX-XXXX（内線XXXX）</t>
    <rPh sb="14" eb="16">
      <t>ナイセン</t>
    </rPh>
    <phoneticPr fontId="4"/>
  </si>
  <si>
    <t>XXX-XXXX-XXXX直通</t>
    <rPh sb="13" eb="15">
      <t>チョクツウ</t>
    </rPh>
    <phoneticPr fontId="4"/>
  </si>
  <si>
    <t>XXX-XXXX-XXXX代表</t>
    <rPh sb="13" eb="15">
      <t>ダイヒョウ</t>
    </rPh>
    <phoneticPr fontId="4"/>
  </si>
  <si>
    <t>C</t>
    <phoneticPr fontId="4"/>
  </si>
  <si>
    <t>iii</t>
    <phoneticPr fontId="4"/>
  </si>
  <si>
    <t>iv</t>
    <phoneticPr fontId="4"/>
  </si>
  <si>
    <t>（はい／いいえ）</t>
  </si>
  <si>
    <t>（はい／いいえ）</t>
    <phoneticPr fontId="4"/>
  </si>
  <si>
    <t>（あり／なし）</t>
    <phoneticPr fontId="4"/>
  </si>
  <si>
    <t>（可／否）</t>
    <rPh sb="1" eb="2">
      <t>カ</t>
    </rPh>
    <rPh sb="3" eb="4">
      <t>ヒ</t>
    </rPh>
    <phoneticPr fontId="4"/>
  </si>
  <si>
    <t>（あり／なし）</t>
    <phoneticPr fontId="4"/>
  </si>
  <si>
    <t>（ワード／一太郎／リッチテキスト／エクセル／パワーポイント／PDF／その他）</t>
    <rPh sb="36" eb="37">
      <t>タ</t>
    </rPh>
    <phoneticPr fontId="4"/>
  </si>
  <si>
    <t>緩和ケア外来が設定されている （はい／いいえ）</t>
    <rPh sb="0" eb="2">
      <t>カンワ</t>
    </rPh>
    <rPh sb="7" eb="9">
      <t>セッテイ</t>
    </rPh>
    <phoneticPr fontId="4"/>
  </si>
  <si>
    <t>他施設でがんの診療を受けている、または、診療を受けていた患者さんを受け入れている （はい／いいえ）</t>
    <rPh sb="0" eb="1">
      <t>タ</t>
    </rPh>
    <rPh sb="1" eb="3">
      <t>シセツ</t>
    </rPh>
    <phoneticPr fontId="4"/>
  </si>
  <si>
    <t>■地域の患者さんやご家族向けの問い合わせ窓口が設定されている （はい／いいえ）</t>
    <rPh sb="23" eb="25">
      <t>セッテイ</t>
    </rPh>
    <phoneticPr fontId="4"/>
  </si>
  <si>
    <t>■地域の医療機関向けの問い合わせ窓口が設定されている （はい／いいえ）</t>
    <rPh sb="1" eb="3">
      <t>チイキ</t>
    </rPh>
    <rPh sb="4" eb="6">
      <t>イリョウ</t>
    </rPh>
    <rPh sb="6" eb="8">
      <t>キカン</t>
    </rPh>
    <rPh sb="19" eb="21">
      <t>セッテイ</t>
    </rPh>
    <phoneticPr fontId="4"/>
  </si>
  <si>
    <t>心臓血管外科専門医認定機構　心臓血管外科専門医</t>
    <rPh sb="0" eb="2">
      <t>シンゾウ</t>
    </rPh>
    <rPh sb="2" eb="4">
      <t>ケッカン</t>
    </rPh>
    <rPh sb="4" eb="6">
      <t>ゲカ</t>
    </rPh>
    <rPh sb="6" eb="9">
      <t>センモンイ</t>
    </rPh>
    <rPh sb="9" eb="11">
      <t>ニンテイ</t>
    </rPh>
    <rPh sb="11" eb="13">
      <t>キコウ</t>
    </rPh>
    <rPh sb="14" eb="16">
      <t>シンゾウ</t>
    </rPh>
    <rPh sb="16" eb="18">
      <t>ケッカン</t>
    </rPh>
    <rPh sb="18" eb="20">
      <t>ゲカ</t>
    </rPh>
    <rPh sb="20" eb="23">
      <t>センモンイ</t>
    </rPh>
    <phoneticPr fontId="4"/>
  </si>
  <si>
    <t>呼吸器外科専門医合同委員会　呼吸器外科専門医</t>
    <rPh sb="0" eb="3">
      <t>コキュウキ</t>
    </rPh>
    <rPh sb="3" eb="5">
      <t>ゲカ</t>
    </rPh>
    <rPh sb="5" eb="8">
      <t>センモンイ</t>
    </rPh>
    <rPh sb="8" eb="10">
      <t>ゴウドウ</t>
    </rPh>
    <rPh sb="10" eb="13">
      <t>イインカイ</t>
    </rPh>
    <phoneticPr fontId="4"/>
  </si>
  <si>
    <t>がんの診療に関連した専門外来の問い合わせ窓口</t>
    <phoneticPr fontId="4"/>
  </si>
  <si>
    <r>
      <t xml:space="preserve">記載の有無
</t>
    </r>
    <r>
      <rPr>
        <sz val="9"/>
        <color indexed="10"/>
        <rFont val="ＭＳ Ｐゴシック"/>
        <family val="3"/>
        <charset val="128"/>
      </rPr>
      <t>※「あり」とするとデータ抽出の対象となります。記載する内容がない場合は「なし」としてください。「なし」の場合は以下について記入の必要はありません。</t>
    </r>
    <rPh sb="0" eb="2">
      <t>キサイ</t>
    </rPh>
    <rPh sb="3" eb="5">
      <t>ウム</t>
    </rPh>
    <phoneticPr fontId="4"/>
  </si>
  <si>
    <r>
      <t xml:space="preserve">記載の有無
</t>
    </r>
    <r>
      <rPr>
        <sz val="6"/>
        <color indexed="10"/>
        <rFont val="ＭＳ Ｐゴシック"/>
        <family val="3"/>
        <charset val="128"/>
      </rPr>
      <t>※「あり」とするとデータ抽出の対象となります。記載する内容がない場合は「なし」としてください。「なし」の場合は以下について記入の必要はありません。</t>
    </r>
    <rPh sb="0" eb="2">
      <t>キサイ</t>
    </rPh>
    <rPh sb="3" eb="5">
      <t>ウム</t>
    </rPh>
    <phoneticPr fontId="4"/>
  </si>
  <si>
    <t>６　PDCAサイクルの確保</t>
  </si>
  <si>
    <t>（はい／いいえ）</t>
    <phoneticPr fontId="4"/>
  </si>
  <si>
    <t>（あり／なし）</t>
    <phoneticPr fontId="4"/>
  </si>
  <si>
    <t>退院時共同指導料2（B005）</t>
    <phoneticPr fontId="4"/>
  </si>
  <si>
    <t>（あり／なし）</t>
    <phoneticPr fontId="4"/>
  </si>
  <si>
    <t>患者数等</t>
    <phoneticPr fontId="4"/>
  </si>
  <si>
    <t>よみがな</t>
    <phoneticPr fontId="4"/>
  </si>
  <si>
    <t>〒</t>
    <phoneticPr fontId="4" type="Hiragana"/>
  </si>
  <si>
    <t>よみがな</t>
    <phoneticPr fontId="4"/>
  </si>
  <si>
    <t>HPアドレス</t>
    <phoneticPr fontId="4"/>
  </si>
  <si>
    <t>特定機能病院入院基本料（A104）</t>
    <phoneticPr fontId="4"/>
  </si>
  <si>
    <t>地域包括ケア病棟入院料（A308-3）</t>
    <phoneticPr fontId="4"/>
  </si>
  <si>
    <t>　</t>
    <phoneticPr fontId="4"/>
  </si>
  <si>
    <t>（あり／なし）</t>
    <phoneticPr fontId="4"/>
  </si>
  <si>
    <t>医師事務作業補助体制加算（A207-2）</t>
    <phoneticPr fontId="4"/>
  </si>
  <si>
    <t>（あり／なし）</t>
    <phoneticPr fontId="4"/>
  </si>
  <si>
    <t>（あり／なし）</t>
    <phoneticPr fontId="4"/>
  </si>
  <si>
    <t>（あり／なし）</t>
    <phoneticPr fontId="4"/>
  </si>
  <si>
    <t>（あり／なし）</t>
    <phoneticPr fontId="4"/>
  </si>
  <si>
    <t>（あり／なし）</t>
    <phoneticPr fontId="4"/>
  </si>
  <si>
    <t>（あり／なし）</t>
    <phoneticPr fontId="4"/>
  </si>
  <si>
    <t>（あり／なし）</t>
    <phoneticPr fontId="4"/>
  </si>
  <si>
    <t>（あり／なし）</t>
    <phoneticPr fontId="4"/>
  </si>
  <si>
    <t>（あり／なし）</t>
    <phoneticPr fontId="4"/>
  </si>
  <si>
    <t>特定集中治療室管理料（A301）</t>
    <phoneticPr fontId="4"/>
  </si>
  <si>
    <t>（あり／なし）</t>
    <phoneticPr fontId="4"/>
  </si>
  <si>
    <t>ハイケアユニット入院医療管理料（A301-2）</t>
    <phoneticPr fontId="4"/>
  </si>
  <si>
    <t>（あり／なし）</t>
    <phoneticPr fontId="4"/>
  </si>
  <si>
    <t>（あり／なし）</t>
    <phoneticPr fontId="4"/>
  </si>
  <si>
    <t>（あり／なし）</t>
    <phoneticPr fontId="4"/>
  </si>
  <si>
    <t>（あり／なし）</t>
    <phoneticPr fontId="4"/>
  </si>
  <si>
    <t>（あり／なし）</t>
    <phoneticPr fontId="4"/>
  </si>
  <si>
    <t>ニコチン依存症管理料（B001-3-2）</t>
    <phoneticPr fontId="4"/>
  </si>
  <si>
    <t>（あり／なし）</t>
    <phoneticPr fontId="4"/>
  </si>
  <si>
    <t>（あり／なし）</t>
    <phoneticPr fontId="4"/>
  </si>
  <si>
    <t>（あり／なし）</t>
    <phoneticPr fontId="4"/>
  </si>
  <si>
    <t>（あり／なし）</t>
    <phoneticPr fontId="4"/>
  </si>
  <si>
    <t>薬剤管理指導料（B008）</t>
    <phoneticPr fontId="4"/>
  </si>
  <si>
    <t>（あり／なし）</t>
    <phoneticPr fontId="4"/>
  </si>
  <si>
    <t>（あり／なし）</t>
    <phoneticPr fontId="4"/>
  </si>
  <si>
    <t>医療機器安全管理料２（B011-4）</t>
    <phoneticPr fontId="4"/>
  </si>
  <si>
    <t>（あり／なし）</t>
    <phoneticPr fontId="4"/>
  </si>
  <si>
    <t>遺伝カウンセリング加算（D026）</t>
    <phoneticPr fontId="4"/>
  </si>
  <si>
    <t>（あり／なし）</t>
    <phoneticPr fontId="4"/>
  </si>
  <si>
    <t>遠隔画像診断による画像診断の施設基準（第４部　通則）</t>
    <phoneticPr fontId="4"/>
  </si>
  <si>
    <t>（あり／なし）</t>
    <phoneticPr fontId="4"/>
  </si>
  <si>
    <t>ポジトロン断層撮影（E101-2）</t>
    <phoneticPr fontId="4"/>
  </si>
  <si>
    <t>（あり／なし）</t>
    <phoneticPr fontId="4"/>
  </si>
  <si>
    <t>（あり／なし）</t>
    <phoneticPr fontId="4"/>
  </si>
  <si>
    <t>外来化学療法加算1（A）15歳未満</t>
    <phoneticPr fontId="4"/>
  </si>
  <si>
    <t>（あり／なし）</t>
    <phoneticPr fontId="4"/>
  </si>
  <si>
    <t>（あり／なし）</t>
    <phoneticPr fontId="4"/>
  </si>
  <si>
    <t>（あり／なし）</t>
    <phoneticPr fontId="4"/>
  </si>
  <si>
    <t>外来化学療法加算２（B）15歳未満</t>
    <phoneticPr fontId="4"/>
  </si>
  <si>
    <t>（あり／なし）</t>
    <phoneticPr fontId="4"/>
  </si>
  <si>
    <t>無菌製剤処理料１（G020）</t>
    <phoneticPr fontId="4"/>
  </si>
  <si>
    <t>輸血管理料I（K920-2）</t>
    <phoneticPr fontId="4"/>
  </si>
  <si>
    <t>（あり／なし）</t>
    <phoneticPr fontId="4"/>
  </si>
  <si>
    <t>輸血管理料 II（K920-2）</t>
    <phoneticPr fontId="4"/>
  </si>
  <si>
    <t>（あり／なし）</t>
    <phoneticPr fontId="4"/>
  </si>
  <si>
    <t>（あり／なし）</t>
    <phoneticPr fontId="4"/>
  </si>
  <si>
    <t>（あり／なし）</t>
    <phoneticPr fontId="4"/>
  </si>
  <si>
    <t>高エネルギー放射線治療の施設基準（M001）</t>
    <phoneticPr fontId="4"/>
  </si>
  <si>
    <t>（あり／なし）</t>
    <phoneticPr fontId="4"/>
  </si>
  <si>
    <t>強度変調放射線治療（ＩＭＲＴ）の施設基準（M001）</t>
    <phoneticPr fontId="4"/>
  </si>
  <si>
    <t>（あり／なし）</t>
    <phoneticPr fontId="4"/>
  </si>
  <si>
    <t>（あり／なし）</t>
    <phoneticPr fontId="4"/>
  </si>
  <si>
    <t>（あり／なし）</t>
    <phoneticPr fontId="4"/>
  </si>
  <si>
    <t>定位放射線治療の施設基準（M001-3）</t>
    <phoneticPr fontId="4"/>
  </si>
  <si>
    <t>（あり／なし）</t>
    <phoneticPr fontId="4"/>
  </si>
  <si>
    <t>在宅療養支援病院の施設基準</t>
    <phoneticPr fontId="4"/>
  </si>
  <si>
    <t>（あり／なし）</t>
    <phoneticPr fontId="4"/>
  </si>
  <si>
    <t>歯科医療機関連携加算（B009）</t>
    <phoneticPr fontId="4" type="Hiragana"/>
  </si>
  <si>
    <t>（あり／なし）</t>
    <phoneticPr fontId="4"/>
  </si>
  <si>
    <t>（あり／なし）</t>
    <phoneticPr fontId="4"/>
  </si>
  <si>
    <t>総職員数（事務職員含む、常勤職員の人数）</t>
    <phoneticPr fontId="4"/>
  </si>
  <si>
    <t>①職種別内訳</t>
    <phoneticPr fontId="4"/>
  </si>
  <si>
    <t>非常勤</t>
    <phoneticPr fontId="4"/>
  </si>
  <si>
    <t>常勤</t>
    <phoneticPr fontId="4"/>
  </si>
  <si>
    <t>※（常勤換算）</t>
    <phoneticPr fontId="4"/>
  </si>
  <si>
    <t>※②～④については、複数の資格を持つものは、両方にカウントする。</t>
    <phoneticPr fontId="4"/>
  </si>
  <si>
    <t>公益社団法人　日本医学放射線学会　放射線治療専門医
（日本放射線腫瘍学会　放射線治療専門医もカウントしてよい）</t>
    <phoneticPr fontId="4"/>
  </si>
  <si>
    <t>特定非営利活動法人  日本レーザー医学会　レーザー専門医</t>
    <phoneticPr fontId="4"/>
  </si>
  <si>
    <t>その他学会・専門医等（自由記載は10個まで　暫定指導医、暫定教育医等は記載しないこと）</t>
    <phoneticPr fontId="4" type="Hiragana"/>
  </si>
  <si>
    <t>公益財団法人　日本臨床心理士資格認定協会　臨床心理士</t>
    <phoneticPr fontId="4"/>
  </si>
  <si>
    <t>（あり／なし）</t>
    <phoneticPr fontId="4"/>
  </si>
  <si>
    <t>（あり／なし）</t>
    <phoneticPr fontId="4"/>
  </si>
  <si>
    <t>①</t>
    <phoneticPr fontId="4"/>
  </si>
  <si>
    <t>　</t>
    <phoneticPr fontId="4"/>
  </si>
  <si>
    <t>％</t>
    <phoneticPr fontId="4"/>
  </si>
  <si>
    <t>　</t>
    <phoneticPr fontId="4"/>
  </si>
  <si>
    <t>　</t>
    <phoneticPr fontId="4"/>
  </si>
  <si>
    <t>　</t>
    <phoneticPr fontId="4"/>
  </si>
  <si>
    <t>胸腔鏡下手術　K514-2$</t>
    <phoneticPr fontId="4"/>
  </si>
  <si>
    <t xml:space="preserve">腹腔鏡下手術　K719-3、K740-2$
</t>
    <phoneticPr fontId="4"/>
  </si>
  <si>
    <t>ア</t>
    <phoneticPr fontId="4"/>
  </si>
  <si>
    <t>％</t>
    <phoneticPr fontId="4"/>
  </si>
  <si>
    <t>-</t>
    <phoneticPr fontId="4"/>
  </si>
  <si>
    <t>A</t>
    <phoneticPr fontId="4"/>
  </si>
  <si>
    <t>-</t>
    <phoneticPr fontId="4"/>
  </si>
  <si>
    <t>C</t>
    <phoneticPr fontId="4"/>
  </si>
  <si>
    <r>
      <t>※ 「参加対象者」の項目の「病名」は、以下の表の病名を用いて記載してください。表の中に、該当する病名がない場合は、その病名を直接記載してください。
　　また、特定の病名の患者さんやご家族を対象としていない場合は「</t>
    </r>
    <r>
      <rPr>
        <b/>
        <sz val="11"/>
        <color rgb="FFFF0000"/>
        <rFont val="ＭＳ Ｐゴシック"/>
        <family val="3"/>
        <charset val="128"/>
      </rPr>
      <t>すべてのがん</t>
    </r>
    <r>
      <rPr>
        <sz val="11"/>
        <rFont val="ＭＳ Ｐゴシック"/>
        <family val="3"/>
        <charset val="128"/>
      </rPr>
      <t>」と記載してください。</t>
    </r>
    <rPh sb="3" eb="5">
      <t>サンカ</t>
    </rPh>
    <rPh sb="5" eb="8">
      <t>タイショウシャ</t>
    </rPh>
    <rPh sb="14" eb="16">
      <t>ビョウメイ</t>
    </rPh>
    <rPh sb="30" eb="32">
      <t>キサイ</t>
    </rPh>
    <rPh sb="79" eb="81">
      <t>トクテイ</t>
    </rPh>
    <rPh sb="82" eb="84">
      <t>ビョウメイ</t>
    </rPh>
    <rPh sb="85" eb="87">
      <t>カンジャ</t>
    </rPh>
    <rPh sb="91" eb="93">
      <t>カゾク</t>
    </rPh>
    <rPh sb="94" eb="96">
      <t>タイショウ</t>
    </rPh>
    <rPh sb="102" eb="104">
      <t>バアイ</t>
    </rPh>
    <rPh sb="114" eb="116">
      <t>キサイ</t>
    </rPh>
    <phoneticPr fontId="4"/>
  </si>
  <si>
    <t>理由</t>
    <rPh sb="0" eb="2">
      <t>リユウ</t>
    </rPh>
    <phoneticPr fontId="4"/>
  </si>
  <si>
    <t>指定要件での扱い</t>
    <rPh sb="0" eb="2">
      <t>シテイ</t>
    </rPh>
    <rPh sb="2" eb="4">
      <t>ヨウケン</t>
    </rPh>
    <rPh sb="6" eb="7">
      <t>アツカ</t>
    </rPh>
    <phoneticPr fontId="4"/>
  </si>
  <si>
    <t>白血病を専門とする分野に掲げている。</t>
    <phoneticPr fontId="4"/>
  </si>
  <si>
    <t>※「あり」とするとデータ抽出の対象となります。記載する内容がない場合は「なし」としてください。「なし」の場合は以下について記入の必要はありません。</t>
    <phoneticPr fontId="4"/>
  </si>
  <si>
    <t>５　臨床研究および調査研究</t>
    <phoneticPr fontId="4"/>
  </si>
  <si>
    <t>緩和ケアチームへがん患者の診療を依頼する手順には、医師だけではなく、看護師や薬剤師など他の診療従事者からも依頼できる体制を確保している。</t>
    <phoneticPr fontId="4"/>
  </si>
  <si>
    <t>がん治療を行う病棟や外来部門に、緩和ケアの提供について診療従事者の指導にあたるとともに緩和ケアの提供体制について緩和ケアチームへ情報を集約するため、緩和ケアチームと各部署をつなぐリンクナース（医療施設において、各種専門チームや委員会と病棟看護師等をつなぐ役割を持つ看護師のことをいう。以下同じ。）を配置している。</t>
    <phoneticPr fontId="4"/>
  </si>
  <si>
    <t>かかりつけ医の協力・連携を得て、主治医および看護師が緩和ケアチームと共に、退院後の居宅における緩和ケアに関する療養上必要な説明および指導を行っている。</t>
    <phoneticPr fontId="4"/>
  </si>
  <si>
    <t>敷地内は全面禁煙である。</t>
    <phoneticPr fontId="4"/>
  </si>
  <si>
    <t>回</t>
    <rPh sb="0" eb="1">
      <t>カイ</t>
    </rPh>
    <phoneticPr fontId="4"/>
  </si>
  <si>
    <t>-</t>
    <phoneticPr fontId="4"/>
  </si>
  <si>
    <t>別紙7</t>
    <rPh sb="0" eb="2">
      <t>ベッシ</t>
    </rPh>
    <phoneticPr fontId="4"/>
  </si>
  <si>
    <t>別紙8</t>
    <rPh sb="0" eb="2">
      <t>ベッシ</t>
    </rPh>
    <phoneticPr fontId="4"/>
  </si>
  <si>
    <t>特定非営利活動法人　日本脳神経血管内治療学会　脳血管内治療専門医</t>
  </si>
  <si>
    <t>公益社団法人　日本麻酔科学会　麻酔科専門医</t>
  </si>
  <si>
    <t>日本内分泌外科学会•日本甲状腺外科学会　内分泌外科専門医</t>
    <rPh sb="0" eb="2">
      <t>にほん</t>
    </rPh>
    <phoneticPr fontId="4" type="Hiragana"/>
  </si>
  <si>
    <t>公益社団法人  日本医学放射線学会　 放射線診断専門医</t>
  </si>
  <si>
    <t>一般社団法人　日本核医学会　PET核医学認定医</t>
  </si>
  <si>
    <t>公益財団法人  日本眼科学会 　眼科専門医</t>
  </si>
  <si>
    <t>一般社団法人　日本感染症学会　感染症専門医</t>
  </si>
  <si>
    <t>一般社団法人　日本がん治療認定医機構　がん治療認定医</t>
  </si>
  <si>
    <t>一般社団法人　日本がん治療認定医機構　暫定教育医</t>
  </si>
  <si>
    <t>特定非営利活動法人　日本緩和医療学会　緩和医療専門医</t>
  </si>
  <si>
    <t>一般社団法人　日本肝臓学会　肝臓専門医</t>
  </si>
  <si>
    <t>一般社団法人  日本肝胆膵外科学会　高度技能指導医</t>
  </si>
  <si>
    <t>一般社団法人  日本肝胆膵外科学会　高度技能専門医</t>
  </si>
  <si>
    <t>特定非営利活動法人  日本気管食道科学会　気管食道科専門医</t>
  </si>
  <si>
    <t>一般社団法人  日本救急医学会　救急科専門医</t>
  </si>
  <si>
    <t>特定非営利活動法人  日本胸部外科学会　指導医</t>
  </si>
  <si>
    <t>特定非営利活動法人  日本胸部外科学会　認定医</t>
  </si>
  <si>
    <t>一般社団法人　日本形成外科学会　形成外科専門医</t>
  </si>
  <si>
    <t>一般社団法人　日本形成外科学会　皮膚腫瘍外科指導専門医</t>
  </si>
  <si>
    <t>一般社団法人　日本外科学会　外科専門医</t>
  </si>
  <si>
    <t>一般社団法人　日本血液学会　血液専門医</t>
  </si>
  <si>
    <t>特定非営利活動法人　日本呼吸器内視鏡学会　気管支鏡専門医</t>
  </si>
  <si>
    <t>公益社団法人  日本産科婦人科学会　産婦人科専門医</t>
  </si>
  <si>
    <t>一般社団法人　日本耳鼻咽喉科学会　耳鼻咽喉科専門医</t>
  </si>
  <si>
    <t>一般社団法人　日本周産期・新生児医学会　周産期（新生児）専門医</t>
  </si>
  <si>
    <t>一般社団法人　日本循環器学会　循環器専門医</t>
  </si>
  <si>
    <t>一般社団法人　日本消化器外科学会　指導医</t>
  </si>
  <si>
    <t>一般社団法人　日本消化器外科学会　消化器がん外科治療認定医</t>
  </si>
  <si>
    <t>一般社団法人　日本消化器外科学会　消化器外科専門医</t>
  </si>
  <si>
    <t>一般社団法人　日本消化器内視鏡学会　消化器内視鏡専門医</t>
  </si>
  <si>
    <t>一般社団法人　日本消化器病学会　消化器病専門医</t>
  </si>
  <si>
    <t>公益社団法人　日本小児科学会　小児科専門医</t>
  </si>
  <si>
    <t>特定非営利活動法人　日本小児外科学会　小児外科専門医</t>
  </si>
  <si>
    <t>一般社団法人　日本小児神経学会　小児神経専門医</t>
  </si>
  <si>
    <t>一般社団法人　日本神経学会　神経内科専門医</t>
  </si>
  <si>
    <t>特定非営利活動法人　日本心療内科学会　心療内科専門医</t>
  </si>
  <si>
    <t>一般社団法人　日本腎臓学会　腎臓専門医</t>
  </si>
  <si>
    <t>一般社団法人　日本人類遺伝学会　臨床遺伝専門医</t>
  </si>
  <si>
    <t>公益社団法人　日本整形外科学会　整形外科専門医</t>
  </si>
  <si>
    <t>一般社団法人　日本生殖医学会　生殖医療専門医</t>
  </si>
  <si>
    <t>公益社団法人　日本精神神経学会　精神科専門医</t>
  </si>
  <si>
    <t>一般社団法人　日本総合病院精神医学会　一般病院連携精神医学専門医</t>
  </si>
  <si>
    <t>一般社団法人　日本大腸肛門病学会　大腸肛門病専門医</t>
  </si>
  <si>
    <t>一般社団法人　日本超音波医学会　超音波専門医</t>
  </si>
  <si>
    <t>特定非営利活動法人　日本頭頸部外科学会　頭頸部がん暫定指導医</t>
  </si>
  <si>
    <t>特定非営利活動法人　日本頭頸部外科学会　頭頸部がん専門医</t>
  </si>
  <si>
    <t>一般社団法人　日本透析医学会　透析専門医</t>
  </si>
  <si>
    <t>一般社団法人　日本糖尿病学会　糖尿病専門医</t>
  </si>
  <si>
    <t>一般社団法人　日本東洋医学会　漢方専門医</t>
  </si>
  <si>
    <t>一般社団法人　日本内科学会　総合内科専門医</t>
  </si>
  <si>
    <t>一般社団法人　日本内視鏡外科学会　呼吸器外科領域　技術認定所有者</t>
  </si>
  <si>
    <t>一般社団法人　日本内視鏡外科学会　産科婦人科領域　技術認定所得者</t>
  </si>
  <si>
    <t>一般社団法人　日本内視鏡外科学会　消化器・一般外科領域　技術認定所得者</t>
  </si>
  <si>
    <t>一般社団法人　日本内視鏡外科学会　泌尿器科領域　技術認定所得者</t>
  </si>
  <si>
    <t>一般社団法人　日本内分泌学会　内分泌代謝科専門医</t>
  </si>
  <si>
    <t>一般社団法人　日本乳癌学会　乳腺専門医</t>
  </si>
  <si>
    <t>一般社団法人　日本乳癌学会　乳腺認定医</t>
  </si>
  <si>
    <t>特定非営利活動法人　日本乳がん検診精度管理中央機構
検診マンモグラフィ読影認定医師A評価</t>
  </si>
  <si>
    <t>特定非営利活動法人  日本乳がん検診精度管理中央機構
検診マンモグラフィ読影認定医師B評価</t>
  </si>
  <si>
    <t>一般社団法人　日本熱傷学会　熱傷専門医</t>
  </si>
  <si>
    <t>一般社団法人　日本脳神経外科学会　脳神経外科専門医</t>
  </si>
  <si>
    <t>一般社団法人  日本泌尿器科学会　泌尿器科専門医</t>
  </si>
  <si>
    <t>一般社団法人  日本病理学会 　病理専門医</t>
  </si>
  <si>
    <t>公益社団法人　日本婦人科腫瘍学会　婦人科腫瘍専門医</t>
  </si>
  <si>
    <t>一般財団法人  日本リウマチ学会　リウマチ専門医</t>
  </si>
  <si>
    <t>公益社団法人　日本リハビリテーション医学会　リハビリテーション科専門医</t>
  </si>
  <si>
    <t>一般社団法人  日本アレルギー学会　アレルギー専門医</t>
  </si>
  <si>
    <t>一般社団法人  日本禁煙学会　認定専門指導者</t>
  </si>
  <si>
    <t>一般社団法人　日本呼吸器学会　呼吸器専門医</t>
  </si>
  <si>
    <t>一般社団法人  日本サイコオンコロジー学会　登録精神腫瘍医</t>
  </si>
  <si>
    <t>一般社団法人　日本造血細胞移植学会　造血細胞移植認定医</t>
    <phoneticPr fontId="4" type="Hiragana"/>
  </si>
  <si>
    <t>一般社団法人  日本泌尿器科学会/日本泌尿器内視鏡学会　泌尿器腹腔鏡技術認定医</t>
    <phoneticPr fontId="4"/>
  </si>
  <si>
    <t>一般社団法人  日本病理学会 　病理指導医</t>
    <rPh sb="0" eb="2">
      <t>イッパン</t>
    </rPh>
    <rPh sb="2" eb="4">
      <t>シャダン</t>
    </rPh>
    <rPh sb="4" eb="6">
      <t>ホウジン</t>
    </rPh>
    <rPh sb="8" eb="10">
      <t>ニホン</t>
    </rPh>
    <rPh sb="10" eb="13">
      <t>ビョウリガク</t>
    </rPh>
    <rPh sb="13" eb="14">
      <t>カイ</t>
    </rPh>
    <rPh sb="16" eb="18">
      <t>ビョウリ</t>
    </rPh>
    <rPh sb="18" eb="21">
      <t>シドウイ</t>
    </rPh>
    <phoneticPr fontId="4"/>
  </si>
  <si>
    <t>一般財団法人  日本ペインクリニック学会　ペインクリニック専門医</t>
    <rPh sb="0" eb="2">
      <t>イッパン</t>
    </rPh>
    <rPh sb="2" eb="4">
      <t>ザイダン</t>
    </rPh>
    <rPh sb="4" eb="6">
      <t>ホウジン</t>
    </rPh>
    <rPh sb="8" eb="10">
      <t>ニホン</t>
    </rPh>
    <rPh sb="18" eb="20">
      <t>ガッカイ</t>
    </rPh>
    <rPh sb="29" eb="32">
      <t>センモンイ</t>
    </rPh>
    <phoneticPr fontId="4"/>
  </si>
  <si>
    <t>公益社団法人　日本臨床細胞学会　細胞診専門医</t>
    <phoneticPr fontId="4"/>
  </si>
  <si>
    <t>特定非営利活動法人　日本臨床腫瘍学会　がん薬物療法指導医</t>
    <phoneticPr fontId="4"/>
  </si>
  <si>
    <t>特定非営利活動法人　日本臨床腫瘍学会　がん薬物療法専門医</t>
    <phoneticPr fontId="4" type="Hiragana"/>
  </si>
  <si>
    <t>一般社団法人　日本老年医学会　老年病専門医</t>
    <phoneticPr fontId="4" type="Hiragana"/>
  </si>
  <si>
    <t>一般社団法人　日本核医学会　核医学専門医</t>
    <phoneticPr fontId="4" type="Hiragana"/>
  </si>
  <si>
    <t>公益社団法人　日本看護協会　がん化学療法看護認定看護師</t>
  </si>
  <si>
    <t>公益社団法人　日本看護協会　がん看護専門看護師</t>
  </si>
  <si>
    <t>公益社団法人　日本看護協会　がん性疼痛看護認定看護師</t>
  </si>
  <si>
    <t>公益社団法人　日本看護協会　がん放射線療法看護認定看護師</t>
  </si>
  <si>
    <t>公益社団法人　日本看護協会　緩和ケア認定看護師</t>
  </si>
  <si>
    <t>公益社団法人　日本看護協会　手術看護認定看護師</t>
  </si>
  <si>
    <t>公益社団法人　日本看護協会　精神看護専門看護師</t>
  </si>
  <si>
    <t>公益社団法人　日本看護協会　摂食・嚥下障害看護認定看護師</t>
  </si>
  <si>
    <t>公益社団法人　日本看護協会　地域看護専門看護師</t>
  </si>
  <si>
    <t>公益社団法人　日本看護協会　乳がん看護認定看護師</t>
  </si>
  <si>
    <t>公益社団法人　日本看護協会　皮膚・排泄ケア認定看護師</t>
  </si>
  <si>
    <t>一般社団法人　日本臨床腫瘍薬学会　外来がん治療認定薬剤師</t>
  </si>
  <si>
    <t>一般社団法人　日本緩和医療薬学会　緩和薬物療法認定薬剤師</t>
  </si>
  <si>
    <t>特定非営利活動法人　日本乳がん検診精度管理中央機構
検診マンモグラフィ撮影診療放射線技師</t>
  </si>
  <si>
    <t>一般財団法人　医学物理士認定機構　医学物理士</t>
  </si>
  <si>
    <t>一般社団法人日本人類遺伝学会及び日本遺伝カウンセリング学会　認定遺伝カウンセラー</t>
  </si>
  <si>
    <t>一般社団法人日本家族性腫瘍学会　家族性腫瘍カウンセラー</t>
  </si>
  <si>
    <t>一般社団法人　日本病態栄養学会/
公益社団法人　日本栄養士会　がん病態栄養専門管理栄養士</t>
  </si>
  <si>
    <t>一般財団法人  日本インターベンショナルラジオロジー学会　IVR専門医</t>
    <phoneticPr fontId="4" type="Hiragana"/>
  </si>
  <si>
    <t>公益社団法人  日本皮膚科学会　皮膚科専門医</t>
    <phoneticPr fontId="4" type="Hiragana"/>
  </si>
  <si>
    <t>一般社団法人　日本集中治療医学会　集中治療　専門医</t>
    <phoneticPr fontId="4" type="Hiragana"/>
  </si>
  <si>
    <t>一般社団法人　日本心血管インターベンション治療学会　専門医</t>
    <phoneticPr fontId="4" type="Hiragana"/>
  </si>
  <si>
    <t>一般社団法人　日本脳卒中学会　専門医</t>
    <phoneticPr fontId="4" type="Hiragana"/>
  </si>
  <si>
    <r>
      <t>一般社団法人　日本インターベンショナルラジオロジー学会・一般社団法人　日本心血管インターベンション治療学会合同認定　　</t>
    </r>
    <r>
      <rPr>
        <sz val="14"/>
        <rFont val="ＭＳ Ｐゴシック"/>
        <family val="3"/>
        <charset val="128"/>
      </rPr>
      <t>インターベンションエキスパートナース</t>
    </r>
    <phoneticPr fontId="4"/>
  </si>
  <si>
    <t>基本フォーマットからの改変（行や列の挿入や削除など）により、データの抽出が正しくされないことがあります。データの抽出が正しくされなければ、指定要件が満たされているのかの確認ができません。</t>
    <rPh sb="56" eb="58">
      <t>チュウシュツ</t>
    </rPh>
    <rPh sb="59" eb="60">
      <t>タダ</t>
    </rPh>
    <rPh sb="69" eb="71">
      <t>シテイ</t>
    </rPh>
    <rPh sb="71" eb="73">
      <t>ヨウケン</t>
    </rPh>
    <rPh sb="74" eb="75">
      <t>ミ</t>
    </rPh>
    <rPh sb="84" eb="86">
      <t>カクニン</t>
    </rPh>
    <phoneticPr fontId="4"/>
  </si>
  <si>
    <t>■</t>
    <phoneticPr fontId="4"/>
  </si>
  <si>
    <t>■</t>
    <phoneticPr fontId="4"/>
  </si>
  <si>
    <t>以下のような行為はデータ抽出時に不具合を起こす原因となります。</t>
    <rPh sb="12" eb="14">
      <t>チュウシュツ</t>
    </rPh>
    <rPh sb="14" eb="15">
      <t>ジ</t>
    </rPh>
    <rPh sb="16" eb="19">
      <t>フグアイ</t>
    </rPh>
    <rPh sb="20" eb="21">
      <t>オコ</t>
    </rPh>
    <rPh sb="23" eb="25">
      <t>ゲンイン</t>
    </rPh>
    <phoneticPr fontId="4"/>
  </si>
  <si>
    <t>・行や列の挿入や削除</t>
    <rPh sb="1" eb="2">
      <t>ギョウ</t>
    </rPh>
    <rPh sb="3" eb="4">
      <t>レツ</t>
    </rPh>
    <rPh sb="5" eb="7">
      <t>ソウニュウ</t>
    </rPh>
    <rPh sb="8" eb="10">
      <t>サクジョ</t>
    </rPh>
    <phoneticPr fontId="4"/>
  </si>
  <si>
    <t>・基本フォーマットと異なるセルの貼り付け</t>
    <rPh sb="1" eb="3">
      <t>キホン</t>
    </rPh>
    <rPh sb="10" eb="11">
      <t>コト</t>
    </rPh>
    <rPh sb="16" eb="17">
      <t>ハ</t>
    </rPh>
    <rPh sb="18" eb="19">
      <t>ツ</t>
    </rPh>
    <phoneticPr fontId="4"/>
  </si>
  <si>
    <t>・シート名の変更</t>
    <rPh sb="4" eb="5">
      <t>メイ</t>
    </rPh>
    <rPh sb="6" eb="8">
      <t>ヘンコウ</t>
    </rPh>
    <phoneticPr fontId="4"/>
  </si>
  <si>
    <r>
      <t>・シートの</t>
    </r>
    <r>
      <rPr>
        <sz val="11"/>
        <rFont val="ＭＳ Ｐゴシック"/>
        <family val="3"/>
        <charset val="128"/>
      </rPr>
      <t>コピー・移動・挿入・削除</t>
    </r>
    <rPh sb="9" eb="11">
      <t>イドウ</t>
    </rPh>
    <rPh sb="12" eb="14">
      <t>ソウニュウ</t>
    </rPh>
    <rPh sb="15" eb="17">
      <t>サクジョ</t>
    </rPh>
    <phoneticPr fontId="4"/>
  </si>
  <si>
    <r>
      <t>※以上による不具合を防ぐため、シートとブックにはパスワードが設定されています。</t>
    </r>
    <r>
      <rPr>
        <b/>
        <u/>
        <sz val="11"/>
        <color indexed="10"/>
        <rFont val="ＭＳ Ｐゴシック"/>
        <family val="3"/>
        <charset val="128"/>
      </rPr>
      <t>パスワードは解除しないでください。</t>
    </r>
    <rPh sb="1" eb="3">
      <t>イジョウ</t>
    </rPh>
    <rPh sb="6" eb="9">
      <t>フグアイ</t>
    </rPh>
    <rPh sb="10" eb="11">
      <t>フセ</t>
    </rPh>
    <rPh sb="30" eb="32">
      <t>セッテイ</t>
    </rPh>
    <rPh sb="45" eb="47">
      <t>カイジョ</t>
    </rPh>
    <phoneticPr fontId="4"/>
  </si>
  <si>
    <r>
      <t>※本体ファイル内で改変が認められれば、</t>
    </r>
    <r>
      <rPr>
        <b/>
        <u/>
        <sz val="11"/>
        <color rgb="FFFF0000"/>
        <rFont val="ＭＳ Ｐゴシック"/>
        <family val="3"/>
        <charset val="128"/>
      </rPr>
      <t>本体ファイルごとの再提出</t>
    </r>
    <r>
      <rPr>
        <sz val="11"/>
        <rFont val="ＭＳ Ｐゴシック"/>
        <family val="3"/>
        <charset val="128"/>
      </rPr>
      <t>を求める場合があります。</t>
    </r>
    <rPh sb="1" eb="3">
      <t>ホンタイ</t>
    </rPh>
    <rPh sb="7" eb="8">
      <t>ナイ</t>
    </rPh>
    <rPh sb="9" eb="11">
      <t>カイヘン</t>
    </rPh>
    <rPh sb="12" eb="13">
      <t>ミト</t>
    </rPh>
    <rPh sb="19" eb="21">
      <t>ホンタイ</t>
    </rPh>
    <rPh sb="28" eb="31">
      <t>サイテイシュツ</t>
    </rPh>
    <rPh sb="32" eb="33">
      <t>モト</t>
    </rPh>
    <rPh sb="35" eb="37">
      <t>バアイ</t>
    </rPh>
    <phoneticPr fontId="4"/>
  </si>
  <si>
    <r>
      <t>※差し替えは本体ファイルごとで行います。修正した本体ファイルのほかに、</t>
    </r>
    <r>
      <rPr>
        <b/>
        <u/>
        <sz val="11"/>
        <color rgb="FFFF0000"/>
        <rFont val="ＭＳ Ｐゴシック"/>
        <family val="3"/>
        <charset val="128"/>
      </rPr>
      <t>修正箇所と修正内容を明記したものを別途提出してください。</t>
    </r>
    <rPh sb="1" eb="2">
      <t>サ</t>
    </rPh>
    <rPh sb="3" eb="4">
      <t>カ</t>
    </rPh>
    <rPh sb="6" eb="8">
      <t>ホンタイ</t>
    </rPh>
    <rPh sb="15" eb="16">
      <t>オコナ</t>
    </rPh>
    <rPh sb="20" eb="22">
      <t>シュウセイ</t>
    </rPh>
    <rPh sb="24" eb="26">
      <t>ホンタイ</t>
    </rPh>
    <rPh sb="35" eb="37">
      <t>シュウセイ</t>
    </rPh>
    <rPh sb="37" eb="39">
      <t>カショ</t>
    </rPh>
    <rPh sb="40" eb="42">
      <t>シュウセイ</t>
    </rPh>
    <rPh sb="42" eb="44">
      <t>ナイヨウ</t>
    </rPh>
    <rPh sb="45" eb="47">
      <t>メイキ</t>
    </rPh>
    <rPh sb="52" eb="54">
      <t>ベット</t>
    </rPh>
    <rPh sb="54" eb="56">
      <t>テイシュツ</t>
    </rPh>
    <phoneticPr fontId="4"/>
  </si>
  <si>
    <t>提出前に不備がないか確認してください。</t>
    <phoneticPr fontId="4"/>
  </si>
  <si>
    <t>表紙や各シートで入力チェック欄を設けています。</t>
    <rPh sb="0" eb="2">
      <t>ヒョウシ</t>
    </rPh>
    <rPh sb="3" eb="4">
      <t>カク</t>
    </rPh>
    <rPh sb="8" eb="10">
      <t>ニュウリョク</t>
    </rPh>
    <rPh sb="14" eb="15">
      <t>ラン</t>
    </rPh>
    <rPh sb="16" eb="17">
      <t>モウ</t>
    </rPh>
    <phoneticPr fontId="4"/>
  </si>
  <si>
    <t>□</t>
    <phoneticPr fontId="4"/>
  </si>
  <si>
    <t>入力チェック欄を機能させるために</t>
    <phoneticPr fontId="4"/>
  </si>
  <si>
    <r>
      <t>・「様式4（全般事項）」シートの「１．推薦区分」で、</t>
    </r>
    <r>
      <rPr>
        <u/>
        <sz val="11"/>
        <color indexed="8"/>
        <rFont val="ＭＳ Ｐゴシック"/>
        <family val="3"/>
        <charset val="128"/>
      </rPr>
      <t>がん診療連携拠点病院等の選択</t>
    </r>
    <r>
      <rPr>
        <sz val="11"/>
        <color indexed="8"/>
        <rFont val="ＭＳ Ｐゴシック"/>
        <family val="3"/>
        <charset val="128"/>
      </rPr>
      <t>と</t>
    </r>
    <r>
      <rPr>
        <u/>
        <sz val="11"/>
        <color indexed="8"/>
        <rFont val="ＭＳ Ｐゴシック"/>
        <family val="3"/>
        <charset val="128"/>
      </rPr>
      <t>特定機能病院の承認の選択</t>
    </r>
    <r>
      <rPr>
        <sz val="11"/>
        <color indexed="8"/>
        <rFont val="ＭＳ Ｐゴシック"/>
        <family val="3"/>
        <charset val="128"/>
      </rPr>
      <t>をしてください。</t>
    </r>
    <rPh sb="2" eb="4">
      <t>ヨウシキ</t>
    </rPh>
    <rPh sb="6" eb="8">
      <t>ゼンパン</t>
    </rPh>
    <rPh sb="8" eb="10">
      <t>ジコウ</t>
    </rPh>
    <rPh sb="19" eb="21">
      <t>スイセン</t>
    </rPh>
    <rPh sb="21" eb="23">
      <t>クブン</t>
    </rPh>
    <rPh sb="28" eb="30">
      <t>シンリョウ</t>
    </rPh>
    <rPh sb="30" eb="32">
      <t>レンケイ</t>
    </rPh>
    <rPh sb="32" eb="34">
      <t>キョテン</t>
    </rPh>
    <rPh sb="34" eb="36">
      <t>ビョウイン</t>
    </rPh>
    <rPh sb="36" eb="37">
      <t>ナド</t>
    </rPh>
    <rPh sb="38" eb="40">
      <t>センタク</t>
    </rPh>
    <rPh sb="41" eb="43">
      <t>トクテイ</t>
    </rPh>
    <rPh sb="43" eb="45">
      <t>キノウ</t>
    </rPh>
    <rPh sb="45" eb="47">
      <t>ビョウイン</t>
    </rPh>
    <rPh sb="48" eb="50">
      <t>ショウニン</t>
    </rPh>
    <rPh sb="51" eb="53">
      <t>センタク</t>
    </rPh>
    <phoneticPr fontId="4"/>
  </si>
  <si>
    <t>表紙①</t>
    <phoneticPr fontId="4"/>
  </si>
  <si>
    <r>
      <t>・一覧で各シートの入力状況を確認することができます。</t>
    </r>
    <r>
      <rPr>
        <b/>
        <sz val="11"/>
        <color indexed="10"/>
        <rFont val="ＭＳ Ｐゴシック"/>
        <family val="3"/>
        <charset val="128"/>
      </rPr>
      <t>「未入力」</t>
    </r>
    <r>
      <rPr>
        <sz val="11"/>
        <color indexed="8"/>
        <rFont val="ＭＳ Ｐゴシック"/>
        <family val="3"/>
        <charset val="128"/>
      </rPr>
      <t>の文字がある場合は、そのシートを確認してください。</t>
    </r>
    <rPh sb="1" eb="3">
      <t>イチラン</t>
    </rPh>
    <rPh sb="4" eb="5">
      <t>カク</t>
    </rPh>
    <rPh sb="9" eb="11">
      <t>ニュウリョク</t>
    </rPh>
    <rPh sb="11" eb="13">
      <t>ジョウキョウ</t>
    </rPh>
    <rPh sb="14" eb="16">
      <t>カクニン</t>
    </rPh>
    <rPh sb="27" eb="30">
      <t>ミニュウリョク</t>
    </rPh>
    <rPh sb="32" eb="34">
      <t>モジ</t>
    </rPh>
    <rPh sb="37" eb="39">
      <t>バアイ</t>
    </rPh>
    <rPh sb="47" eb="49">
      <t>カクニン</t>
    </rPh>
    <phoneticPr fontId="4"/>
  </si>
  <si>
    <t>※提出前には表紙を見て、「未入力」の文字がないか、別添ファイルの添付漏れがないか、確認をしてください。</t>
    <phoneticPr fontId="4"/>
  </si>
  <si>
    <t>各シート</t>
    <phoneticPr fontId="4"/>
  </si>
  <si>
    <t>・入力セルには3種類あります。入力規則の設定を守って記入してください。</t>
    <rPh sb="1" eb="3">
      <t>ニュウリョク</t>
    </rPh>
    <rPh sb="8" eb="10">
      <t>シュルイ</t>
    </rPh>
    <rPh sb="15" eb="17">
      <t>ニュウリョク</t>
    </rPh>
    <rPh sb="17" eb="19">
      <t>キソク</t>
    </rPh>
    <rPh sb="20" eb="22">
      <t>セッテイ</t>
    </rPh>
    <rPh sb="23" eb="24">
      <t>マモ</t>
    </rPh>
    <rPh sb="26" eb="28">
      <t>キニュウ</t>
    </rPh>
    <phoneticPr fontId="4"/>
  </si>
  <si>
    <t>自由記載</t>
    <rPh sb="0" eb="2">
      <t>ジユウ</t>
    </rPh>
    <rPh sb="2" eb="4">
      <t>キサイ</t>
    </rPh>
    <phoneticPr fontId="4"/>
  </si>
  <si>
    <t>数値入力</t>
    <rPh sb="0" eb="2">
      <t>スウチ</t>
    </rPh>
    <rPh sb="2" eb="4">
      <t>ニュウリョク</t>
    </rPh>
    <phoneticPr fontId="4"/>
  </si>
  <si>
    <t>選択肢から入力</t>
    <rPh sb="0" eb="3">
      <t>センタクシ</t>
    </rPh>
    <rPh sb="5" eb="7">
      <t>ニュウリョク</t>
    </rPh>
    <phoneticPr fontId="4"/>
  </si>
  <si>
    <r>
      <t>・印刷範囲外にメモ欄を設けています。データの抽出対象ではありませんが、提出前には</t>
    </r>
    <r>
      <rPr>
        <b/>
        <sz val="11"/>
        <color indexed="10"/>
        <rFont val="ＭＳ Ｐゴシック"/>
        <family val="3"/>
        <charset val="128"/>
      </rPr>
      <t>個人情報などが残っていないか</t>
    </r>
    <r>
      <rPr>
        <sz val="11"/>
        <color indexed="8"/>
        <rFont val="ＭＳ Ｐゴシック"/>
        <family val="3"/>
        <charset val="128"/>
      </rPr>
      <t>確認してください。</t>
    </r>
    <rPh sb="1" eb="3">
      <t>インサツ</t>
    </rPh>
    <rPh sb="3" eb="5">
      <t>ハンイ</t>
    </rPh>
    <rPh sb="5" eb="6">
      <t>ガイ</t>
    </rPh>
    <rPh sb="9" eb="10">
      <t>ラン</t>
    </rPh>
    <rPh sb="11" eb="12">
      <t>モウ</t>
    </rPh>
    <rPh sb="22" eb="24">
      <t>チュウシュツ</t>
    </rPh>
    <rPh sb="24" eb="26">
      <t>タイショウ</t>
    </rPh>
    <rPh sb="35" eb="37">
      <t>テイシュツ</t>
    </rPh>
    <rPh sb="37" eb="38">
      <t>マエ</t>
    </rPh>
    <rPh sb="40" eb="42">
      <t>コジン</t>
    </rPh>
    <rPh sb="42" eb="44">
      <t>ジョウホウ</t>
    </rPh>
    <rPh sb="47" eb="48">
      <t>ノコ</t>
    </rPh>
    <rPh sb="54" eb="56">
      <t>カクニン</t>
    </rPh>
    <phoneticPr fontId="4"/>
  </si>
  <si>
    <r>
      <t>※様式3（連絡先）以外は公開対象となります。記載内容に</t>
    </r>
    <r>
      <rPr>
        <b/>
        <sz val="11"/>
        <color indexed="10"/>
        <rFont val="ＭＳ Ｐゴシック"/>
        <family val="3"/>
        <charset val="128"/>
      </rPr>
      <t>個人情報などがないように注意してください。</t>
    </r>
    <rPh sb="1" eb="3">
      <t>ヨウシキ</t>
    </rPh>
    <rPh sb="5" eb="8">
      <t>レンラクサキ</t>
    </rPh>
    <rPh sb="9" eb="11">
      <t>イガイ</t>
    </rPh>
    <rPh sb="12" eb="14">
      <t>コウカイ</t>
    </rPh>
    <rPh sb="14" eb="16">
      <t>タイショウ</t>
    </rPh>
    <rPh sb="22" eb="24">
      <t>キサイ</t>
    </rPh>
    <rPh sb="24" eb="26">
      <t>ナイヨウ</t>
    </rPh>
    <rPh sb="27" eb="29">
      <t>コジン</t>
    </rPh>
    <rPh sb="29" eb="31">
      <t>ジョウホウ</t>
    </rPh>
    <rPh sb="39" eb="41">
      <t>チュウイ</t>
    </rPh>
    <phoneticPr fontId="4"/>
  </si>
  <si>
    <t>別添ファイル</t>
    <rPh sb="0" eb="2">
      <t>ベッテン</t>
    </rPh>
    <phoneticPr fontId="4"/>
  </si>
  <si>
    <t>※ファイル名に別紙番号が入っていないと何に関する別添なのか判断できず、確認の対象にならない場合があります。</t>
    <rPh sb="5" eb="6">
      <t>メイ</t>
    </rPh>
    <rPh sb="7" eb="11">
      <t>ベッシバンゴウ</t>
    </rPh>
    <rPh sb="12" eb="13">
      <t>ハイ</t>
    </rPh>
    <rPh sb="19" eb="20">
      <t>ナニ</t>
    </rPh>
    <rPh sb="21" eb="22">
      <t>カン</t>
    </rPh>
    <rPh sb="24" eb="26">
      <t>ベッテン</t>
    </rPh>
    <rPh sb="29" eb="31">
      <t>ハンダン</t>
    </rPh>
    <rPh sb="35" eb="37">
      <t>カクニン</t>
    </rPh>
    <rPh sb="38" eb="40">
      <t>タイショウ</t>
    </rPh>
    <rPh sb="45" eb="47">
      <t>バアイ</t>
    </rPh>
    <phoneticPr fontId="4"/>
  </si>
  <si>
    <r>
      <t>・別添ファイルもPDFとして公開対象となります。</t>
    </r>
    <r>
      <rPr>
        <b/>
        <sz val="11"/>
        <color rgb="FFFF0000"/>
        <rFont val="ＭＳ Ｐゴシック"/>
        <family val="3"/>
        <charset val="128"/>
      </rPr>
      <t>個人情報など非公開にしなくてはならないものは除いてください。</t>
    </r>
    <rPh sb="14" eb="16">
      <t>コウカイ</t>
    </rPh>
    <rPh sb="16" eb="18">
      <t>タイショウ</t>
    </rPh>
    <rPh sb="24" eb="26">
      <t>コジン</t>
    </rPh>
    <rPh sb="26" eb="28">
      <t>ジョウホウ</t>
    </rPh>
    <rPh sb="30" eb="33">
      <t>ヒコウカイ</t>
    </rPh>
    <rPh sb="46" eb="47">
      <t>ノゾ</t>
    </rPh>
    <phoneticPr fontId="4"/>
  </si>
  <si>
    <t>集学的治療及び標準的治療等の質の評価のため、必要な情報を、国に届け出ている。</t>
    <phoneticPr fontId="4"/>
  </si>
  <si>
    <t>緩和ケアチームと連携し、スクリーニングされたがん疼痛をはじめとするがん患者の苦痛を迅速かつ適切に緩和する体制を整備している。</t>
    <phoneticPr fontId="4"/>
  </si>
  <si>
    <t>医師からの診断結果や病状の説明時の体制の整備。</t>
    <phoneticPr fontId="4"/>
  </si>
  <si>
    <t>看護師や医療心理に携わる者等の同席を基本としている。
同席者は患者とその家族等の希望に応じて調整している。</t>
    <phoneticPr fontId="4"/>
  </si>
  <si>
    <t>我が国に多いがんについて、クリティカルパス（検査及び治療等を含めた詳細な診療計画表をいう。以下同じ。）を整備し、活用状況を把握している。</t>
    <phoneticPr fontId="4"/>
  </si>
  <si>
    <t>初期治療内容に限らず、長期的視野に立った治療プロセス全体に関する十分なインフォームドコンセントの取得に努めている。</t>
    <phoneticPr fontId="4"/>
  </si>
  <si>
    <t>キャンサーボードには治療法（手術療法、薬物療法、放射線療法等）となり得る診療科の複数診療科の担当医師が参加している。</t>
    <phoneticPr fontId="4"/>
  </si>
  <si>
    <t>（はい／いいえ）</t>
    <phoneticPr fontId="4"/>
  </si>
  <si>
    <t>（はい／いいえ）</t>
    <phoneticPr fontId="4"/>
  </si>
  <si>
    <t>キャンサーボードで検討した内容については、記録の上、関係者間で共有している。</t>
    <phoneticPr fontId="4"/>
  </si>
  <si>
    <t>院内の緩和ケアチーム、口腔ケアチーム、栄養サポートチーム、感染防止対策チーム等の専門チームへ適切に依頼ができる体制を整備している。</t>
    <phoneticPr fontId="4"/>
  </si>
  <si>
    <t>生殖機能の温存に関しては、患者の希望を確認し、院内または地域の生殖医療に関する診療科についての情報を提供するとともに、当該診療科と治療に関する情報を共有する体制を整備している。</t>
    <phoneticPr fontId="4"/>
  </si>
  <si>
    <t>小児がん患者で長期フォローアップ中の患者については、小児がん拠点病院や連携する医療機関と情報を共有する体制を整備している。</t>
    <phoneticPr fontId="4"/>
  </si>
  <si>
    <t>治験を含めた臨床研究の枠組みで実施している。</t>
    <phoneticPr fontId="4"/>
  </si>
  <si>
    <t>先進医療の枠組みで実施している。</t>
    <phoneticPr fontId="4"/>
  </si>
  <si>
    <t>当該体制を施設内で確保している。</t>
    <rPh sb="0" eb="2">
      <t>トウガイ</t>
    </rPh>
    <rPh sb="2" eb="4">
      <t>タイセイ</t>
    </rPh>
    <rPh sb="5" eb="7">
      <t>シセツ</t>
    </rPh>
    <rPh sb="7" eb="8">
      <t>ナイ</t>
    </rPh>
    <rPh sb="9" eb="11">
      <t>カクホ</t>
    </rPh>
    <phoneticPr fontId="4"/>
  </si>
  <si>
    <t>核医学治療や粒子線治療等の高度な放射線治療について、患者に情報提供を行うとともに、必要に応じて適切な医療機関へ紹介する体制を整備している。</t>
    <phoneticPr fontId="4"/>
  </si>
  <si>
    <t>強度変調放射線治療について、自施設で実施している。</t>
    <rPh sb="14" eb="15">
      <t>ジ</t>
    </rPh>
    <rPh sb="15" eb="17">
      <t>シセツ</t>
    </rPh>
    <rPh sb="18" eb="20">
      <t>ジッシ</t>
    </rPh>
    <phoneticPr fontId="4"/>
  </si>
  <si>
    <t>（はい／いいえ）</t>
    <phoneticPr fontId="4"/>
  </si>
  <si>
    <t>緩和的放射線治療について、患者に提供できる体制を整備している。</t>
    <phoneticPr fontId="4"/>
  </si>
  <si>
    <t xml:space="preserve"> ５大がん（胃・肺・肝・大腸・乳）の転移・再発症例の全身薬物療法のうち、８割以上を内科医が主となり担当している。</t>
    <rPh sb="26" eb="28">
      <t>ゼンシン</t>
    </rPh>
    <rPh sb="28" eb="30">
      <t>ヤクブツ</t>
    </rPh>
    <phoneticPr fontId="4"/>
  </si>
  <si>
    <t>薬物療法の患者にジェネリックの抗がん剤を使用する選択肢を提示することを原則としている。</t>
    <rPh sb="0" eb="2">
      <t>ヤクブツ</t>
    </rPh>
    <phoneticPr fontId="4"/>
  </si>
  <si>
    <t>緩和ケアに係る診療や相談支援の件数及び内容、医療用麻薬の処方量、苦痛のスクリーニング結果など、院内の緩和ケアに係る情報を把握・分析し、評価を行い、緩和ケアの提供体制の改善を図っている。</t>
    <phoneticPr fontId="4"/>
  </si>
  <si>
    <t>がん疼痛をはじめとするがん患者の苦痛に対して、必要に応じて初回処方を緩和ケアチームで実施する等、院内の診療従事者と連携し迅速かつ適切に緩和する体制を整備している。</t>
    <phoneticPr fontId="4"/>
  </si>
  <si>
    <t>ⅴ</t>
    <phoneticPr fontId="4"/>
  </si>
  <si>
    <t>医療用麻薬等の鎮痛薬の初回使用時や用量の増減時には、医師からの説明とともに薬剤師や看護師等による服薬指導を実施し、その際には自記式の服薬記録を整備活用することにより、外来・病棟を問わず医療用麻薬等を自己管理できるよう指導している。</t>
    <phoneticPr fontId="4"/>
  </si>
  <si>
    <t>⑥　地域連携の推進体制</t>
    <phoneticPr fontId="4"/>
  </si>
  <si>
    <t>病理診断又は画像診断に関する依頼、手術、放射線治療、薬物療法又は緩和ケアの提供に関する相談など、地域の医療機関の医師と診断及び治療に関する相互的な連携協力体制・教育体制を整備している。</t>
    <phoneticPr fontId="4"/>
  </si>
  <si>
    <t>がん患者に対して、周術期の口腔健康管理や、治療中の副作用・合併症対策、口腔リハビリテーションなど、必要に応じて院内又は地域の歯科医師と連携している。</t>
    <phoneticPr fontId="4"/>
  </si>
  <si>
    <t>A</t>
    <phoneticPr fontId="4"/>
  </si>
  <si>
    <t>当該技師は放射線治療に関する専門資格を有する者である。</t>
    <phoneticPr fontId="4"/>
  </si>
  <si>
    <t>うち専従常勤の人数</t>
    <rPh sb="4" eb="6">
      <t>ジョウキン</t>
    </rPh>
    <phoneticPr fontId="4"/>
  </si>
  <si>
    <t>当該技術者は医学物理学に関する専門資格を有する者である</t>
    <phoneticPr fontId="4"/>
  </si>
  <si>
    <t>うち専従常勤の人数</t>
    <rPh sb="2" eb="4">
      <t>センジュウ</t>
    </rPh>
    <rPh sb="4" eb="6">
      <t>ジョウキン</t>
    </rPh>
    <phoneticPr fontId="4"/>
  </si>
  <si>
    <t>当該看護師は放射線治療に関する専門資格を有する者である。</t>
    <phoneticPr fontId="4"/>
  </si>
  <si>
    <t>当該薬剤師はがん薬物療法に関する専門資格を有する者である。</t>
    <phoneticPr fontId="4"/>
  </si>
  <si>
    <t>当該看護師はがん看護又はがん薬物療法に関する専門資格を有する者である</t>
    <phoneticPr fontId="4"/>
  </si>
  <si>
    <t>当該看護師はがん看護又は緩和ケアに関する専門資格を有する者である</t>
    <phoneticPr fontId="4"/>
  </si>
  <si>
    <t>当該薬剤師は緩和薬物療法に関する専門資格を有する者である。</t>
    <phoneticPr fontId="4"/>
  </si>
  <si>
    <t>医師・歯科医師と協働し、緩和ケアに従事するその他の診療従事者についても受講を促している。</t>
    <rPh sb="0" eb="2">
      <t>イシ</t>
    </rPh>
    <rPh sb="3" eb="5">
      <t>シカ</t>
    </rPh>
    <rPh sb="5" eb="7">
      <t>イシ</t>
    </rPh>
    <rPh sb="8" eb="10">
      <t>キョウドウ</t>
    </rPh>
    <rPh sb="12" eb="14">
      <t>カンワ</t>
    </rPh>
    <rPh sb="17" eb="19">
      <t>ジュウジ</t>
    </rPh>
    <rPh sb="23" eb="24">
      <t>タ</t>
    </rPh>
    <rPh sb="25" eb="27">
      <t>シンリョウ</t>
    </rPh>
    <rPh sb="27" eb="30">
      <t>ジュウジシャ</t>
    </rPh>
    <rPh sb="35" eb="37">
      <t>ジュコウ</t>
    </rPh>
    <rPh sb="38" eb="39">
      <t>ウナガ</t>
    </rPh>
    <phoneticPr fontId="4"/>
  </si>
  <si>
    <t>C</t>
    <phoneticPr fontId="4"/>
  </si>
  <si>
    <t>自施設に所属する臨床研修医の人数</t>
    <phoneticPr fontId="4"/>
  </si>
  <si>
    <t>連携する地域の医療施設におけるがん診療に携わる医師に対して、緩和ケアに関する研修の受講勧奨を行っている。</t>
    <phoneticPr fontId="4"/>
  </si>
  <si>
    <t>外来初診時等に主治医等から、がん患者及びその家族に対し、相談支援センターについて説明する等、診断初期の段階から相談支援センターの周知が図られる体制を整備している。</t>
    <phoneticPr fontId="4"/>
  </si>
  <si>
    <t>　</t>
    <phoneticPr fontId="4"/>
  </si>
  <si>
    <t>地域の医療機関に対し、相談支援センターに関する広報を行っている。</t>
    <phoneticPr fontId="4"/>
  </si>
  <si>
    <t>地域の医療機関からの相談依頼があった場合に受け入れ可能な体制を整備している。</t>
    <phoneticPr fontId="4"/>
  </si>
  <si>
    <t>患者からの相談に対し、必要に応じて院内の医療従事者が対応できるように、相談支援センターと院内の医療従事者が協働している。</t>
    <phoneticPr fontId="4"/>
  </si>
  <si>
    <t>がんの病態や標準的治療法等、がんの治療に関する一般的な情報を提供している。</t>
    <phoneticPr fontId="4"/>
  </si>
  <si>
    <t>産業保健総合支援センターや職業安定所等との効果的な連携により提供している。</t>
    <phoneticPr fontId="4"/>
  </si>
  <si>
    <t>ス</t>
    <phoneticPr fontId="4"/>
  </si>
  <si>
    <t>がん登録等の推進に関する法律（平成25年法律第111号）第44条第１項の規定に基づき定められた、院内がん登録の実施に係る指針（平成27年厚生労働省告示第470号）に即して院内がん登録を実施している。</t>
    <phoneticPr fontId="4"/>
  </si>
  <si>
    <t>配置された者は国立がん研究センターが示すがん登録に係るマニュアルに習熟している。</t>
    <phoneticPr fontId="4"/>
  </si>
  <si>
    <t>院内がん登録の登録様式については、国立がん研究センターが提示する院内がん登録に係る標準様式に準拠している。</t>
    <phoneticPr fontId="4"/>
  </si>
  <si>
    <t>患者に対して治験も含めた臨床研究、先進医療、患者申出療養等に関する適切な情報提供を行うとともに、必要に応じて適切な医療機関に紹介している。</t>
    <phoneticPr fontId="4"/>
  </si>
  <si>
    <t>①</t>
    <phoneticPr fontId="4"/>
  </si>
  <si>
    <t>当該施設で未承認新規医薬品の使用や承認薬の適応外使用や高難度新規医療技術を用いた医療の提供を実施している。</t>
    <rPh sb="46" eb="48">
      <t>ジッシ</t>
    </rPh>
    <phoneticPr fontId="4"/>
  </si>
  <si>
    <t>当該医療の適応の安全性や妥当性、倫理性について検討するための組織（倫理審査委員会、薬事委員会等）を設置し、病院として事前に検討を行っている。</t>
    <phoneticPr fontId="4"/>
  </si>
  <si>
    <t>医療安全のための患者窓口を設置し、患者からの苦情や相談に応じられる体制を確保している。</t>
    <phoneticPr fontId="4"/>
  </si>
  <si>
    <t>７　医療に係る安全管理</t>
    <phoneticPr fontId="4"/>
  </si>
  <si>
    <t>キャンサーボードには緩和ケア担当医師や病理医も参加している。</t>
    <phoneticPr fontId="4"/>
  </si>
  <si>
    <t>遠隔病理診断も含め術中迅速病理診断が可能な体制を確保している。</t>
    <rPh sb="7" eb="8">
      <t>フク</t>
    </rPh>
    <phoneticPr fontId="4"/>
  </si>
  <si>
    <t>医療安全委員会</t>
    <rPh sb="0" eb="2">
      <t>イリョウ</t>
    </rPh>
    <rPh sb="2" eb="4">
      <t>アンゼン</t>
    </rPh>
    <rPh sb="4" eb="7">
      <t>イインカイ</t>
    </rPh>
    <phoneticPr fontId="4"/>
  </si>
  <si>
    <t>C</t>
    <phoneticPr fontId="4"/>
  </si>
  <si>
    <t>当該２次医療圏に居住するがん患者の診療実績の割合</t>
    <rPh sb="0" eb="2">
      <t>トウガイ</t>
    </rPh>
    <rPh sb="3" eb="4">
      <t>ツギ</t>
    </rPh>
    <rPh sb="4" eb="6">
      <t>イリョウ</t>
    </rPh>
    <rPh sb="6" eb="7">
      <t>ケン</t>
    </rPh>
    <rPh sb="8" eb="10">
      <t>キョジュウ</t>
    </rPh>
    <rPh sb="14" eb="16">
      <t>カンジャ</t>
    </rPh>
    <rPh sb="17" eb="19">
      <t>シンリョウ</t>
    </rPh>
    <rPh sb="19" eb="21">
      <t>ジッセキ</t>
    </rPh>
    <rPh sb="22" eb="24">
      <t>ワリアイ</t>
    </rPh>
    <phoneticPr fontId="4"/>
  </si>
  <si>
    <t>-</t>
    <phoneticPr fontId="4"/>
  </si>
  <si>
    <t>②</t>
    <phoneticPr fontId="4"/>
  </si>
  <si>
    <t>各治療の状況について</t>
    <rPh sb="0" eb="3">
      <t>カクチリョウ</t>
    </rPh>
    <rPh sb="4" eb="6">
      <t>ジョウキョウ</t>
    </rPh>
    <phoneticPr fontId="4"/>
  </si>
  <si>
    <t>放射線治療の状況</t>
    <rPh sb="0" eb="3">
      <t>ホウシャセン</t>
    </rPh>
    <rPh sb="3" eb="5">
      <t>チリョウ</t>
    </rPh>
    <rPh sb="6" eb="8">
      <t>ジョウキョウ</t>
    </rPh>
    <phoneticPr fontId="4"/>
  </si>
  <si>
    <t>　※以下、放射線治療件数に関する項目は、必ず放射線治療責任医師の確認を取って記入すること。</t>
  </si>
  <si>
    <t>体外照射</t>
  </si>
  <si>
    <t>人</t>
    <rPh sb="0" eb="1">
      <t>ニン</t>
    </rPh>
    <phoneticPr fontId="4"/>
  </si>
  <si>
    <t>※原発巣に記載してください。</t>
  </si>
  <si>
    <t>肺がん</t>
    <rPh sb="0" eb="1">
      <t>ハイ</t>
    </rPh>
    <phoneticPr fontId="4"/>
  </si>
  <si>
    <t>胃がん</t>
    <rPh sb="0" eb="1">
      <t>イ</t>
    </rPh>
    <phoneticPr fontId="4"/>
  </si>
  <si>
    <t>肝がん</t>
    <rPh sb="0" eb="1">
      <t>カン</t>
    </rPh>
    <phoneticPr fontId="4"/>
  </si>
  <si>
    <t>大腸がん</t>
    <rPh sb="0" eb="2">
      <t>ダイチョウ</t>
    </rPh>
    <phoneticPr fontId="4"/>
  </si>
  <si>
    <t>乳がん</t>
    <rPh sb="0" eb="1">
      <t>ニュウ</t>
    </rPh>
    <phoneticPr fontId="4"/>
  </si>
  <si>
    <t>粒子線治療（重粒子線、陽子線治療）</t>
    <rPh sb="0" eb="3">
      <t>リュウシセン</t>
    </rPh>
    <rPh sb="3" eb="5">
      <t>チリョウ</t>
    </rPh>
    <rPh sb="6" eb="10">
      <t>ジュウリュウシセン</t>
    </rPh>
    <rPh sb="11" eb="14">
      <t>ヨウシセン</t>
    </rPh>
    <rPh sb="14" eb="16">
      <t>チリョウ</t>
    </rPh>
    <phoneticPr fontId="4"/>
  </si>
  <si>
    <t>核医学治療</t>
    <rPh sb="0" eb="1">
      <t>カク</t>
    </rPh>
    <rPh sb="1" eb="3">
      <t>イガク</t>
    </rPh>
    <rPh sb="3" eb="5">
      <t>チリョウ</t>
    </rPh>
    <phoneticPr fontId="4"/>
  </si>
  <si>
    <t>密封小線源治療</t>
    <rPh sb="0" eb="2">
      <t>ミップウ</t>
    </rPh>
    <rPh sb="2" eb="5">
      <t>ショウセンゲン</t>
    </rPh>
    <rPh sb="5" eb="7">
      <t>チリョウ</t>
    </rPh>
    <phoneticPr fontId="4"/>
  </si>
  <si>
    <t>我が国に多いがんに関する悪性腫瘍の手術件数</t>
    <rPh sb="0" eb="1">
      <t>ワ</t>
    </rPh>
    <rPh sb="2" eb="3">
      <t>クニ</t>
    </rPh>
    <rPh sb="4" eb="5">
      <t>オオ</t>
    </rPh>
    <rPh sb="9" eb="10">
      <t>カン</t>
    </rPh>
    <rPh sb="19" eb="21">
      <t>ケンスウ</t>
    </rPh>
    <phoneticPr fontId="4"/>
  </si>
  <si>
    <t>上記人数</t>
    <rPh sb="0" eb="2">
      <t>ジョウキ</t>
    </rPh>
    <rPh sb="2" eb="4">
      <t>ニンズウ</t>
    </rPh>
    <phoneticPr fontId="4"/>
  </si>
  <si>
    <t>C</t>
    <phoneticPr fontId="4"/>
  </si>
  <si>
    <t>地域を対象として、緩和ケアやがん教育をはじめとするがんに関する普及啓発に努めている。</t>
    <phoneticPr fontId="4"/>
  </si>
  <si>
    <t>歯科口腔ケアの専門チームを整備し、当該歯科口腔ケアチームを組織上明確に位置付け、がん患者に対して適切な歯科口腔ケアを提供している。</t>
    <rPh sb="19" eb="21">
      <t>シカ</t>
    </rPh>
    <phoneticPr fontId="4"/>
  </si>
  <si>
    <t>手術療法</t>
    <rPh sb="0" eb="2">
      <t>シュジュツ</t>
    </rPh>
    <rPh sb="2" eb="4">
      <t>リョウホウ</t>
    </rPh>
    <phoneticPr fontId="4"/>
  </si>
  <si>
    <t>薬物療法</t>
    <rPh sb="0" eb="2">
      <t>ヤクブツ</t>
    </rPh>
    <rPh sb="2" eb="4">
      <t>リョウホウ</t>
    </rPh>
    <phoneticPr fontId="4"/>
  </si>
  <si>
    <t>放射線療法</t>
    <rPh sb="0" eb="3">
      <t>ホウシャセン</t>
    </rPh>
    <rPh sb="3" eb="5">
      <t>リョウホウ</t>
    </rPh>
    <phoneticPr fontId="4"/>
  </si>
  <si>
    <t>自院での治療</t>
    <rPh sb="0" eb="2">
      <t>ジイン</t>
    </rPh>
    <rPh sb="4" eb="6">
      <t>チリョウ</t>
    </rPh>
    <phoneticPr fontId="4"/>
  </si>
  <si>
    <t>セカンドオピニオンの受け入れ</t>
    <rPh sb="10" eb="11">
      <t>ウ</t>
    </rPh>
    <rPh sb="12" eb="13">
      <t>イ</t>
    </rPh>
    <phoneticPr fontId="4"/>
  </si>
  <si>
    <t>治療の実施状況</t>
    <rPh sb="0" eb="2">
      <t>チリョウ</t>
    </rPh>
    <rPh sb="3" eb="5">
      <t>ジッシ</t>
    </rPh>
    <rPh sb="5" eb="7">
      <t>ジョウキョウ</t>
    </rPh>
    <phoneticPr fontId="4"/>
  </si>
  <si>
    <t>治療の実施状況（○：治療を実施している　　△：グループ指定により対応しているがん（地域がん診療病院のみ選択可）　　×：治療を実施していない）</t>
    <rPh sb="0" eb="2">
      <t>チリョウ</t>
    </rPh>
    <rPh sb="3" eb="5">
      <t>ジッシ</t>
    </rPh>
    <rPh sb="5" eb="7">
      <t>ジョウキョウ</t>
    </rPh>
    <rPh sb="10" eb="12">
      <t>チリョウ</t>
    </rPh>
    <rPh sb="13" eb="15">
      <t>ジッシ</t>
    </rPh>
    <rPh sb="41" eb="43">
      <t>チイキ</t>
    </rPh>
    <rPh sb="45" eb="47">
      <t>シンリョウ</t>
    </rPh>
    <rPh sb="47" eb="49">
      <t>ビョウイン</t>
    </rPh>
    <rPh sb="51" eb="53">
      <t>センタク</t>
    </rPh>
    <rPh sb="53" eb="54">
      <t>カ</t>
    </rPh>
    <rPh sb="59" eb="61">
      <t>チリョウ</t>
    </rPh>
    <rPh sb="62" eb="64">
      <t>ジッシ</t>
    </rPh>
    <phoneticPr fontId="4"/>
  </si>
  <si>
    <t>我が国に多いがん</t>
  </si>
  <si>
    <t>頭部/頸部</t>
    <rPh sb="0" eb="2">
      <t>トウブ</t>
    </rPh>
    <rPh sb="3" eb="5">
      <t>ケイブ</t>
    </rPh>
    <phoneticPr fontId="4"/>
  </si>
  <si>
    <t>脳腫瘍</t>
    <rPh sb="0" eb="3">
      <t>ノウシュヨウ</t>
    </rPh>
    <phoneticPr fontId="4"/>
  </si>
  <si>
    <t>脊髄腫瘍</t>
    <rPh sb="0" eb="2">
      <t>セキズイ</t>
    </rPh>
    <rPh sb="2" eb="4">
      <t>シュヨウ</t>
    </rPh>
    <phoneticPr fontId="4"/>
  </si>
  <si>
    <t>眼・眼窩腫瘍</t>
    <rPh sb="0" eb="1">
      <t>メ</t>
    </rPh>
    <rPh sb="2" eb="4">
      <t>ガンカ</t>
    </rPh>
    <rPh sb="4" eb="6">
      <t>シュヨウ</t>
    </rPh>
    <phoneticPr fontId="4"/>
  </si>
  <si>
    <t>口腔がん・咽頭がん・鼻のがん</t>
    <rPh sb="0" eb="2">
      <t>コウクウ</t>
    </rPh>
    <rPh sb="5" eb="7">
      <t>イントウ</t>
    </rPh>
    <rPh sb="10" eb="11">
      <t>ハナ</t>
    </rPh>
    <phoneticPr fontId="4"/>
  </si>
  <si>
    <t>胸部</t>
    <rPh sb="0" eb="2">
      <t>キョウブ</t>
    </rPh>
    <phoneticPr fontId="4"/>
  </si>
  <si>
    <t>縦隔腫瘍</t>
    <rPh sb="0" eb="2">
      <t>ジュウカク</t>
    </rPh>
    <rPh sb="2" eb="4">
      <t>シュヨウ</t>
    </rPh>
    <phoneticPr fontId="4"/>
  </si>
  <si>
    <t>中皮腫</t>
    <rPh sb="0" eb="3">
      <t>チュウヒシュ</t>
    </rPh>
    <phoneticPr fontId="4"/>
  </si>
  <si>
    <t>消化管</t>
    <rPh sb="0" eb="3">
      <t>ショウカカン</t>
    </rPh>
    <phoneticPr fontId="4"/>
  </si>
  <si>
    <t>食道がん</t>
    <rPh sb="0" eb="2">
      <t>ショクドウ</t>
    </rPh>
    <phoneticPr fontId="4"/>
  </si>
  <si>
    <t>小腸がん</t>
    <rPh sb="0" eb="2">
      <t>ショウチョウ</t>
    </rPh>
    <phoneticPr fontId="4"/>
  </si>
  <si>
    <t>GIST</t>
    <phoneticPr fontId="4"/>
  </si>
  <si>
    <t>胆道/膵臓</t>
    <rPh sb="0" eb="2">
      <t>タンドウ</t>
    </rPh>
    <rPh sb="3" eb="5">
      <t>スイゾウ</t>
    </rPh>
    <phoneticPr fontId="4"/>
  </si>
  <si>
    <t>胆道がん</t>
    <rPh sb="0" eb="2">
      <t>タンドウ</t>
    </rPh>
    <phoneticPr fontId="4"/>
  </si>
  <si>
    <t>膵がん</t>
    <rPh sb="0" eb="1">
      <t>スイ</t>
    </rPh>
    <phoneticPr fontId="4"/>
  </si>
  <si>
    <t>泌尿器</t>
    <rPh sb="0" eb="3">
      <t>ヒニョウキ</t>
    </rPh>
    <phoneticPr fontId="4"/>
  </si>
  <si>
    <t>腎がん</t>
    <rPh sb="0" eb="1">
      <t>ジン</t>
    </rPh>
    <phoneticPr fontId="4"/>
  </si>
  <si>
    <t>尿路がん</t>
    <rPh sb="0" eb="2">
      <t>ニョウロ</t>
    </rPh>
    <phoneticPr fontId="4"/>
  </si>
  <si>
    <t>膀胱がん</t>
    <rPh sb="0" eb="2">
      <t>ボウコウ</t>
    </rPh>
    <phoneticPr fontId="4"/>
  </si>
  <si>
    <t>副腎腫瘍</t>
    <rPh sb="0" eb="2">
      <t>フクジン</t>
    </rPh>
    <rPh sb="2" eb="4">
      <t>シュヨウ</t>
    </rPh>
    <phoneticPr fontId="4"/>
  </si>
  <si>
    <t>前立腺がん</t>
    <rPh sb="0" eb="3">
      <t>ゼンリツセン</t>
    </rPh>
    <phoneticPr fontId="4"/>
  </si>
  <si>
    <t>精巣がん</t>
    <rPh sb="0" eb="2">
      <t>セイソウ</t>
    </rPh>
    <phoneticPr fontId="4"/>
  </si>
  <si>
    <t>その他の男性生殖器がん</t>
    <rPh sb="2" eb="3">
      <t>タ</t>
    </rPh>
    <rPh sb="4" eb="6">
      <t>ダンセイ</t>
    </rPh>
    <rPh sb="6" eb="9">
      <t>セイショクキ</t>
    </rPh>
    <phoneticPr fontId="4"/>
  </si>
  <si>
    <t>男性生殖器</t>
    <rPh sb="0" eb="2">
      <t>ダンセイ</t>
    </rPh>
    <rPh sb="2" eb="5">
      <t>セイショクキ</t>
    </rPh>
    <phoneticPr fontId="4"/>
  </si>
  <si>
    <t>女性生殖器</t>
    <rPh sb="0" eb="2">
      <t>ジョセイ</t>
    </rPh>
    <rPh sb="2" eb="5">
      <t>セイショクキ</t>
    </rPh>
    <phoneticPr fontId="4"/>
  </si>
  <si>
    <t>子宮頸がん・子宮体がん</t>
    <rPh sb="0" eb="2">
      <t>シキュウ</t>
    </rPh>
    <rPh sb="2" eb="3">
      <t>ケイ</t>
    </rPh>
    <rPh sb="6" eb="8">
      <t>シキュウ</t>
    </rPh>
    <rPh sb="8" eb="9">
      <t>タイ</t>
    </rPh>
    <phoneticPr fontId="4"/>
  </si>
  <si>
    <t>卵巣がん</t>
    <rPh sb="0" eb="2">
      <t>ランソウ</t>
    </rPh>
    <phoneticPr fontId="4"/>
  </si>
  <si>
    <t>その他の女性生殖器がん</t>
    <rPh sb="2" eb="3">
      <t>タ</t>
    </rPh>
    <rPh sb="4" eb="6">
      <t>ジョセイ</t>
    </rPh>
    <rPh sb="6" eb="9">
      <t>セイショクキ</t>
    </rPh>
    <phoneticPr fontId="4"/>
  </si>
  <si>
    <t>皮膚/骨と軟部組織</t>
    <rPh sb="0" eb="2">
      <t>ヒフ</t>
    </rPh>
    <rPh sb="3" eb="4">
      <t>コツ</t>
    </rPh>
    <rPh sb="5" eb="7">
      <t>ナンブ</t>
    </rPh>
    <rPh sb="7" eb="9">
      <t>ソシキ</t>
    </rPh>
    <phoneticPr fontId="4"/>
  </si>
  <si>
    <t>皮膚腫瘍</t>
    <rPh sb="0" eb="2">
      <t>ヒフ</t>
    </rPh>
    <rPh sb="2" eb="4">
      <t>シュヨウ</t>
    </rPh>
    <phoneticPr fontId="4"/>
  </si>
  <si>
    <t>悪性骨軟部腫瘍</t>
    <rPh sb="0" eb="2">
      <t>アクセイ</t>
    </rPh>
    <rPh sb="2" eb="3">
      <t>コツ</t>
    </rPh>
    <rPh sb="3" eb="5">
      <t>ナンブ</t>
    </rPh>
    <rPh sb="5" eb="7">
      <t>シュヨウ</t>
    </rPh>
    <phoneticPr fontId="4"/>
  </si>
  <si>
    <t>血液・リンパ</t>
    <rPh sb="0" eb="2">
      <t>ケツエキ</t>
    </rPh>
    <phoneticPr fontId="4"/>
  </si>
  <si>
    <t>血液腫瘍</t>
    <rPh sb="0" eb="2">
      <t>ケツエキ</t>
    </rPh>
    <rPh sb="2" eb="4">
      <t>シュヨウ</t>
    </rPh>
    <phoneticPr fontId="4"/>
  </si>
  <si>
    <t>後腹膜・腹膜腫瘍</t>
    <rPh sb="0" eb="1">
      <t>コウ</t>
    </rPh>
    <rPh sb="1" eb="3">
      <t>フクマク</t>
    </rPh>
    <rPh sb="4" eb="6">
      <t>フクマク</t>
    </rPh>
    <rPh sb="6" eb="8">
      <t>シュヨウ</t>
    </rPh>
    <phoneticPr fontId="4"/>
  </si>
  <si>
    <t>性腺外胚細胞腫瘍</t>
    <rPh sb="0" eb="2">
      <t>セイセン</t>
    </rPh>
    <rPh sb="2" eb="3">
      <t>ガイ</t>
    </rPh>
    <rPh sb="3" eb="6">
      <t>ハイサイボウ</t>
    </rPh>
    <rPh sb="6" eb="8">
      <t>シュヨウ</t>
    </rPh>
    <phoneticPr fontId="4"/>
  </si>
  <si>
    <t>原発不明がん</t>
    <rPh sb="0" eb="2">
      <t>ゲンパツ</t>
    </rPh>
    <rPh sb="2" eb="4">
      <t>フメイ</t>
    </rPh>
    <phoneticPr fontId="4"/>
  </si>
  <si>
    <t>小児</t>
    <rPh sb="0" eb="2">
      <t>ショウニ</t>
    </rPh>
    <phoneticPr fontId="4"/>
  </si>
  <si>
    <t>喉頭がん</t>
    <rPh sb="0" eb="2">
      <t>コウトウ</t>
    </rPh>
    <phoneticPr fontId="4"/>
  </si>
  <si>
    <t>甲状腺がん</t>
    <rPh sb="0" eb="3">
      <t>コウジョウセン</t>
    </rPh>
    <phoneticPr fontId="4"/>
  </si>
  <si>
    <t>小児脳腫瘍</t>
    <rPh sb="0" eb="2">
      <t>ショウニ</t>
    </rPh>
    <rPh sb="2" eb="5">
      <t>ノウシュヨウ</t>
    </rPh>
    <phoneticPr fontId="4"/>
  </si>
  <si>
    <t>小児の眼・眼窩腫瘍</t>
    <rPh sb="0" eb="2">
      <t>ショウニ</t>
    </rPh>
    <rPh sb="3" eb="4">
      <t>メ</t>
    </rPh>
    <rPh sb="5" eb="7">
      <t>ガンカ</t>
    </rPh>
    <rPh sb="7" eb="9">
      <t>シュヨウ</t>
    </rPh>
    <phoneticPr fontId="4"/>
  </si>
  <si>
    <t>小児悪性骨軟部腫瘍</t>
    <rPh sb="0" eb="2">
      <t>ショウニ</t>
    </rPh>
    <rPh sb="2" eb="4">
      <t>アクセイ</t>
    </rPh>
    <rPh sb="4" eb="5">
      <t>コツ</t>
    </rPh>
    <rPh sb="5" eb="7">
      <t>ナンブ</t>
    </rPh>
    <rPh sb="7" eb="9">
      <t>シュヨウ</t>
    </rPh>
    <phoneticPr fontId="4"/>
  </si>
  <si>
    <t>その他の小児固形腫瘍</t>
    <rPh sb="2" eb="3">
      <t>タ</t>
    </rPh>
    <rPh sb="4" eb="6">
      <t>ショウニ</t>
    </rPh>
    <rPh sb="6" eb="8">
      <t>コケイ</t>
    </rPh>
    <rPh sb="8" eb="10">
      <t>シュヨウ</t>
    </rPh>
    <phoneticPr fontId="4"/>
  </si>
  <si>
    <t>小児血液腫瘍</t>
    <rPh sb="0" eb="2">
      <t>ショウニ</t>
    </rPh>
    <rPh sb="2" eb="4">
      <t>ケツエキ</t>
    </rPh>
    <rPh sb="4" eb="6">
      <t>シュヨウ</t>
    </rPh>
    <phoneticPr fontId="4"/>
  </si>
  <si>
    <t>身体症状の緩和を行った症例数</t>
    <rPh sb="0" eb="2">
      <t>シンタイ</t>
    </rPh>
    <rPh sb="2" eb="4">
      <t>ショウジョウ</t>
    </rPh>
    <rPh sb="5" eb="7">
      <t>カンワ</t>
    </rPh>
    <rPh sb="8" eb="9">
      <t>オコナ</t>
    </rPh>
    <rPh sb="11" eb="13">
      <t>ショウレイ</t>
    </rPh>
    <rPh sb="13" eb="14">
      <t>スウ</t>
    </rPh>
    <phoneticPr fontId="4"/>
  </si>
  <si>
    <t>精神症状の緩和を行った症例数</t>
    <rPh sb="0" eb="2">
      <t>セイシン</t>
    </rPh>
    <rPh sb="2" eb="4">
      <t>ショウジョウ</t>
    </rPh>
    <rPh sb="5" eb="7">
      <t>カンワ</t>
    </rPh>
    <rPh sb="8" eb="9">
      <t>オコナ</t>
    </rPh>
    <rPh sb="11" eb="13">
      <t>ショウレイ</t>
    </rPh>
    <rPh sb="13" eb="14">
      <t>スウ</t>
    </rPh>
    <phoneticPr fontId="4"/>
  </si>
  <si>
    <t>単位</t>
    <rPh sb="0" eb="2">
      <t>タンイ</t>
    </rPh>
    <phoneticPr fontId="4"/>
  </si>
  <si>
    <t>件</t>
    <rPh sb="0" eb="1">
      <t>けん</t>
    </rPh>
    <phoneticPr fontId="4" type="Hiragana"/>
  </si>
  <si>
    <t>療養・就労両立支援指導料（B001-9）</t>
    <rPh sb="0" eb="2">
      <t>りょうよう</t>
    </rPh>
    <rPh sb="3" eb="5">
      <t>しゅうろう</t>
    </rPh>
    <rPh sb="5" eb="7">
      <t>りょうりつ</t>
    </rPh>
    <rPh sb="7" eb="9">
      <t>しえん</t>
    </rPh>
    <rPh sb="9" eb="12">
      <t>しどうりょう</t>
    </rPh>
    <phoneticPr fontId="4" type="Hiragana"/>
  </si>
  <si>
    <t>参加施設数
（自施設を含めてカウントすること）</t>
    <rPh sb="0" eb="2">
      <t>サンカ</t>
    </rPh>
    <rPh sb="2" eb="4">
      <t>シセツ</t>
    </rPh>
    <rPh sb="4" eb="5">
      <t>スウ</t>
    </rPh>
    <phoneticPr fontId="4"/>
  </si>
  <si>
    <t>■地域連携を推進するための、地域の役割分担に関する多施設合同会議の開催案内について、HPに掲載している場合、該当するページのアドレスを記載してください。</t>
    <rPh sb="1" eb="3">
      <t>チイキ</t>
    </rPh>
    <rPh sb="3" eb="5">
      <t>レンケイ</t>
    </rPh>
    <rPh sb="6" eb="8">
      <t>スイシン</t>
    </rPh>
    <rPh sb="14" eb="16">
      <t>チイキ</t>
    </rPh>
    <rPh sb="17" eb="19">
      <t>ヤクワリ</t>
    </rPh>
    <rPh sb="19" eb="21">
      <t>ブンタン</t>
    </rPh>
    <rPh sb="22" eb="23">
      <t>カン</t>
    </rPh>
    <rPh sb="25" eb="28">
      <t>タシセツ</t>
    </rPh>
    <rPh sb="28" eb="30">
      <t>ゴウドウ</t>
    </rPh>
    <rPh sb="30" eb="32">
      <t>カイギ</t>
    </rPh>
    <rPh sb="51" eb="53">
      <t>バアイ</t>
    </rPh>
    <rPh sb="54" eb="56">
      <t>ガイトウ</t>
    </rPh>
    <rPh sb="67" eb="69">
      <t>キサイ</t>
    </rPh>
    <phoneticPr fontId="4"/>
  </si>
  <si>
    <t>開催頻度</t>
    <rPh sb="0" eb="2">
      <t>カイサイ</t>
    </rPh>
    <rPh sb="2" eb="4">
      <t>ヒンド</t>
    </rPh>
    <phoneticPr fontId="4"/>
  </si>
  <si>
    <t>非定期
3ヶ月に1回程度</t>
    <rPh sb="0" eb="1">
      <t>ヒ</t>
    </rPh>
    <rPh sb="1" eb="3">
      <t>テイキ</t>
    </rPh>
    <rPh sb="6" eb="7">
      <t>ゲツ</t>
    </rPh>
    <rPh sb="9" eb="12">
      <t>カイテイド</t>
    </rPh>
    <phoneticPr fontId="4"/>
  </si>
  <si>
    <t>構成員数
（定期的な出席者）</t>
    <rPh sb="0" eb="3">
      <t>コウセイイン</t>
    </rPh>
    <rPh sb="3" eb="4">
      <t>スウ</t>
    </rPh>
    <rPh sb="6" eb="9">
      <t>テイキテキ</t>
    </rPh>
    <rPh sb="10" eb="13">
      <t>シュッセキシャ</t>
    </rPh>
    <phoneticPr fontId="4"/>
  </si>
  <si>
    <t>注3）常勤とは、当該医療機関が定める1週間の就業時間のすべてを勤務している者をいいます。ただし、当該医療機関が定める就業時間が32時間に満たない場合は常勤とみなしません。（「医療法第21条の規定に基づく人員の算出に当たっての取扱い等について」（平成10年6月26日付け健政発第777号・医薬発第574号、厚生省健康政策局長・医薬安全局長連名通知）の別添「常勤医師等の取扱いについて」を参照）</t>
    <phoneticPr fontId="4"/>
  </si>
  <si>
    <t>職種</t>
    <rPh sb="0" eb="2">
      <t>ショクシュ</t>
    </rPh>
    <phoneticPr fontId="3"/>
  </si>
  <si>
    <t>常勤
/非常勤</t>
    <rPh sb="0" eb="2">
      <t>ジョウキン</t>
    </rPh>
    <rPh sb="4" eb="7">
      <t>ヒジョウキン</t>
    </rPh>
    <phoneticPr fontId="3"/>
  </si>
  <si>
    <t>専門資格（取得している場合）</t>
    <rPh sb="0" eb="2">
      <t>センモン</t>
    </rPh>
    <rPh sb="2" eb="4">
      <t>シカク</t>
    </rPh>
    <rPh sb="5" eb="7">
      <t>シュトク</t>
    </rPh>
    <rPh sb="11" eb="13">
      <t>バアイ</t>
    </rPh>
    <phoneticPr fontId="3"/>
  </si>
  <si>
    <t>管理栄養士</t>
    <rPh sb="0" eb="2">
      <t>カンリ</t>
    </rPh>
    <rPh sb="2" eb="5">
      <t>エイヨウシ</t>
    </rPh>
    <phoneticPr fontId="3"/>
  </si>
  <si>
    <t xml:space="preserve">常勤
</t>
    <rPh sb="0" eb="2">
      <t>ジョウキン</t>
    </rPh>
    <phoneticPr fontId="3"/>
  </si>
  <si>
    <r>
      <t>※印刷範囲外です。メモ書きとして使えますが、提出前には</t>
    </r>
    <r>
      <rPr>
        <sz val="10"/>
        <color rgb="FF993300"/>
        <rFont val="ＭＳ Ｐゴシック"/>
        <family val="3"/>
        <charset val="128"/>
      </rPr>
      <t>個人情報などの記載がないこと</t>
    </r>
    <r>
      <rPr>
        <sz val="10"/>
        <rFont val="ＭＳ Ｐゴシック"/>
        <family val="3"/>
        <charset val="128"/>
      </rPr>
      <t>をご確認ください。</t>
    </r>
    <rPh sb="1" eb="3">
      <t>インサツ</t>
    </rPh>
    <rPh sb="3" eb="5">
      <t>ハンイ</t>
    </rPh>
    <rPh sb="5" eb="6">
      <t>ガイ</t>
    </rPh>
    <rPh sb="11" eb="12">
      <t>ガ</t>
    </rPh>
    <rPh sb="16" eb="17">
      <t>ツカ</t>
    </rPh>
    <rPh sb="22" eb="24">
      <t>テイシュツ</t>
    </rPh>
    <rPh sb="24" eb="25">
      <t>マエ</t>
    </rPh>
    <rPh sb="27" eb="29">
      <t>コジン</t>
    </rPh>
    <rPh sb="29" eb="31">
      <t>ジョウホウ</t>
    </rPh>
    <rPh sb="34" eb="36">
      <t>キサイ</t>
    </rPh>
    <rPh sb="43" eb="45">
      <t>カクニン</t>
    </rPh>
    <phoneticPr fontId="4"/>
  </si>
  <si>
    <t>緩和ケアチームの医師について</t>
    <rPh sb="0" eb="2">
      <t>カンワ</t>
    </rPh>
    <rPh sb="8" eb="10">
      <t>イシ</t>
    </rPh>
    <phoneticPr fontId="72"/>
  </si>
  <si>
    <t>人数</t>
    <rPh sb="0" eb="2">
      <t>ニンズウ</t>
    </rPh>
    <phoneticPr fontId="72"/>
  </si>
  <si>
    <t>例</t>
    <rPh sb="0" eb="1">
      <t>レイ</t>
    </rPh>
    <phoneticPr fontId="72"/>
  </si>
  <si>
    <t>麻酔科2名、消化器外科1名</t>
    <rPh sb="0" eb="2">
      <t>マスイ</t>
    </rPh>
    <rPh sb="2" eb="3">
      <t>カ</t>
    </rPh>
    <rPh sb="4" eb="5">
      <t>メイ</t>
    </rPh>
    <rPh sb="6" eb="9">
      <t>ショウカキ</t>
    </rPh>
    <rPh sb="9" eb="11">
      <t>ゲカ</t>
    </rPh>
    <rPh sb="12" eb="13">
      <t>メイ</t>
    </rPh>
    <phoneticPr fontId="72"/>
  </si>
  <si>
    <t>様式4のIIの１の（２）以外の診療従事者について</t>
    <rPh sb="12" eb="14">
      <t>イガイ</t>
    </rPh>
    <phoneticPr fontId="72"/>
  </si>
  <si>
    <t>がん病態栄養専門管理栄養士</t>
    <rPh sb="2" eb="4">
      <t>ビョウタイ</t>
    </rPh>
    <rPh sb="4" eb="6">
      <t>エイヨウ</t>
    </rPh>
    <rPh sb="6" eb="8">
      <t>センモン</t>
    </rPh>
    <rPh sb="8" eb="10">
      <t>カンリ</t>
    </rPh>
    <rPh sb="10" eb="13">
      <t>エイヨウシ</t>
    </rPh>
    <phoneticPr fontId="72"/>
  </si>
  <si>
    <t>診療科の内訳</t>
    <rPh sb="0" eb="3">
      <t>シンリョウカ</t>
    </rPh>
    <rPh sb="4" eb="6">
      <t>ウチワケ</t>
    </rPh>
    <phoneticPr fontId="3"/>
  </si>
  <si>
    <t>緩和ケアチームのメンバー（医師およびIIの１の（２）診療従事者以外の診療従事者）</t>
    <rPh sb="0" eb="2">
      <t>カンワ</t>
    </rPh>
    <rPh sb="13" eb="15">
      <t>イシ</t>
    </rPh>
    <rPh sb="31" eb="33">
      <t>イガイ</t>
    </rPh>
    <rPh sb="34" eb="36">
      <t>シンリョウ</t>
    </rPh>
    <rPh sb="36" eb="39">
      <t>ジュウジシャ</t>
    </rPh>
    <phoneticPr fontId="3"/>
  </si>
  <si>
    <t>身体症状の緩和に
携わる医師</t>
    <rPh sb="0" eb="2">
      <t>シンタイ</t>
    </rPh>
    <rPh sb="2" eb="4">
      <t>ショウジョウ</t>
    </rPh>
    <rPh sb="5" eb="7">
      <t>カンワ</t>
    </rPh>
    <rPh sb="9" eb="10">
      <t>タズサ</t>
    </rPh>
    <rPh sb="12" eb="14">
      <t>イシ</t>
    </rPh>
    <phoneticPr fontId="3"/>
  </si>
  <si>
    <t>精神症状の緩和に
携わる医師</t>
    <rPh sb="0" eb="2">
      <t>セイシン</t>
    </rPh>
    <rPh sb="2" eb="4">
      <t>ショウジョウ</t>
    </rPh>
    <rPh sb="5" eb="7">
      <t>カンワ</t>
    </rPh>
    <rPh sb="9" eb="10">
      <t>タズサ</t>
    </rPh>
    <rPh sb="12" eb="14">
      <t>イシ</t>
    </rPh>
    <phoneticPr fontId="3"/>
  </si>
  <si>
    <t>注4））様式4のIIの１の（２）以外の診療従事者については、医師、看護師、薬剤師、医療心理に携わる者、相談支援に携わる者以外で緩和ケアチームに所属している診療従事者を記載してください。</t>
    <rPh sb="0" eb="1">
      <t>チュウ</t>
    </rPh>
    <rPh sb="16" eb="18">
      <t>イガイ</t>
    </rPh>
    <rPh sb="19" eb="21">
      <t>シンリョウ</t>
    </rPh>
    <rPh sb="21" eb="24">
      <t>ジュウジシャ</t>
    </rPh>
    <rPh sb="30" eb="32">
      <t>イシ</t>
    </rPh>
    <rPh sb="33" eb="36">
      <t>カンゴシ</t>
    </rPh>
    <rPh sb="37" eb="40">
      <t>ヤクザイシ</t>
    </rPh>
    <rPh sb="41" eb="43">
      <t>イリョウ</t>
    </rPh>
    <rPh sb="43" eb="45">
      <t>シンリ</t>
    </rPh>
    <rPh sb="46" eb="47">
      <t>タズサ</t>
    </rPh>
    <rPh sb="49" eb="50">
      <t>シャ</t>
    </rPh>
    <rPh sb="51" eb="53">
      <t>ソウダン</t>
    </rPh>
    <rPh sb="53" eb="55">
      <t>シエン</t>
    </rPh>
    <rPh sb="56" eb="57">
      <t>タズサ</t>
    </rPh>
    <rPh sb="59" eb="60">
      <t>シャ</t>
    </rPh>
    <rPh sb="60" eb="62">
      <t>イガイ</t>
    </rPh>
    <rPh sb="63" eb="65">
      <t>カンワ</t>
    </rPh>
    <rPh sb="71" eb="73">
      <t>ショゾク</t>
    </rPh>
    <rPh sb="77" eb="79">
      <t>シンリョウ</t>
    </rPh>
    <rPh sb="79" eb="82">
      <t>ジュウジシャ</t>
    </rPh>
    <rPh sb="83" eb="85">
      <t>キサイ</t>
    </rPh>
    <phoneticPr fontId="4"/>
  </si>
  <si>
    <t>記載の有無</t>
    <phoneticPr fontId="4"/>
  </si>
  <si>
    <t>あり</t>
    <phoneticPr fontId="4"/>
  </si>
  <si>
    <t>なし</t>
    <phoneticPr fontId="4"/>
  </si>
  <si>
    <t>ピアサポーター
の
関与</t>
    <phoneticPr fontId="4"/>
  </si>
  <si>
    <t>※「ピアサポーター」については国が作成した研修プログラムを受講したピアサポーターが関与しているもののみを記載してください</t>
    <rPh sb="15" eb="16">
      <t>クニ</t>
    </rPh>
    <rPh sb="17" eb="19">
      <t>サクセイ</t>
    </rPh>
    <rPh sb="21" eb="23">
      <t>ケンシュウ</t>
    </rPh>
    <rPh sb="29" eb="31">
      <t>ジュコウ</t>
    </rPh>
    <rPh sb="41" eb="43">
      <t>カンヨ</t>
    </rPh>
    <rPh sb="52" eb="54">
      <t>キサイ</t>
    </rPh>
    <phoneticPr fontId="4"/>
  </si>
  <si>
    <t>役割</t>
    <rPh sb="0" eb="2">
      <t>ヤクワリ</t>
    </rPh>
    <phoneticPr fontId="4"/>
  </si>
  <si>
    <t>緩和ケア病棟入院料２（A310）</t>
    <rPh sb="0" eb="2">
      <t>カンワ</t>
    </rPh>
    <rPh sb="4" eb="6">
      <t>ビョウトウ</t>
    </rPh>
    <rPh sb="6" eb="9">
      <t>ニュウインリョウ</t>
    </rPh>
    <phoneticPr fontId="4"/>
  </si>
  <si>
    <t>公認心理師</t>
    <rPh sb="0" eb="2">
      <t>コウニン</t>
    </rPh>
    <rPh sb="2" eb="4">
      <t>シンリ</t>
    </rPh>
    <rPh sb="4" eb="5">
      <t>シ</t>
    </rPh>
    <phoneticPr fontId="4"/>
  </si>
  <si>
    <t>我が国に多いがんおよびその他の各医療機関が専門とするがんの診療状況</t>
    <rPh sb="0" eb="1">
      <t>ワ</t>
    </rPh>
    <rPh sb="2" eb="3">
      <t>クニ</t>
    </rPh>
    <rPh sb="4" eb="5">
      <t>オオ</t>
    </rPh>
    <rPh sb="13" eb="14">
      <t>タ</t>
    </rPh>
    <rPh sb="15" eb="18">
      <t>カクイリョウ</t>
    </rPh>
    <rPh sb="18" eb="20">
      <t>キカン</t>
    </rPh>
    <rPh sb="21" eb="23">
      <t>センモン</t>
    </rPh>
    <rPh sb="29" eb="31">
      <t>シンリョウ</t>
    </rPh>
    <rPh sb="31" eb="33">
      <t>ジョウキョウ</t>
    </rPh>
    <phoneticPr fontId="4"/>
  </si>
  <si>
    <t>我が国に多いがんおよびその他の各医療機関が専門とするがんの診療状況</t>
    <rPh sb="0" eb="1">
      <t>ワ</t>
    </rPh>
    <rPh sb="2" eb="3">
      <t>クニ</t>
    </rPh>
    <rPh sb="4" eb="5">
      <t>オオ</t>
    </rPh>
    <rPh sb="13" eb="14">
      <t>タ</t>
    </rPh>
    <rPh sb="15" eb="16">
      <t>カク</t>
    </rPh>
    <rPh sb="16" eb="18">
      <t>イリョウ</t>
    </rPh>
    <rPh sb="18" eb="20">
      <t>キカン</t>
    </rPh>
    <rPh sb="21" eb="23">
      <t>センモン</t>
    </rPh>
    <rPh sb="29" eb="31">
      <t>シンリョウ</t>
    </rPh>
    <rPh sb="31" eb="33">
      <t>ジョウキョウ</t>
    </rPh>
    <phoneticPr fontId="4"/>
  </si>
  <si>
    <t>我が国に多いがんおよびその他の各医療機関が専門とするがんについて、診療状況を別紙2に記載すること。</t>
    <rPh sb="33" eb="35">
      <t>シンリョウ</t>
    </rPh>
    <rPh sb="35" eb="37">
      <t>ジョウキョウ</t>
    </rPh>
    <phoneticPr fontId="4"/>
  </si>
  <si>
    <t>別紙2</t>
    <phoneticPr fontId="4"/>
  </si>
  <si>
    <t>A</t>
    <phoneticPr fontId="4"/>
  </si>
  <si>
    <t>-</t>
    <phoneticPr fontId="4"/>
  </si>
  <si>
    <t>-</t>
    <phoneticPr fontId="4"/>
  </si>
  <si>
    <t>-</t>
    <phoneticPr fontId="4"/>
  </si>
  <si>
    <t>-</t>
    <phoneticPr fontId="4"/>
  </si>
  <si>
    <t>-</t>
    <phoneticPr fontId="4"/>
  </si>
  <si>
    <t>A</t>
    <phoneticPr fontId="4"/>
  </si>
  <si>
    <r>
      <t xml:space="preserve">医療圏内の緩和ケア病棟や在宅緩和ケアが提供できる診療所などのマップやリストを記載してください。
緩和ケアセンターを有する病院は、緊急入院体制の整備にあたり、連携協力を行っている在宅療養支援診療所等の
リストについても記載すること。
</t>
    </r>
    <r>
      <rPr>
        <sz val="10"/>
        <color indexed="10"/>
        <rFont val="ＭＳ Ｐゴシック"/>
        <family val="3"/>
        <charset val="128"/>
      </rPr>
      <t>※個人名やPHSの番号が記載されていないことをご確認ください。</t>
    </r>
    <rPh sb="0" eb="2">
      <t>イリョウ</t>
    </rPh>
    <rPh sb="2" eb="3">
      <t>ケン</t>
    </rPh>
    <rPh sb="3" eb="4">
      <t>ナイ</t>
    </rPh>
    <rPh sb="5" eb="7">
      <t>カンワ</t>
    </rPh>
    <rPh sb="9" eb="11">
      <t>ビョウトウ</t>
    </rPh>
    <rPh sb="12" eb="14">
      <t>ザイタク</t>
    </rPh>
    <rPh sb="14" eb="16">
      <t>カンワ</t>
    </rPh>
    <rPh sb="19" eb="21">
      <t>テイキョウ</t>
    </rPh>
    <rPh sb="24" eb="27">
      <t>シンリョウジョ</t>
    </rPh>
    <rPh sb="38" eb="40">
      <t>キサイ</t>
    </rPh>
    <phoneticPr fontId="4"/>
  </si>
  <si>
    <t>院内の医療従事者と緩和ケアチームとの連携を以下により確保している。</t>
    <phoneticPr fontId="4"/>
  </si>
  <si>
    <t>緩和ケアチームのメンバーについて記載してください。</t>
    <phoneticPr fontId="4"/>
  </si>
  <si>
    <t>当該医療圏または隣接する医療圏に居住するがん患者における診療実績</t>
    <rPh sb="0" eb="2">
      <t>トウガイ</t>
    </rPh>
    <rPh sb="2" eb="4">
      <t>イリョウ</t>
    </rPh>
    <rPh sb="4" eb="5">
      <t>ケン</t>
    </rPh>
    <rPh sb="8" eb="10">
      <t>リンセツ</t>
    </rPh>
    <rPh sb="12" eb="14">
      <t>イリョウ</t>
    </rPh>
    <rPh sb="14" eb="15">
      <t>ケン</t>
    </rPh>
    <rPh sb="16" eb="18">
      <t>キョジュウ</t>
    </rPh>
    <rPh sb="22" eb="24">
      <t>カンジャ</t>
    </rPh>
    <rPh sb="28" eb="30">
      <t>シンリョウ</t>
    </rPh>
    <rPh sb="30" eb="32">
      <t>ジッセキ</t>
    </rPh>
    <phoneticPr fontId="3"/>
  </si>
  <si>
    <t>-</t>
    <phoneticPr fontId="4"/>
  </si>
  <si>
    <t>我が国に多いがん（肺がん、胃がん、肝がん、大腸がんおよび乳がんをいう。以下同じ。）およびその他各医療機関が専門とするがんについて、手術、放射線治療および薬物療法を効果的に組み合わせた集学的治療および緩和ケア（以下「集学的治療等」という。）を提供する体制を有するとともに、各学会の診療ガイドラインに準ずる標準的治療（以下「標準的治療」という。）等がん患者の状態に応じた適切な治療を提供している。</t>
    <rPh sb="76" eb="78">
      <t>ヤクブツ</t>
    </rPh>
    <phoneticPr fontId="4"/>
  </si>
  <si>
    <t>地域連携を推進するための、地域の役割分担に関する多施設合同会議の開催状況</t>
    <rPh sb="16" eb="18">
      <t>ヤクワリ</t>
    </rPh>
    <rPh sb="18" eb="20">
      <t>ブンタン</t>
    </rPh>
    <rPh sb="21" eb="22">
      <t>カン</t>
    </rPh>
    <rPh sb="25" eb="27">
      <t>シセツ</t>
    </rPh>
    <rPh sb="27" eb="29">
      <t>ゴウドウ</t>
    </rPh>
    <rPh sb="29" eb="31">
      <t>カイギ</t>
    </rPh>
    <phoneticPr fontId="4"/>
  </si>
  <si>
    <t>緩和ケアチームのメンバー（医師およびⅡの１の（２）以外の診療従事者）</t>
    <rPh sb="0" eb="2">
      <t>カンワ</t>
    </rPh>
    <rPh sb="13" eb="15">
      <t>イシ</t>
    </rPh>
    <rPh sb="25" eb="27">
      <t>イガイ</t>
    </rPh>
    <rPh sb="28" eb="30">
      <t>シンリョウ</t>
    </rPh>
    <rPh sb="30" eb="33">
      <t>ジュウジシャ</t>
    </rPh>
    <phoneticPr fontId="4"/>
  </si>
  <si>
    <t>当該医療圏または隣接する医療圏に居住するがん患者における診療実績</t>
    <rPh sb="0" eb="2">
      <t>トウガイ</t>
    </rPh>
    <rPh sb="2" eb="4">
      <t>イリョウ</t>
    </rPh>
    <rPh sb="4" eb="5">
      <t>ケン</t>
    </rPh>
    <rPh sb="8" eb="10">
      <t>リンセツ</t>
    </rPh>
    <rPh sb="12" eb="14">
      <t>イリョウ</t>
    </rPh>
    <rPh sb="14" eb="15">
      <t>ケン</t>
    </rPh>
    <rPh sb="16" eb="18">
      <t>キョジュウ</t>
    </rPh>
    <rPh sb="22" eb="24">
      <t>カンジャ</t>
    </rPh>
    <rPh sb="28" eb="30">
      <t>シンリョウ</t>
    </rPh>
    <rPh sb="30" eb="32">
      <t>ジッセキ</t>
    </rPh>
    <phoneticPr fontId="4"/>
  </si>
  <si>
    <t>例</t>
    <rPh sb="0" eb="1">
      <t>レイ</t>
    </rPh>
    <phoneticPr fontId="4"/>
  </si>
  <si>
    <t>本体ファイル</t>
    <rPh sb="0" eb="2">
      <t>ホンタイ</t>
    </rPh>
    <phoneticPr fontId="4"/>
  </si>
  <si>
    <t>99．その他</t>
  </si>
  <si>
    <t>88．不明</t>
  </si>
  <si>
    <t>26．患者会・家族会（ピア情報）</t>
  </si>
  <si>
    <t>25．友人・知人・職場の人間関係・コミュニケーション</t>
  </si>
  <si>
    <t>24．患者－家族間の関係・コミュニケーション</t>
  </si>
  <si>
    <t>23．医療者との関係・コミュニケーション</t>
  </si>
  <si>
    <t>22．告知</t>
  </si>
  <si>
    <t>21．不安・精神的苦痛</t>
  </si>
  <si>
    <t>20．生きがい・価値観</t>
  </si>
  <si>
    <t>19．補完代替療法</t>
  </si>
  <si>
    <t>18．医療費・生活費・社会保障制度</t>
  </si>
  <si>
    <t>17．社会生活（仕事・就労・学業）</t>
  </si>
  <si>
    <t>16．介護・看護・養育</t>
  </si>
  <si>
    <t>15．食事・服薬・入浴・運動・外出など</t>
  </si>
  <si>
    <t>14．ホスピス・緩和ケア</t>
  </si>
  <si>
    <t>13．在宅医療</t>
  </si>
  <si>
    <t>12．がん予防・検診</t>
  </si>
  <si>
    <t>11．医療機関の紹介</t>
  </si>
  <si>
    <t>10．転院</t>
  </si>
  <si>
    <t>09．受診方法・入院</t>
  </si>
  <si>
    <t>08．臨床試験・先進医療</t>
  </si>
  <si>
    <t>07．治療実績</t>
  </si>
  <si>
    <t>06．セカンドオピニオン（他へ紹介）</t>
  </si>
  <si>
    <t>05．セカンドオピニオン（受入）</t>
  </si>
  <si>
    <t>04．セカンドオピニオン（一般）</t>
  </si>
  <si>
    <t>03．症状・副作用・後遺症</t>
  </si>
  <si>
    <t>02．がんの検査</t>
  </si>
  <si>
    <t>99.その他</t>
  </si>
  <si>
    <t>88.不明</t>
  </si>
  <si>
    <t>26.患者会・家族会（ピア情報）</t>
  </si>
  <si>
    <t>24.患者－家族間の関係・コミュニケーション</t>
  </si>
  <si>
    <t>件数</t>
    <rPh sb="0" eb="2">
      <t>ケンスウ</t>
    </rPh>
    <phoneticPr fontId="4"/>
  </si>
  <si>
    <t>相談内容</t>
    <rPh sb="0" eb="2">
      <t>ソウダン</t>
    </rPh>
    <rPh sb="2" eb="4">
      <t>ナイヨウ</t>
    </rPh>
    <phoneticPr fontId="4"/>
  </si>
  <si>
    <t>合計</t>
    <rPh sb="0" eb="2">
      <t>ゴウケイ</t>
    </rPh>
    <phoneticPr fontId="4"/>
  </si>
  <si>
    <t>自施設の患者・家族</t>
    <rPh sb="0" eb="1">
      <t>ジ</t>
    </rPh>
    <rPh sb="1" eb="3">
      <t>シセツ</t>
    </rPh>
    <rPh sb="4" eb="6">
      <t>カンジャ</t>
    </rPh>
    <rPh sb="7" eb="9">
      <t>カゾク</t>
    </rPh>
    <phoneticPr fontId="4"/>
  </si>
  <si>
    <t>計</t>
    <rPh sb="0" eb="1">
      <t>ケイ</t>
    </rPh>
    <phoneticPr fontId="4"/>
  </si>
  <si>
    <t>FAX相談</t>
    <phoneticPr fontId="4"/>
  </si>
  <si>
    <t>電話相談</t>
    <rPh sb="0" eb="2">
      <t>デンワ</t>
    </rPh>
    <phoneticPr fontId="4"/>
  </si>
  <si>
    <t>対面相談</t>
    <phoneticPr fontId="4"/>
  </si>
  <si>
    <t>相談者</t>
    <rPh sb="0" eb="2">
      <t>ソウダン</t>
    </rPh>
    <rPh sb="2" eb="3">
      <t>シャ</t>
    </rPh>
    <phoneticPr fontId="4"/>
  </si>
  <si>
    <t>●年間の自施設の新規患者の相談件数</t>
    <rPh sb="1" eb="3">
      <t>ネンカン</t>
    </rPh>
    <rPh sb="4" eb="5">
      <t>ジ</t>
    </rPh>
    <rPh sb="5" eb="7">
      <t>シセツ</t>
    </rPh>
    <rPh sb="8" eb="10">
      <t>シンキ</t>
    </rPh>
    <rPh sb="10" eb="12">
      <t>カンジャ</t>
    </rPh>
    <rPh sb="13" eb="15">
      <t>ソウダン</t>
    </rPh>
    <rPh sb="15" eb="17">
      <t>ケンスウ</t>
    </rPh>
    <phoneticPr fontId="4"/>
  </si>
  <si>
    <t>※「自施設の患者・家族」とは、貴院で診療を受けている患者・家族、および以前に貴院で診療を受けた患者・家族のことをさしています。
　 「他施設の患者・家族」とは、貴院以外の医療機関で診療を受けている患者・家族、および以前に貴院以外の医療機関で診療を受けていた患者・家族のことを
　　さしています。</t>
    <rPh sb="2" eb="3">
      <t>ジ</t>
    </rPh>
    <rPh sb="3" eb="5">
      <t>シセツ</t>
    </rPh>
    <rPh sb="6" eb="8">
      <t>カンジャ</t>
    </rPh>
    <rPh sb="9" eb="11">
      <t>カゾク</t>
    </rPh>
    <rPh sb="15" eb="16">
      <t>キ</t>
    </rPh>
    <rPh sb="16" eb="17">
      <t>イン</t>
    </rPh>
    <rPh sb="18" eb="20">
      <t>シンリョウ</t>
    </rPh>
    <rPh sb="21" eb="22">
      <t>ウ</t>
    </rPh>
    <rPh sb="26" eb="28">
      <t>カンジャ</t>
    </rPh>
    <rPh sb="29" eb="31">
      <t>カゾク</t>
    </rPh>
    <rPh sb="38" eb="39">
      <t>キ</t>
    </rPh>
    <rPh sb="39" eb="40">
      <t>イン</t>
    </rPh>
    <rPh sb="41" eb="43">
      <t>シンリョウ</t>
    </rPh>
    <rPh sb="44" eb="45">
      <t>ウ</t>
    </rPh>
    <rPh sb="47" eb="49">
      <t>カンジャ</t>
    </rPh>
    <rPh sb="50" eb="52">
      <t>カゾク</t>
    </rPh>
    <rPh sb="67" eb="68">
      <t>タ</t>
    </rPh>
    <rPh sb="68" eb="70">
      <t>シセツ</t>
    </rPh>
    <rPh sb="71" eb="73">
      <t>カンジャ</t>
    </rPh>
    <rPh sb="74" eb="76">
      <t>カゾク</t>
    </rPh>
    <rPh sb="80" eb="81">
      <t>キ</t>
    </rPh>
    <rPh sb="81" eb="82">
      <t>イン</t>
    </rPh>
    <rPh sb="82" eb="84">
      <t>イガイ</t>
    </rPh>
    <rPh sb="85" eb="87">
      <t>イリョウ</t>
    </rPh>
    <rPh sb="87" eb="89">
      <t>キカン</t>
    </rPh>
    <rPh sb="90" eb="92">
      <t>シンリョウ</t>
    </rPh>
    <rPh sb="93" eb="94">
      <t>ウ</t>
    </rPh>
    <rPh sb="98" eb="100">
      <t>カンジャ</t>
    </rPh>
    <rPh sb="101" eb="103">
      <t>カゾク</t>
    </rPh>
    <rPh sb="107" eb="109">
      <t>イゼン</t>
    </rPh>
    <rPh sb="110" eb="111">
      <t>キ</t>
    </rPh>
    <rPh sb="111" eb="112">
      <t>イン</t>
    </rPh>
    <rPh sb="112" eb="114">
      <t>イガイ</t>
    </rPh>
    <rPh sb="115" eb="117">
      <t>イリョウ</t>
    </rPh>
    <rPh sb="117" eb="119">
      <t>キカン</t>
    </rPh>
    <rPh sb="120" eb="122">
      <t>シンリョウ</t>
    </rPh>
    <rPh sb="123" eb="124">
      <t>ウ</t>
    </rPh>
    <rPh sb="128" eb="130">
      <t>カンジャ</t>
    </rPh>
    <rPh sb="131" eb="133">
      <t>カゾク</t>
    </rPh>
    <phoneticPr fontId="4"/>
  </si>
  <si>
    <t>病院名：</t>
    <rPh sb="0" eb="2">
      <t>ビョウイン</t>
    </rPh>
    <rPh sb="2" eb="3">
      <t>ナ</t>
    </rPh>
    <phoneticPr fontId="4"/>
  </si>
  <si>
    <t>■FAX相談の実施 （実施/未実施）</t>
    <rPh sb="4" eb="6">
      <t>ソウダン</t>
    </rPh>
    <rPh sb="7" eb="9">
      <t>ジッシ</t>
    </rPh>
    <phoneticPr fontId="4"/>
  </si>
  <si>
    <t>予約の要否 （必要/不要）</t>
    <rPh sb="0" eb="2">
      <t>ヨヤク</t>
    </rPh>
    <rPh sb="3" eb="5">
      <t>ヨウヒ</t>
    </rPh>
    <phoneticPr fontId="4"/>
  </si>
  <si>
    <t>■電話相談の実施 （実施/未実施）</t>
    <rPh sb="1" eb="3">
      <t>デンワ</t>
    </rPh>
    <rPh sb="3" eb="5">
      <t>ソウダン</t>
    </rPh>
    <rPh sb="6" eb="8">
      <t>ジッシ</t>
    </rPh>
    <phoneticPr fontId="4"/>
  </si>
  <si>
    <r>
      <t>予約の要否 （必要</t>
    </r>
    <r>
      <rPr>
        <sz val="11"/>
        <rFont val="ＭＳ Ｐゴシック"/>
        <family val="3"/>
        <charset val="128"/>
      </rPr>
      <t>/不要）</t>
    </r>
    <rPh sb="0" eb="2">
      <t>ヨヤク</t>
    </rPh>
    <rPh sb="3" eb="5">
      <t>ヨウヒ</t>
    </rPh>
    <rPh sb="7" eb="9">
      <t>ヒツヨウ</t>
    </rPh>
    <rPh sb="10" eb="12">
      <t>フヨウ</t>
    </rPh>
    <phoneticPr fontId="4"/>
  </si>
  <si>
    <t>■対面相談の実施 （実施/未実施）</t>
    <rPh sb="1" eb="3">
      <t>タイメン</t>
    </rPh>
    <rPh sb="3" eb="5">
      <t>ソウダン</t>
    </rPh>
    <rPh sb="6" eb="8">
      <t>ジッシ</t>
    </rPh>
    <rPh sb="10" eb="12">
      <t>ジッシ</t>
    </rPh>
    <rPh sb="13" eb="16">
      <t>ミジッシ</t>
    </rPh>
    <phoneticPr fontId="4"/>
  </si>
  <si>
    <t>相談支援センターの名称</t>
    <rPh sb="0" eb="2">
      <t>ソウダン</t>
    </rPh>
    <rPh sb="2" eb="4">
      <t>シエン</t>
    </rPh>
    <rPh sb="9" eb="11">
      <t>メイショウ</t>
    </rPh>
    <phoneticPr fontId="4"/>
  </si>
  <si>
    <t>　</t>
    <phoneticPr fontId="4"/>
  </si>
  <si>
    <t>印刷範囲外</t>
    <phoneticPr fontId="4"/>
  </si>
  <si>
    <t>社会保険労務士（上記リスト12番）</t>
    <rPh sb="8" eb="10">
      <t>ジョウキ</t>
    </rPh>
    <rPh sb="15" eb="16">
      <t>バン</t>
    </rPh>
    <phoneticPr fontId="4"/>
  </si>
  <si>
    <t>例</t>
    <phoneticPr fontId="4"/>
  </si>
  <si>
    <t>ピアサポーター（上記リスト9番）</t>
    <rPh sb="8" eb="10">
      <t>ジョウキ</t>
    </rPh>
    <rPh sb="14" eb="15">
      <t>バン</t>
    </rPh>
    <phoneticPr fontId="4"/>
  </si>
  <si>
    <t>例</t>
    <phoneticPr fontId="4"/>
  </si>
  <si>
    <t>職種</t>
    <rPh sb="0" eb="2">
      <t>ショクシュ</t>
    </rPh>
    <phoneticPr fontId="4"/>
  </si>
  <si>
    <t>■上記一覧において「その他」を選んだ場合、下記に詳細を記入してください。</t>
    <rPh sb="1" eb="3">
      <t>ジョウキ</t>
    </rPh>
    <rPh sb="3" eb="5">
      <t>イチラン</t>
    </rPh>
    <rPh sb="12" eb="13">
      <t>タ</t>
    </rPh>
    <rPh sb="15" eb="16">
      <t>エラ</t>
    </rPh>
    <rPh sb="18" eb="20">
      <t>バアイ</t>
    </rPh>
    <rPh sb="21" eb="23">
      <t>カキ</t>
    </rPh>
    <rPh sb="24" eb="26">
      <t>ショウサイ</t>
    </rPh>
    <rPh sb="27" eb="29">
      <t>キニュウ</t>
    </rPh>
    <phoneticPr fontId="4"/>
  </si>
  <si>
    <t>兼任（5割未満）</t>
    <rPh sb="0" eb="2">
      <t>ケンニン</t>
    </rPh>
    <rPh sb="4" eb="5">
      <t>ワリ</t>
    </rPh>
    <rPh sb="5" eb="7">
      <t>ミマン</t>
    </rPh>
    <phoneticPr fontId="4"/>
  </si>
  <si>
    <t>常勤</t>
    <phoneticPr fontId="4"/>
  </si>
  <si>
    <t>その他</t>
    <rPh sb="2" eb="3">
      <t>ホカ</t>
    </rPh>
    <phoneticPr fontId="4"/>
  </si>
  <si>
    <t>専任（5割以上8割未満）</t>
  </si>
  <si>
    <t>常勤</t>
  </si>
  <si>
    <t>社会福祉士</t>
  </si>
  <si>
    <t>専従（8割以上）</t>
  </si>
  <si>
    <t>看護師</t>
  </si>
  <si>
    <t>専従/専任/兼任</t>
    <rPh sb="0" eb="2">
      <t>センジュウ</t>
    </rPh>
    <rPh sb="3" eb="5">
      <t>センニン</t>
    </rPh>
    <rPh sb="6" eb="8">
      <t>ケンニン</t>
    </rPh>
    <phoneticPr fontId="4"/>
  </si>
  <si>
    <t>常勤
/非常勤</t>
    <rPh sb="0" eb="2">
      <t>ジョウキン</t>
    </rPh>
    <rPh sb="4" eb="7">
      <t>ヒジョウキン</t>
    </rPh>
    <phoneticPr fontId="4"/>
  </si>
  <si>
    <t>相談支援センターの体制</t>
    <rPh sb="0" eb="2">
      <t>ソウダン</t>
    </rPh>
    <rPh sb="2" eb="4">
      <t>シエン</t>
    </rPh>
    <rPh sb="9" eb="11">
      <t>タイセイ</t>
    </rPh>
    <phoneticPr fontId="4"/>
  </si>
  <si>
    <t>不可</t>
    <rPh sb="0" eb="2">
      <t>フカ</t>
    </rPh>
    <phoneticPr fontId="4"/>
  </si>
  <si>
    <t>年4回開催している市民講演会の開催への協力、また、演者として参加してもらっている。</t>
    <rPh sb="0" eb="1">
      <t>ネン</t>
    </rPh>
    <rPh sb="2" eb="3">
      <t>カイ</t>
    </rPh>
    <rPh sb="3" eb="5">
      <t>カイサイ</t>
    </rPh>
    <rPh sb="9" eb="11">
      <t>シミン</t>
    </rPh>
    <rPh sb="11" eb="14">
      <t>コウエンカイ</t>
    </rPh>
    <rPh sb="15" eb="17">
      <t>カイサイ</t>
    </rPh>
    <rPh sb="19" eb="21">
      <t>キョウリョク</t>
    </rPh>
    <rPh sb="25" eb="27">
      <t>エンジャ</t>
    </rPh>
    <rPh sb="30" eb="32">
      <t>サンカ</t>
    </rPh>
    <phoneticPr fontId="4"/>
  </si>
  <si>
    <t>すべてのがん</t>
    <phoneticPr fontId="4"/>
  </si>
  <si>
    <t>○○○○○会</t>
    <rPh sb="5" eb="6">
      <t>カイ</t>
    </rPh>
    <phoneticPr fontId="4"/>
  </si>
  <si>
    <t>例</t>
    <phoneticPr fontId="4"/>
  </si>
  <si>
    <t>可</t>
    <rPh sb="0" eb="1">
      <t>カ</t>
    </rPh>
    <phoneticPr fontId="4"/>
  </si>
  <si>
    <t>相談支援センターで、週1回、2名ずつ、ピアサポーターとして活動してもらっている。</t>
    <rPh sb="0" eb="2">
      <t>ソウダン</t>
    </rPh>
    <rPh sb="2" eb="4">
      <t>シエン</t>
    </rPh>
    <rPh sb="10" eb="11">
      <t>シュウ</t>
    </rPh>
    <rPh sb="12" eb="13">
      <t>カイ</t>
    </rPh>
    <rPh sb="15" eb="16">
      <t>ナ</t>
    </rPh>
    <rPh sb="29" eb="31">
      <t>カツドウ</t>
    </rPh>
    <phoneticPr fontId="4"/>
  </si>
  <si>
    <t>例</t>
    <phoneticPr fontId="4"/>
  </si>
  <si>
    <t>患者会と共同で、月1回、患者サロンを開催している。</t>
    <rPh sb="0" eb="2">
      <t>カンジャ</t>
    </rPh>
    <rPh sb="2" eb="3">
      <t>カイ</t>
    </rPh>
    <rPh sb="4" eb="6">
      <t>キョウドウ</t>
    </rPh>
    <rPh sb="8" eb="9">
      <t>ツキ</t>
    </rPh>
    <rPh sb="10" eb="11">
      <t>カイ</t>
    </rPh>
    <rPh sb="12" eb="14">
      <t>カンジャ</t>
    </rPh>
    <rPh sb="18" eb="20">
      <t>カイサイ</t>
    </rPh>
    <phoneticPr fontId="4"/>
  </si>
  <si>
    <t>例</t>
    <phoneticPr fontId="4"/>
  </si>
  <si>
    <t>参加対象者
の疾患名</t>
    <rPh sb="0" eb="2">
      <t>サンカ</t>
    </rPh>
    <rPh sb="2" eb="5">
      <t>タイショウシャ</t>
    </rPh>
    <rPh sb="7" eb="9">
      <t>シッカン</t>
    </rPh>
    <rPh sb="9" eb="10">
      <t>ナ</t>
    </rPh>
    <phoneticPr fontId="4"/>
  </si>
  <si>
    <t>団体名</t>
    <rPh sb="0" eb="3">
      <t>ダンタイメイ</t>
    </rPh>
    <phoneticPr fontId="4"/>
  </si>
  <si>
    <t>紹介の可否</t>
    <rPh sb="0" eb="2">
      <t>ショウカイ</t>
    </rPh>
    <rPh sb="3" eb="5">
      <t>カヒ</t>
    </rPh>
    <phoneticPr fontId="4"/>
  </si>
  <si>
    <t>具体的な連携協力の内容</t>
    <rPh sb="0" eb="3">
      <t>グタイテキ</t>
    </rPh>
    <rPh sb="4" eb="6">
      <t>レンケイ</t>
    </rPh>
    <rPh sb="6" eb="8">
      <t>キョウリョク</t>
    </rPh>
    <rPh sb="9" eb="11">
      <t>ナイヨウ</t>
    </rPh>
    <phoneticPr fontId="4"/>
  </si>
  <si>
    <t>連携協力しているがん患者団体</t>
    <rPh sb="0" eb="2">
      <t>レンケイ</t>
    </rPh>
    <rPh sb="2" eb="4">
      <t>キョウリョク</t>
    </rPh>
    <rPh sb="10" eb="12">
      <t>カンジャ</t>
    </rPh>
    <rPh sb="12" eb="14">
      <t>ダンタイ</t>
    </rPh>
    <phoneticPr fontId="4"/>
  </si>
  <si>
    <t>※「紹介の可否」には、患者さんや家族から、その団体について問い合わせがあった際、具体的な紹介ができるかどうかについて記載してください。</t>
    <rPh sb="2" eb="4">
      <t>ショウカイ</t>
    </rPh>
    <rPh sb="5" eb="7">
      <t>カヒ</t>
    </rPh>
    <rPh sb="11" eb="13">
      <t>カンジャ</t>
    </rPh>
    <rPh sb="16" eb="18">
      <t>カゾク</t>
    </rPh>
    <rPh sb="23" eb="25">
      <t>ダンタイ</t>
    </rPh>
    <rPh sb="29" eb="30">
      <t>ト</t>
    </rPh>
    <rPh sb="31" eb="32">
      <t>ア</t>
    </rPh>
    <rPh sb="38" eb="39">
      <t>サイ</t>
    </rPh>
    <rPh sb="40" eb="43">
      <t>グタイテキ</t>
    </rPh>
    <rPh sb="44" eb="46">
      <t>ショウカイ</t>
    </rPh>
    <rPh sb="58" eb="60">
      <t>キサイ</t>
    </rPh>
    <phoneticPr fontId="4"/>
  </si>
  <si>
    <r>
      <t>※患者団体の参加対象者が特定の疾患に限られていない場合には、「</t>
    </r>
    <r>
      <rPr>
        <b/>
        <sz val="10"/>
        <color rgb="FFFF0000"/>
        <rFont val="ＭＳ Ｐゴシック"/>
        <family val="3"/>
        <charset val="128"/>
      </rPr>
      <t>すべてのがん</t>
    </r>
    <r>
      <rPr>
        <sz val="10"/>
        <rFont val="ＭＳ Ｐゴシック"/>
        <family val="3"/>
        <charset val="128"/>
      </rPr>
      <t>」と記載してください。</t>
    </r>
    <rPh sb="1" eb="3">
      <t>カンジャ</t>
    </rPh>
    <rPh sb="3" eb="5">
      <t>ダンタイ</t>
    </rPh>
    <rPh sb="6" eb="8">
      <t>サンカ</t>
    </rPh>
    <rPh sb="8" eb="10">
      <t>タイショウ</t>
    </rPh>
    <rPh sb="10" eb="11">
      <t>シャ</t>
    </rPh>
    <rPh sb="12" eb="14">
      <t>トクテイ</t>
    </rPh>
    <rPh sb="15" eb="17">
      <t>シッカン</t>
    </rPh>
    <rPh sb="18" eb="19">
      <t>カギ</t>
    </rPh>
    <rPh sb="25" eb="27">
      <t>バアイ</t>
    </rPh>
    <rPh sb="39" eb="41">
      <t>キサイ</t>
    </rPh>
    <phoneticPr fontId="4"/>
  </si>
  <si>
    <t>●患者団体との連携協力体制</t>
    <rPh sb="1" eb="3">
      <t>カンジャ</t>
    </rPh>
    <rPh sb="7" eb="9">
      <t>レンケイ</t>
    </rPh>
    <rPh sb="9" eb="11">
      <t>キョウリョク</t>
    </rPh>
    <rPh sb="11" eb="13">
      <t>タイセイ</t>
    </rPh>
    <phoneticPr fontId="4"/>
  </si>
  <si>
    <t>（複数回答可）</t>
    <rPh sb="1" eb="3">
      <t>フクスウ</t>
    </rPh>
    <rPh sb="3" eb="5">
      <t>カイトウ</t>
    </rPh>
    <rPh sb="5" eb="6">
      <t>カ</t>
    </rPh>
    <phoneticPr fontId="4"/>
  </si>
  <si>
    <t>(はい/いいえ)</t>
    <phoneticPr fontId="4"/>
  </si>
  <si>
    <t>　①相談に対応している部署（例：がん相談支援センター、化学療法室等）</t>
    <rPh sb="2" eb="4">
      <t>ソウダン</t>
    </rPh>
    <rPh sb="5" eb="7">
      <t>タイオウ</t>
    </rPh>
    <rPh sb="11" eb="13">
      <t>ブショ</t>
    </rPh>
    <rPh sb="14" eb="15">
      <t>レイ</t>
    </rPh>
    <rPh sb="18" eb="20">
      <t>ソウダン</t>
    </rPh>
    <rPh sb="20" eb="22">
      <t>シエン</t>
    </rPh>
    <rPh sb="27" eb="29">
      <t>カガク</t>
    </rPh>
    <rPh sb="29" eb="32">
      <t>リョウホウシツ</t>
    </rPh>
    <rPh sb="32" eb="33">
      <t>ナド</t>
    </rPh>
    <phoneticPr fontId="4"/>
  </si>
  <si>
    <t>●がん患者の妊よう性温存に関する連携協力体制</t>
    <rPh sb="3" eb="5">
      <t>カンジャ</t>
    </rPh>
    <rPh sb="6" eb="7">
      <t>ニン</t>
    </rPh>
    <rPh sb="9" eb="10">
      <t>セイ</t>
    </rPh>
    <rPh sb="10" eb="12">
      <t>オンゾン</t>
    </rPh>
    <rPh sb="13" eb="14">
      <t>カン</t>
    </rPh>
    <rPh sb="16" eb="18">
      <t>レンケイ</t>
    </rPh>
    <rPh sb="18" eb="20">
      <t>キョウリョク</t>
    </rPh>
    <rPh sb="20" eb="22">
      <t>タイセイ</t>
    </rPh>
    <phoneticPr fontId="4"/>
  </si>
  <si>
    <t>●がん患者の自殺に関する諸問題への連携協力体制</t>
    <rPh sb="3" eb="5">
      <t>カンジャ</t>
    </rPh>
    <rPh sb="6" eb="8">
      <t>ジサツ</t>
    </rPh>
    <rPh sb="9" eb="10">
      <t>カン</t>
    </rPh>
    <rPh sb="12" eb="15">
      <t>ショモンダイ</t>
    </rPh>
    <rPh sb="17" eb="19">
      <t>レンケイ</t>
    </rPh>
    <rPh sb="19" eb="21">
      <t>キョウリョク</t>
    </rPh>
    <rPh sb="21" eb="23">
      <t>タイセイ</t>
    </rPh>
    <phoneticPr fontId="4"/>
  </si>
  <si>
    <t>●アピアランスケアに関する連携協力体制</t>
    <rPh sb="10" eb="11">
      <t>カン</t>
    </rPh>
    <rPh sb="13" eb="15">
      <t>レンケイ</t>
    </rPh>
    <rPh sb="15" eb="17">
      <t>キョウリョク</t>
    </rPh>
    <rPh sb="17" eb="19">
      <t>タイセイ</t>
    </rPh>
    <phoneticPr fontId="4"/>
  </si>
  <si>
    <t>　⑦産業保健総合支援センターの出張相談の頻度</t>
    <rPh sb="2" eb="4">
      <t>サンギョウ</t>
    </rPh>
    <rPh sb="4" eb="6">
      <t>ホケン</t>
    </rPh>
    <rPh sb="6" eb="8">
      <t>ソウゴウ</t>
    </rPh>
    <rPh sb="8" eb="10">
      <t>シエン</t>
    </rPh>
    <rPh sb="15" eb="17">
      <t>シュッチョウ</t>
    </rPh>
    <rPh sb="17" eb="19">
      <t>ソウダン</t>
    </rPh>
    <rPh sb="20" eb="22">
      <t>ヒンド</t>
    </rPh>
    <phoneticPr fontId="4"/>
  </si>
  <si>
    <t>(はい/いいえ)</t>
    <phoneticPr fontId="4"/>
  </si>
  <si>
    <t>　⑥産業保健総合支援センターの出張相談を実施している。</t>
    <rPh sb="2" eb="4">
      <t>サンギョウ</t>
    </rPh>
    <rPh sb="4" eb="6">
      <t>ホケン</t>
    </rPh>
    <rPh sb="6" eb="8">
      <t>ソウゴウ</t>
    </rPh>
    <rPh sb="8" eb="10">
      <t>シエン</t>
    </rPh>
    <rPh sb="15" eb="17">
      <t>シュッチョウ</t>
    </rPh>
    <rPh sb="17" eb="19">
      <t>ソウダン</t>
    </rPh>
    <rPh sb="20" eb="22">
      <t>ジッシ</t>
    </rPh>
    <phoneticPr fontId="4"/>
  </si>
  <si>
    <t>　⑤ハローワークの出張相談の頻度</t>
    <rPh sb="9" eb="11">
      <t>シュッチョウ</t>
    </rPh>
    <rPh sb="11" eb="13">
      <t>ソウダン</t>
    </rPh>
    <rPh sb="14" eb="16">
      <t>ヒンド</t>
    </rPh>
    <phoneticPr fontId="4"/>
  </si>
  <si>
    <t>(はい/いいえ)</t>
    <phoneticPr fontId="4"/>
  </si>
  <si>
    <t>　④ハローワークの出張相談を実施している</t>
    <rPh sb="9" eb="11">
      <t>シュッチョウ</t>
    </rPh>
    <rPh sb="11" eb="13">
      <t>ソウダン</t>
    </rPh>
    <rPh sb="14" eb="16">
      <t>ジッシ</t>
    </rPh>
    <phoneticPr fontId="4"/>
  </si>
  <si>
    <t>(複数回答可)</t>
    <rPh sb="1" eb="3">
      <t>フクスウ</t>
    </rPh>
    <rPh sb="3" eb="5">
      <t>カイトウ</t>
    </rPh>
    <rPh sb="5" eb="6">
      <t>カ</t>
    </rPh>
    <phoneticPr fontId="4"/>
  </si>
  <si>
    <t>　③専門家の職種（例：社労士、キャリアコンサルタント等を全て記載）</t>
    <rPh sb="9" eb="10">
      <t>レイ</t>
    </rPh>
    <rPh sb="11" eb="14">
      <t>シャロウシ</t>
    </rPh>
    <rPh sb="26" eb="27">
      <t>ナド</t>
    </rPh>
    <rPh sb="28" eb="29">
      <t>スベ</t>
    </rPh>
    <rPh sb="30" eb="32">
      <t>キサイ</t>
    </rPh>
    <phoneticPr fontId="4"/>
  </si>
  <si>
    <t>　②専門家による相談会の頻度</t>
    <rPh sb="2" eb="5">
      <t>センモンカ</t>
    </rPh>
    <rPh sb="8" eb="11">
      <t>ソウダンカイ</t>
    </rPh>
    <rPh sb="12" eb="14">
      <t>ヒンド</t>
    </rPh>
    <phoneticPr fontId="4"/>
  </si>
  <si>
    <t>　①専門家による相談会を実施している。</t>
    <rPh sb="2" eb="5">
      <t>センモンカ</t>
    </rPh>
    <rPh sb="8" eb="11">
      <t>ソウダンカイ</t>
    </rPh>
    <rPh sb="12" eb="14">
      <t>ジッシ</t>
    </rPh>
    <phoneticPr fontId="4"/>
  </si>
  <si>
    <t>●就労に関する連携協力体制</t>
    <rPh sb="1" eb="3">
      <t>シュウロウ</t>
    </rPh>
    <rPh sb="4" eb="5">
      <t>カン</t>
    </rPh>
    <rPh sb="7" eb="9">
      <t>レンケイ</t>
    </rPh>
    <rPh sb="9" eb="11">
      <t>キョウリョク</t>
    </rPh>
    <rPh sb="11" eb="13">
      <t>タイセイ</t>
    </rPh>
    <phoneticPr fontId="4"/>
  </si>
  <si>
    <t>■地域の医療機関向けの問い合わせ窓口が設定されている （はい/いいえ）</t>
    <rPh sb="1" eb="3">
      <t>チイキ</t>
    </rPh>
    <rPh sb="4" eb="6">
      <t>イリョウ</t>
    </rPh>
    <rPh sb="6" eb="8">
      <t>キカン</t>
    </rPh>
    <rPh sb="19" eb="21">
      <t>セッテイ</t>
    </rPh>
    <phoneticPr fontId="4"/>
  </si>
  <si>
    <t>■地域の患者さんやご家族向けの問い合わせ窓口が設定されている （はい/いいえ）</t>
    <rPh sb="23" eb="25">
      <t>セッテイ</t>
    </rPh>
    <phoneticPr fontId="4"/>
  </si>
  <si>
    <t>他施設でがんの診療を受けている、または診療を受けていた患者さんを受け入れている （はい/いいえ）</t>
    <rPh sb="0" eb="1">
      <t>タ</t>
    </rPh>
    <rPh sb="1" eb="3">
      <t>シセツ</t>
    </rPh>
    <rPh sb="19" eb="21">
      <t>シンリョウ</t>
    </rPh>
    <phoneticPr fontId="4"/>
  </si>
  <si>
    <t>アドレス</t>
    <phoneticPr fontId="4"/>
  </si>
  <si>
    <r>
      <t>上記の外来の説明が掲載されて
いるページの見出しとアドレス</t>
    </r>
    <r>
      <rPr>
        <sz val="9"/>
        <rFont val="ＭＳ Ｐゴシック"/>
        <family val="3"/>
        <charset val="128"/>
      </rPr>
      <t xml:space="preserve">
※アドレスは、手入力せずにホームページからコピーしてください</t>
    </r>
    <rPh sb="0" eb="2">
      <t>ジョウキ</t>
    </rPh>
    <rPh sb="3" eb="5">
      <t>ガイライ</t>
    </rPh>
    <rPh sb="6" eb="8">
      <t>セツメイ</t>
    </rPh>
    <rPh sb="9" eb="11">
      <t>ケイサイ</t>
    </rPh>
    <rPh sb="21" eb="23">
      <t>ミダ</t>
    </rPh>
    <phoneticPr fontId="4"/>
  </si>
  <si>
    <t>対象となる疾患名</t>
    <phoneticPr fontId="4"/>
  </si>
  <si>
    <t>※枠内に専門外来の名称を記載してください</t>
    <rPh sb="1" eb="3">
      <t>ワクナイ</t>
    </rPh>
    <rPh sb="4" eb="6">
      <t>センモン</t>
    </rPh>
    <rPh sb="6" eb="8">
      <t>ガイライ</t>
    </rPh>
    <rPh sb="9" eb="11">
      <t>メイショウ</t>
    </rPh>
    <rPh sb="12" eb="14">
      <t>キサイ</t>
    </rPh>
    <phoneticPr fontId="4"/>
  </si>
  <si>
    <t>外来の問い合わせ窓口　　　　　　　</t>
    <rPh sb="0" eb="2">
      <t>ガイライ</t>
    </rPh>
    <phoneticPr fontId="4"/>
  </si>
  <si>
    <t>アドレス</t>
    <phoneticPr fontId="4"/>
  </si>
  <si>
    <t>３）</t>
    <phoneticPr fontId="4"/>
  </si>
  <si>
    <t>２）</t>
    <phoneticPr fontId="4"/>
  </si>
  <si>
    <t>アドレス</t>
    <phoneticPr fontId="4"/>
  </si>
  <si>
    <t>対象となる疾患名</t>
    <phoneticPr fontId="4"/>
  </si>
  <si>
    <t>１）</t>
    <phoneticPr fontId="4"/>
  </si>
  <si>
    <r>
      <t>その他のがん診療に関連した専門外来</t>
    </r>
    <r>
      <rPr>
        <sz val="12"/>
        <rFont val="ＭＳ Ｐゴシック"/>
        <family val="3"/>
        <charset val="128"/>
      </rPr>
      <t>の問い合わせ窓口</t>
    </r>
    <rPh sb="6" eb="8">
      <t>シンリョウ</t>
    </rPh>
    <rPh sb="9" eb="11">
      <t>カンレン</t>
    </rPh>
    <rPh sb="13" eb="15">
      <t>センモン</t>
    </rPh>
    <rPh sb="15" eb="17">
      <t>ガイライ</t>
    </rPh>
    <rPh sb="18" eb="19">
      <t>ト</t>
    </rPh>
    <rPh sb="20" eb="21">
      <t>ア</t>
    </rPh>
    <rPh sb="23" eb="25">
      <t>マドグチ</t>
    </rPh>
    <phoneticPr fontId="4"/>
  </si>
  <si>
    <t>５．</t>
    <phoneticPr fontId="4"/>
  </si>
  <si>
    <t>アドレス</t>
    <phoneticPr fontId="4"/>
  </si>
  <si>
    <r>
      <rPr>
        <sz val="10"/>
        <rFont val="ＭＳ Ｐゴシック"/>
        <family val="3"/>
        <charset val="128"/>
      </rPr>
      <t>アスベスト外来の説明が掲載されているページの見出しとアドレス</t>
    </r>
    <r>
      <rPr>
        <sz val="9"/>
        <rFont val="ＭＳ Ｐゴシック"/>
        <family val="3"/>
        <charset val="128"/>
      </rPr>
      <t xml:space="preserve">
※アドレスは、手入力せずにホームページからコピーしてください</t>
    </r>
    <rPh sb="5" eb="7">
      <t>ガイライ</t>
    </rPh>
    <rPh sb="8" eb="10">
      <t>セツメイ</t>
    </rPh>
    <rPh sb="11" eb="13">
      <t>ケイサイ</t>
    </rPh>
    <rPh sb="22" eb="24">
      <t>ミダ</t>
    </rPh>
    <phoneticPr fontId="4"/>
  </si>
  <si>
    <t>上記外来の名称</t>
    <rPh sb="0" eb="2">
      <t>ジョウキ</t>
    </rPh>
    <rPh sb="2" eb="4">
      <t>ガイライ</t>
    </rPh>
    <rPh sb="5" eb="7">
      <t>メイショウ</t>
    </rPh>
    <phoneticPr fontId="4"/>
  </si>
  <si>
    <t>アスベスト外来が設定されている （はい/いいえ）</t>
    <rPh sb="8" eb="10">
      <t>セッテイ</t>
    </rPh>
    <phoneticPr fontId="4"/>
  </si>
  <si>
    <t>【 アスベスト外来 】の問い合わせ窓口</t>
    <rPh sb="7" eb="9">
      <t>ガイライ</t>
    </rPh>
    <rPh sb="12" eb="13">
      <t>ト</t>
    </rPh>
    <rPh sb="14" eb="15">
      <t>ア</t>
    </rPh>
    <rPh sb="17" eb="19">
      <t>マドグチ</t>
    </rPh>
    <phoneticPr fontId="4"/>
  </si>
  <si>
    <t>４．</t>
    <phoneticPr fontId="4"/>
  </si>
  <si>
    <t>アドレス</t>
    <phoneticPr fontId="4"/>
  </si>
  <si>
    <r>
      <t>禁煙外来の説明が掲載されて
いるページの見出しとアドレス</t>
    </r>
    <r>
      <rPr>
        <sz val="9"/>
        <rFont val="ＭＳ Ｐゴシック"/>
        <family val="3"/>
        <charset val="128"/>
      </rPr>
      <t xml:space="preserve">
※アドレスは、手入力せずにホームページからコピーしてください</t>
    </r>
    <rPh sb="0" eb="2">
      <t>キンエン</t>
    </rPh>
    <rPh sb="2" eb="4">
      <t>ガイライ</t>
    </rPh>
    <rPh sb="5" eb="7">
      <t>セツメイ</t>
    </rPh>
    <rPh sb="8" eb="10">
      <t>ケイサイ</t>
    </rPh>
    <rPh sb="20" eb="22">
      <t>ミダ</t>
    </rPh>
    <phoneticPr fontId="4"/>
  </si>
  <si>
    <t>禁煙外来が設定されている （はい/いいえ）</t>
    <rPh sb="0" eb="2">
      <t>キンエン</t>
    </rPh>
    <rPh sb="5" eb="7">
      <t>セッテイ</t>
    </rPh>
    <phoneticPr fontId="4"/>
  </si>
  <si>
    <t>【 禁煙外来 】の問い合わせ窓口</t>
    <rPh sb="2" eb="4">
      <t>キンエン</t>
    </rPh>
    <rPh sb="4" eb="6">
      <t>ガイライ</t>
    </rPh>
    <rPh sb="9" eb="10">
      <t>ト</t>
    </rPh>
    <rPh sb="11" eb="12">
      <t>ア</t>
    </rPh>
    <rPh sb="14" eb="16">
      <t>マドグチ</t>
    </rPh>
    <phoneticPr fontId="4"/>
  </si>
  <si>
    <t>３．</t>
    <phoneticPr fontId="4"/>
  </si>
  <si>
    <r>
      <rPr>
        <sz val="10"/>
        <rFont val="ＭＳ Ｐゴシック"/>
        <family val="3"/>
        <charset val="128"/>
      </rPr>
      <t>リンパ浮腫外来の説明が掲載されているページの見出しとアドレス</t>
    </r>
    <r>
      <rPr>
        <sz val="11"/>
        <rFont val="ＭＳ Ｐゴシック"/>
        <family val="3"/>
        <charset val="128"/>
      </rPr>
      <t xml:space="preserve">
</t>
    </r>
    <r>
      <rPr>
        <sz val="9"/>
        <rFont val="ＭＳ Ｐゴシック"/>
        <family val="3"/>
        <charset val="128"/>
      </rPr>
      <t xml:space="preserve">
※アドレスは、手入力せずにホームページからコピーしてください</t>
    </r>
    <rPh sb="3" eb="5">
      <t>フシュ</t>
    </rPh>
    <rPh sb="5" eb="7">
      <t>ガイライ</t>
    </rPh>
    <rPh sb="8" eb="10">
      <t>セツメイ</t>
    </rPh>
    <rPh sb="11" eb="13">
      <t>ケイサイ</t>
    </rPh>
    <rPh sb="22" eb="24">
      <t>ミダ</t>
    </rPh>
    <phoneticPr fontId="4"/>
  </si>
  <si>
    <t>（対応している/対応していない）</t>
    <phoneticPr fontId="4"/>
  </si>
  <si>
    <t>リンパ浮腫の入院治療に対応している</t>
    <phoneticPr fontId="4"/>
  </si>
  <si>
    <t>リンパ浮腫の診療担当科</t>
    <phoneticPr fontId="4"/>
  </si>
  <si>
    <t>対象となる疾患名</t>
    <phoneticPr fontId="4"/>
  </si>
  <si>
    <t>（はい/いいえ）</t>
    <phoneticPr fontId="4"/>
  </si>
  <si>
    <t>研修を修了した担当者が配置されている※</t>
    <rPh sb="0" eb="2">
      <t>ケンシュウ</t>
    </rPh>
    <rPh sb="3" eb="5">
      <t>シュウリョウ</t>
    </rPh>
    <rPh sb="7" eb="10">
      <t>タントウシャ</t>
    </rPh>
    <rPh sb="11" eb="13">
      <t>ハイチ</t>
    </rPh>
    <phoneticPr fontId="4"/>
  </si>
  <si>
    <t>※リンパ浮腫の研修修了者とは、厚生労働省後援のがんのリハビリテーション研修におけるリンパ浮腫研修運営委員会が策定した、「専門的なリンパ浮腫研究に関する教育要綱」にそった研修（講義45時間以上）を修了した医療従事者のことをいう。</t>
    <phoneticPr fontId="4"/>
  </si>
  <si>
    <t>リンパ浮腫外来が設定されている</t>
    <rPh sb="8" eb="10">
      <t>セッテイ</t>
    </rPh>
    <phoneticPr fontId="4"/>
  </si>
  <si>
    <t>【 リンパ浮腫外来 】の問い合わせ窓口</t>
    <rPh sb="12" eb="13">
      <t>ト</t>
    </rPh>
    <rPh sb="14" eb="15">
      <t>ア</t>
    </rPh>
    <rPh sb="17" eb="19">
      <t>マドグチ</t>
    </rPh>
    <phoneticPr fontId="4"/>
  </si>
  <si>
    <t>２．</t>
    <phoneticPr fontId="4"/>
  </si>
  <si>
    <t>他施設でがんの診療を受けている、または、診療を受けていた患者さんを受け入れている （はい/いいえ）</t>
    <rPh sb="0" eb="1">
      <t>タ</t>
    </rPh>
    <rPh sb="1" eb="3">
      <t>シセツ</t>
    </rPh>
    <phoneticPr fontId="4"/>
  </si>
  <si>
    <r>
      <t>ストーマ外来の説明が掲載されているページの見出しとアドレス</t>
    </r>
    <r>
      <rPr>
        <sz val="9"/>
        <rFont val="ＭＳ Ｐゴシック"/>
        <family val="3"/>
        <charset val="128"/>
      </rPr>
      <t xml:space="preserve">
※アドレスは、手入力せずにホームページからコピーしてください</t>
    </r>
    <rPh sb="4" eb="6">
      <t>ガイライ</t>
    </rPh>
    <rPh sb="7" eb="9">
      <t>セツメイ</t>
    </rPh>
    <rPh sb="10" eb="12">
      <t>ケイサイ</t>
    </rPh>
    <rPh sb="21" eb="23">
      <t>ミダ</t>
    </rPh>
    <phoneticPr fontId="4"/>
  </si>
  <si>
    <t>対象となる疾患名</t>
    <rPh sb="5" eb="7">
      <t>シッカン</t>
    </rPh>
    <rPh sb="7" eb="8">
      <t>ナ</t>
    </rPh>
    <phoneticPr fontId="4"/>
  </si>
  <si>
    <t>対象となるストーマの種類</t>
    <rPh sb="10" eb="12">
      <t>シュルイ</t>
    </rPh>
    <phoneticPr fontId="4"/>
  </si>
  <si>
    <t>ストーマ外来が設定されている （はい/いいえ）</t>
    <rPh sb="7" eb="9">
      <t>セッテイ</t>
    </rPh>
    <phoneticPr fontId="4"/>
  </si>
  <si>
    <t>【 ストーマ外来 】の問い合わせ窓口</t>
    <rPh sb="11" eb="12">
      <t>ト</t>
    </rPh>
    <rPh sb="13" eb="14">
      <t>ア</t>
    </rPh>
    <rPh sb="16" eb="18">
      <t>マドグチ</t>
    </rPh>
    <phoneticPr fontId="4"/>
  </si>
  <si>
    <t>１．</t>
    <phoneticPr fontId="4"/>
  </si>
  <si>
    <t>血液腫瘍</t>
    <phoneticPr fontId="4"/>
  </si>
  <si>
    <t>血液・リンパ</t>
    <phoneticPr fontId="4"/>
  </si>
  <si>
    <t>小児脳腫瘍
小児の眼・眼窩腫瘍
小児悪性骨軟部腫瘍
その他の小児固形腫瘍小児血液腫瘍</t>
    <phoneticPr fontId="4"/>
  </si>
  <si>
    <t>皮膚腫瘍
悪性骨軟部腫瘍</t>
    <phoneticPr fontId="4"/>
  </si>
  <si>
    <t>前立腺がん
精巣がん
その他の男性生殖器がん</t>
    <phoneticPr fontId="4"/>
  </si>
  <si>
    <t>肝がん
胆道がん
膵がん</t>
    <phoneticPr fontId="4"/>
  </si>
  <si>
    <t>肺がん
乳がん
縦隔腫瘍
中皮腫</t>
    <phoneticPr fontId="4"/>
  </si>
  <si>
    <t>皮膚／骨と軟部組織</t>
    <phoneticPr fontId="4"/>
  </si>
  <si>
    <t>男性</t>
    <phoneticPr fontId="4"/>
  </si>
  <si>
    <t>肝臓
／胆道
／膵臓</t>
    <phoneticPr fontId="4"/>
  </si>
  <si>
    <t>胸部</t>
    <phoneticPr fontId="4"/>
  </si>
  <si>
    <t>後腹膜・腹膜腫瘍
性腺外胚細胞腫瘍
原発不明がん</t>
    <rPh sb="0" eb="1">
      <t>ウシロ</t>
    </rPh>
    <rPh sb="1" eb="3">
      <t>フクマク</t>
    </rPh>
    <rPh sb="4" eb="6">
      <t>フクマク</t>
    </rPh>
    <rPh sb="6" eb="8">
      <t>シュヨウ</t>
    </rPh>
    <phoneticPr fontId="4"/>
  </si>
  <si>
    <t>子宮頸がん・子宮体がん
卵巣がん
その他の女性生殖器がん</t>
    <phoneticPr fontId="4"/>
  </si>
  <si>
    <t>腎がん
尿路がん
膀胱がん
副腎腫瘍</t>
    <phoneticPr fontId="4"/>
  </si>
  <si>
    <t>食道がん
胃がん
小腸がん
大腸がん
GIST</t>
    <phoneticPr fontId="4"/>
  </si>
  <si>
    <t>脳腫瘍
脊髄腫瘍
眼・眼窩腫瘍
口腔がん
咽頭がん・喉頭がん甲状腺がん</t>
    <phoneticPr fontId="4"/>
  </si>
  <si>
    <t>その他</t>
    <phoneticPr fontId="4"/>
  </si>
  <si>
    <t>女性</t>
    <phoneticPr fontId="4"/>
  </si>
  <si>
    <t>泌尿器</t>
    <phoneticPr fontId="4"/>
  </si>
  <si>
    <t>消化管</t>
    <phoneticPr fontId="4"/>
  </si>
  <si>
    <r>
      <t>がんの診療に関連した専門外来</t>
    </r>
    <r>
      <rPr>
        <b/>
        <u/>
        <sz val="14"/>
        <rFont val="ＭＳ Ｐゴシック"/>
        <family val="3"/>
        <charset val="128"/>
      </rPr>
      <t>の問い合わせ窓口</t>
    </r>
    <rPh sb="3" eb="5">
      <t>シンリョウ</t>
    </rPh>
    <rPh sb="6" eb="8">
      <t>カンレン</t>
    </rPh>
    <rPh sb="10" eb="12">
      <t>センモン</t>
    </rPh>
    <rPh sb="12" eb="14">
      <t>ガイライ</t>
    </rPh>
    <rPh sb="15" eb="16">
      <t>ト</t>
    </rPh>
    <rPh sb="17" eb="18">
      <t>ア</t>
    </rPh>
    <rPh sb="20" eb="22">
      <t>マドグチ</t>
    </rPh>
    <phoneticPr fontId="4"/>
  </si>
  <si>
    <t>初級認定試験・受験なし</t>
    <phoneticPr fontId="4"/>
  </si>
  <si>
    <t>専任(5割以上8割未満)</t>
    <rPh sb="0" eb="2">
      <t>センニン</t>
    </rPh>
    <rPh sb="4" eb="7">
      <t>ワリイジョウ</t>
    </rPh>
    <rPh sb="8" eb="9">
      <t>ワリ</t>
    </rPh>
    <rPh sb="9" eb="11">
      <t>ミマン</t>
    </rPh>
    <phoneticPr fontId="4"/>
  </si>
  <si>
    <t>非常勤</t>
    <rPh sb="0" eb="1">
      <t>ヒ</t>
    </rPh>
    <rPh sb="1" eb="3">
      <t>ジョウキン</t>
    </rPh>
    <phoneticPr fontId="4"/>
  </si>
  <si>
    <t>例</t>
    <phoneticPr fontId="4"/>
  </si>
  <si>
    <t>初級認定者（みなし含む）</t>
    <phoneticPr fontId="4"/>
  </si>
  <si>
    <t>専従(8割以上)</t>
    <rPh sb="0" eb="2">
      <t>センジュウ</t>
    </rPh>
    <rPh sb="4" eb="7">
      <t>ワリイジョウ</t>
    </rPh>
    <phoneticPr fontId="4"/>
  </si>
  <si>
    <t>診療情報管理士</t>
    <rPh sb="0" eb="2">
      <t>シンリョウ</t>
    </rPh>
    <rPh sb="2" eb="4">
      <t>ジョウホウ</t>
    </rPh>
    <rPh sb="4" eb="6">
      <t>カンリ</t>
    </rPh>
    <rPh sb="6" eb="7">
      <t>シ</t>
    </rPh>
    <phoneticPr fontId="4"/>
  </si>
  <si>
    <t>研修会名・受講状況</t>
    <rPh sb="0" eb="2">
      <t>ケンシュウ</t>
    </rPh>
    <rPh sb="2" eb="3">
      <t>カイ</t>
    </rPh>
    <rPh sb="3" eb="4">
      <t>メイ</t>
    </rPh>
    <rPh sb="5" eb="7">
      <t>ジュコウ</t>
    </rPh>
    <rPh sb="7" eb="9">
      <t>ジョウキョウ</t>
    </rPh>
    <phoneticPr fontId="4"/>
  </si>
  <si>
    <t>がん対策情報センターによる院内がん登録
実務 初級者研修会・中級者研修会の修了状況</t>
    <rPh sb="13" eb="15">
      <t>インナイ</t>
    </rPh>
    <rPh sb="17" eb="19">
      <t>トウロク</t>
    </rPh>
    <rPh sb="20" eb="22">
      <t>ジツム</t>
    </rPh>
    <rPh sb="23" eb="26">
      <t>ショキュウシャ</t>
    </rPh>
    <rPh sb="26" eb="28">
      <t>ケンシュウ</t>
    </rPh>
    <rPh sb="28" eb="29">
      <t>カイ</t>
    </rPh>
    <rPh sb="30" eb="31">
      <t>チュウ</t>
    </rPh>
    <rPh sb="37" eb="39">
      <t>シュウリョウ</t>
    </rPh>
    <phoneticPr fontId="4"/>
  </si>
  <si>
    <t>院内がん登録業務
についての
専従/専任/兼任</t>
    <rPh sb="0" eb="2">
      <t>インナイ</t>
    </rPh>
    <rPh sb="4" eb="6">
      <t>トウロク</t>
    </rPh>
    <rPh sb="6" eb="8">
      <t>ギョウム</t>
    </rPh>
    <rPh sb="15" eb="17">
      <t>センジュウ</t>
    </rPh>
    <rPh sb="18" eb="20">
      <t>センニン</t>
    </rPh>
    <rPh sb="21" eb="23">
      <t>ケンニン</t>
    </rPh>
    <phoneticPr fontId="4"/>
  </si>
  <si>
    <t>院内がん
登録業務の
経験年数
（年）</t>
    <rPh sb="0" eb="2">
      <t>インナイ</t>
    </rPh>
    <rPh sb="5" eb="7">
      <t>トウロク</t>
    </rPh>
    <rPh sb="7" eb="9">
      <t>ギョウム</t>
    </rPh>
    <rPh sb="11" eb="13">
      <t>ケイケン</t>
    </rPh>
    <rPh sb="13" eb="15">
      <t>ネンスウ</t>
    </rPh>
    <rPh sb="17" eb="18">
      <t>ネン</t>
    </rPh>
    <phoneticPr fontId="4"/>
  </si>
  <si>
    <t>診療情報
管理業務の
経験年数
（年）</t>
    <rPh sb="0" eb="2">
      <t>シンリョウ</t>
    </rPh>
    <rPh sb="2" eb="4">
      <t>ジョウホウ</t>
    </rPh>
    <rPh sb="5" eb="7">
      <t>カンリ</t>
    </rPh>
    <rPh sb="7" eb="9">
      <t>ギョウム</t>
    </rPh>
    <rPh sb="11" eb="13">
      <t>ケイケン</t>
    </rPh>
    <rPh sb="13" eb="15">
      <t>ネンスウ</t>
    </rPh>
    <rPh sb="17" eb="18">
      <t>ネン</t>
    </rPh>
    <phoneticPr fontId="4"/>
  </si>
  <si>
    <t>資　　格</t>
    <rPh sb="0" eb="1">
      <t>シ</t>
    </rPh>
    <rPh sb="3" eb="4">
      <t>カク</t>
    </rPh>
    <phoneticPr fontId="4"/>
  </si>
  <si>
    <r>
      <t>注1）様式4のIIの４の（２）院内がん登録の回答と齟齬がないようにすること。</t>
    </r>
    <r>
      <rPr>
        <sz val="9"/>
        <rFont val="ＭＳ Ｐゴシック"/>
        <family val="3"/>
        <charset val="128"/>
      </rPr>
      <t xml:space="preserve">
注2）常勤とは、当該医療機関が定める1週間の就業時間のすべてを勤務している者をいう。ただし、当該医療機関が定める就業時間が32時間に満たない場合は、常勤とみなさない。（「医療法第21条の規定に基づく人員の算出に当たっての取扱い等について」（平成10年6月26日付け健政発第777号・医薬発第574号、厚生省健康政策局長・医薬安全局長連名通知）の別添「常勤医師等の取扱いについて」を参照）。
注3）「専従」および「専任」とは、当該医療機関における当該診療従事者が、「専従」については「8割以上」、「専任」については「5割以上」、当該業務に従事している者をいう。</t>
    </r>
    <rPh sb="0" eb="1">
      <t>チュウ</t>
    </rPh>
    <rPh sb="39" eb="40">
      <t>チュウ</t>
    </rPh>
    <rPh sb="234" eb="235">
      <t>チュウ</t>
    </rPh>
    <phoneticPr fontId="4"/>
  </si>
  <si>
    <t>※院内がん登録業務に携わっているスタッフを記載してください。</t>
    <rPh sb="1" eb="3">
      <t>インナイ</t>
    </rPh>
    <rPh sb="5" eb="7">
      <t>トウロク</t>
    </rPh>
    <rPh sb="7" eb="9">
      <t>ギョウム</t>
    </rPh>
    <rPh sb="10" eb="11">
      <t>タズサ</t>
    </rPh>
    <rPh sb="21" eb="23">
      <t>キサイ</t>
    </rPh>
    <phoneticPr fontId="4"/>
  </si>
  <si>
    <t xml:space="preserve"> </t>
  </si>
  <si>
    <t>院内がん登録部門の体制</t>
    <rPh sb="0" eb="2">
      <t>インナイ</t>
    </rPh>
    <rPh sb="4" eb="6">
      <t>トウロク</t>
    </rPh>
    <rPh sb="6" eb="8">
      <t>ブモン</t>
    </rPh>
    <rPh sb="9" eb="11">
      <t>タイセイ</t>
    </rPh>
    <phoneticPr fontId="4"/>
  </si>
  <si>
    <r>
      <t xml:space="preserve">上記の窓口の説明が掲載されているページの見出しとアドレス
</t>
    </r>
    <r>
      <rPr>
        <sz val="8"/>
        <rFont val="ＭＳ Ｐゴシック"/>
        <family val="3"/>
        <charset val="128"/>
      </rPr>
      <t>※アドレスは、手入力せずにホームページからコピーしてください</t>
    </r>
    <rPh sb="0" eb="2">
      <t>ジョウキ</t>
    </rPh>
    <rPh sb="3" eb="5">
      <t>マドグチ</t>
    </rPh>
    <rPh sb="6" eb="8">
      <t>セツメイ</t>
    </rPh>
    <rPh sb="9" eb="11">
      <t>ケイサイ</t>
    </rPh>
    <rPh sb="20" eb="22">
      <t>ミダ</t>
    </rPh>
    <phoneticPr fontId="4"/>
  </si>
  <si>
    <t>電子メール</t>
    <rPh sb="0" eb="2">
      <t>デンシ</t>
    </rPh>
    <phoneticPr fontId="4"/>
  </si>
  <si>
    <t>FAX</t>
    <phoneticPr fontId="4"/>
  </si>
  <si>
    <t>窓口</t>
    <rPh sb="0" eb="2">
      <t>マドグチ</t>
    </rPh>
    <phoneticPr fontId="4"/>
  </si>
  <si>
    <t>問い合わせへ対応している方法に○をつけてください。</t>
    <phoneticPr fontId="4"/>
  </si>
  <si>
    <t>※治験専用の窓がある場合に限り、以下の表に記載してください。</t>
    <rPh sb="1" eb="3">
      <t>チケン</t>
    </rPh>
    <rPh sb="3" eb="5">
      <t>センヨウ</t>
    </rPh>
    <rPh sb="6" eb="7">
      <t>マド</t>
    </rPh>
    <rPh sb="10" eb="12">
      <t>バアイ</t>
    </rPh>
    <rPh sb="13" eb="14">
      <t>カギ</t>
    </rPh>
    <rPh sb="16" eb="18">
      <t>イカ</t>
    </rPh>
    <rPh sb="19" eb="20">
      <t>ヒョウ</t>
    </rPh>
    <rPh sb="21" eb="23">
      <t>キサイ</t>
    </rPh>
    <phoneticPr fontId="4"/>
  </si>
  <si>
    <t>■治験に参加していない地域の医療機関向けの問い合わせ窓口について</t>
    <rPh sb="11" eb="13">
      <t>チイキ</t>
    </rPh>
    <rPh sb="14" eb="16">
      <t>イリョウ</t>
    </rPh>
    <rPh sb="16" eb="18">
      <t>キカン</t>
    </rPh>
    <phoneticPr fontId="4"/>
  </si>
  <si>
    <t>FAX</t>
    <phoneticPr fontId="4"/>
  </si>
  <si>
    <t>問い合わせへ対応している方法に○をつけてください。</t>
    <phoneticPr fontId="4"/>
  </si>
  <si>
    <t>■治験に参加していない地域の患者さんやご家族向けの問い合わせ窓口について</t>
    <rPh sb="1" eb="3">
      <t>チケン</t>
    </rPh>
    <rPh sb="4" eb="6">
      <t>サンカ</t>
    </rPh>
    <phoneticPr fontId="4"/>
  </si>
  <si>
    <t>【 治験 】の問い合わせ窓口</t>
    <rPh sb="2" eb="4">
      <t>チケン</t>
    </rPh>
    <rPh sb="7" eb="8">
      <t>ト</t>
    </rPh>
    <rPh sb="9" eb="10">
      <t>ア</t>
    </rPh>
    <rPh sb="12" eb="14">
      <t>マドグチ</t>
    </rPh>
    <phoneticPr fontId="4"/>
  </si>
  <si>
    <t>2）</t>
    <phoneticPr fontId="4"/>
  </si>
  <si>
    <t>FAX</t>
    <phoneticPr fontId="4"/>
  </si>
  <si>
    <t>※臨床試験専用の窓がある場合に限り、以下の表に記載してください。</t>
    <rPh sb="1" eb="3">
      <t>リンショウ</t>
    </rPh>
    <rPh sb="3" eb="5">
      <t>シケン</t>
    </rPh>
    <rPh sb="5" eb="7">
      <t>センヨウ</t>
    </rPh>
    <rPh sb="8" eb="9">
      <t>マド</t>
    </rPh>
    <rPh sb="12" eb="14">
      <t>バアイ</t>
    </rPh>
    <rPh sb="15" eb="16">
      <t>カギ</t>
    </rPh>
    <rPh sb="18" eb="20">
      <t>イカ</t>
    </rPh>
    <rPh sb="21" eb="22">
      <t>ヒョウ</t>
    </rPh>
    <rPh sb="23" eb="25">
      <t>キサイ</t>
    </rPh>
    <phoneticPr fontId="4"/>
  </si>
  <si>
    <t>■臨床試験に参加していない地域の医療機関向けの問い合わせ窓口について</t>
    <rPh sb="1" eb="3">
      <t>リンショウ</t>
    </rPh>
    <rPh sb="3" eb="5">
      <t>シケン</t>
    </rPh>
    <rPh sb="13" eb="15">
      <t>チイキ</t>
    </rPh>
    <rPh sb="16" eb="18">
      <t>イリョウ</t>
    </rPh>
    <rPh sb="18" eb="20">
      <t>キカン</t>
    </rPh>
    <phoneticPr fontId="4"/>
  </si>
  <si>
    <t>問い合わせへ対応している方法に○をつけてください。</t>
    <phoneticPr fontId="4"/>
  </si>
  <si>
    <t>■臨床試験に参加していない地域の患者さんやご家族向けの問い合わせ窓口の有無について</t>
    <rPh sb="1" eb="3">
      <t>リンショウ</t>
    </rPh>
    <rPh sb="3" eb="5">
      <t>シケン</t>
    </rPh>
    <rPh sb="6" eb="8">
      <t>サンカ</t>
    </rPh>
    <rPh sb="35" eb="37">
      <t>ウム</t>
    </rPh>
    <phoneticPr fontId="4"/>
  </si>
  <si>
    <t>【 臨床試験（治験を除く） 】の問い合わせ窓口</t>
    <rPh sb="2" eb="4">
      <t>リンショウ</t>
    </rPh>
    <rPh sb="4" eb="6">
      <t>シケン</t>
    </rPh>
    <rPh sb="7" eb="9">
      <t>チケン</t>
    </rPh>
    <rPh sb="10" eb="11">
      <t>ノゾ</t>
    </rPh>
    <rPh sb="16" eb="17">
      <t>ト</t>
    </rPh>
    <rPh sb="18" eb="19">
      <t>ア</t>
    </rPh>
    <rPh sb="21" eb="23">
      <t>マドグチ</t>
    </rPh>
    <phoneticPr fontId="4"/>
  </si>
  <si>
    <t>1）</t>
    <phoneticPr fontId="4"/>
  </si>
  <si>
    <r>
      <t xml:space="preserve">記載の有無
</t>
    </r>
    <r>
      <rPr>
        <sz val="7"/>
        <color indexed="10"/>
        <rFont val="ＭＳ Ｐゴシック"/>
        <family val="3"/>
        <charset val="128"/>
      </rPr>
      <t>※「あり」とするとデータ抽出の対象となります。記載する内容がない場合は「なし」としてください。「なし」の場合は以下について記入の必要はありません。</t>
    </r>
    <phoneticPr fontId="4"/>
  </si>
  <si>
    <t>臨床試験・治験の実施状況および問い合わせ窓口</t>
    <rPh sb="0" eb="2">
      <t>リンショウ</t>
    </rPh>
    <rPh sb="2" eb="4">
      <t>シケン</t>
    </rPh>
    <rPh sb="5" eb="7">
      <t>チケン</t>
    </rPh>
    <rPh sb="8" eb="10">
      <t>ジッシ</t>
    </rPh>
    <rPh sb="10" eb="12">
      <t>ジョウキョウ</t>
    </rPh>
    <rPh sb="15" eb="16">
      <t>ト</t>
    </rPh>
    <rPh sb="17" eb="18">
      <t>ア</t>
    </rPh>
    <rPh sb="20" eb="22">
      <t>マドグチ</t>
    </rPh>
    <phoneticPr fontId="4"/>
  </si>
  <si>
    <t>（あり／なし）</t>
    <phoneticPr fontId="4"/>
  </si>
  <si>
    <t>上記の目標に向けた活動計画の予定(未定の場合には、未定と記入）</t>
    <rPh sb="0" eb="2">
      <t>ジョウキ</t>
    </rPh>
    <rPh sb="3" eb="5">
      <t>モクヒョウ</t>
    </rPh>
    <rPh sb="6" eb="7">
      <t>ム</t>
    </rPh>
    <rPh sb="9" eb="11">
      <t>カツドウ</t>
    </rPh>
    <rPh sb="11" eb="13">
      <t>ケイカク</t>
    </rPh>
    <rPh sb="14" eb="16">
      <t>ヨテイ</t>
    </rPh>
    <rPh sb="17" eb="19">
      <t>ミテイ</t>
    </rPh>
    <rPh sb="20" eb="22">
      <t>バアイ</t>
    </rPh>
    <rPh sb="25" eb="27">
      <t>ミテイ</t>
    </rPh>
    <rPh sb="28" eb="30">
      <t>キニュウ</t>
    </rPh>
    <phoneticPr fontId="4"/>
  </si>
  <si>
    <t>3カ月おきに日を設定して患者アンケートを行う。</t>
    <rPh sb="2" eb="3">
      <t>ゲツ</t>
    </rPh>
    <rPh sb="6" eb="7">
      <t>ヒ</t>
    </rPh>
    <rPh sb="8" eb="10">
      <t>セッテイ</t>
    </rPh>
    <rPh sb="12" eb="14">
      <t>カンジャ</t>
    </rPh>
    <rPh sb="20" eb="21">
      <t>オコナ</t>
    </rPh>
    <phoneticPr fontId="4"/>
  </si>
  <si>
    <t>退院患者の80％が入院治療環境に満足する</t>
    <rPh sb="0" eb="2">
      <t>タイイン</t>
    </rPh>
    <rPh sb="2" eb="4">
      <t>カンジャ</t>
    </rPh>
    <rPh sb="9" eb="11">
      <t>ニュウイン</t>
    </rPh>
    <rPh sb="11" eb="13">
      <t>チリョウ</t>
    </rPh>
    <rPh sb="13" eb="15">
      <t>カンキョウ</t>
    </rPh>
    <rPh sb="16" eb="18">
      <t>マンゾク</t>
    </rPh>
    <phoneticPr fontId="4"/>
  </si>
  <si>
    <t>患者満足度の向上</t>
    <rPh sb="0" eb="2">
      <t>カンジャ</t>
    </rPh>
    <rPh sb="2" eb="5">
      <t>マンゾクド</t>
    </rPh>
    <rPh sb="6" eb="8">
      <t>コウジョウ</t>
    </rPh>
    <phoneticPr fontId="4"/>
  </si>
  <si>
    <t>例）</t>
    <rPh sb="0" eb="1">
      <t>レイ</t>
    </rPh>
    <phoneticPr fontId="4"/>
  </si>
  <si>
    <t>目標達成の検証方法（データ源）</t>
    <rPh sb="0" eb="2">
      <t>モクヒョウ</t>
    </rPh>
    <rPh sb="2" eb="4">
      <t>タッセイ</t>
    </rPh>
    <rPh sb="5" eb="7">
      <t>ケンショウ</t>
    </rPh>
    <rPh sb="7" eb="9">
      <t>ホウホウ</t>
    </rPh>
    <rPh sb="13" eb="14">
      <t>ゲン</t>
    </rPh>
    <phoneticPr fontId="4"/>
  </si>
  <si>
    <t>目標</t>
    <rPh sb="0" eb="2">
      <t>モクヒョウ</t>
    </rPh>
    <phoneticPr fontId="4"/>
  </si>
  <si>
    <t>課題の内容</t>
    <rPh sb="0" eb="2">
      <t>カダイ</t>
    </rPh>
    <rPh sb="3" eb="5">
      <t>ナイヨウ</t>
    </rPh>
    <phoneticPr fontId="4"/>
  </si>
  <si>
    <t>PDCAを使って改善することを想定している課題（いくつでも可）</t>
    <rPh sb="5" eb="6">
      <t>ツカ</t>
    </rPh>
    <rPh sb="8" eb="10">
      <t>カイゼン</t>
    </rPh>
    <rPh sb="15" eb="17">
      <t>ソウテイ</t>
    </rPh>
    <rPh sb="21" eb="23">
      <t>カダイ</t>
    </rPh>
    <rPh sb="29" eb="30">
      <t>カ</t>
    </rPh>
    <phoneticPr fontId="4"/>
  </si>
  <si>
    <t>■自施設の診療機能や診療実績、地域連携に関する実績や活動状況の他、患者QOLについて把握・評価し、課題認識を院内の関係者で共有した上で、組織的な改善策を講じる体制について、必要に応じて図表などを活用し、具体的に記載すること。</t>
    <rPh sb="86" eb="88">
      <t>ヒツヨウ</t>
    </rPh>
    <rPh sb="89" eb="90">
      <t>オウ</t>
    </rPh>
    <rPh sb="92" eb="94">
      <t>ズヒョウ</t>
    </rPh>
    <rPh sb="97" eb="99">
      <t>カツヨウ</t>
    </rPh>
    <rPh sb="101" eb="104">
      <t>グタイテキ</t>
    </rPh>
    <rPh sb="105" eb="107">
      <t>キサイ</t>
    </rPh>
    <phoneticPr fontId="4"/>
  </si>
  <si>
    <t>PDCAサイクルの構築体制について</t>
    <rPh sb="9" eb="11">
      <t>コウチク</t>
    </rPh>
    <rPh sb="11" eb="13">
      <t>タイセイ</t>
    </rPh>
    <phoneticPr fontId="3"/>
  </si>
  <si>
    <t>最終評価日</t>
    <rPh sb="0" eb="2">
      <t>サイシュウ</t>
    </rPh>
    <rPh sb="2" eb="4">
      <t>ヒョウカ</t>
    </rPh>
    <rPh sb="4" eb="5">
      <t>ビ</t>
    </rPh>
    <phoneticPr fontId="4"/>
  </si>
  <si>
    <t>活用した第三者評価</t>
    <rPh sb="0" eb="2">
      <t>カツヨウ</t>
    </rPh>
    <rPh sb="4" eb="7">
      <t>ダイサンシャ</t>
    </rPh>
    <rPh sb="7" eb="9">
      <t>ヒョウカ</t>
    </rPh>
    <phoneticPr fontId="4"/>
  </si>
  <si>
    <t>臨床工学技士（上記リスト６番）</t>
    <rPh sb="0" eb="2">
      <t>リンショウ</t>
    </rPh>
    <rPh sb="2" eb="4">
      <t>コウガク</t>
    </rPh>
    <rPh sb="4" eb="6">
      <t>ギシ</t>
    </rPh>
    <rPh sb="7" eb="9">
      <t>ジョウキ</t>
    </rPh>
    <rPh sb="13" eb="14">
      <t>バン</t>
    </rPh>
    <phoneticPr fontId="4"/>
  </si>
  <si>
    <t>例</t>
    <phoneticPr fontId="4"/>
  </si>
  <si>
    <t>修了日</t>
    <rPh sb="0" eb="2">
      <t>シュウリョウ</t>
    </rPh>
    <rPh sb="2" eb="3">
      <t>ビ</t>
    </rPh>
    <phoneticPr fontId="4"/>
  </si>
  <si>
    <t>受講した研修名</t>
    <rPh sb="0" eb="2">
      <t>ジュコウ</t>
    </rPh>
    <rPh sb="4" eb="6">
      <t>ケンシュウ</t>
    </rPh>
    <rPh sb="6" eb="7">
      <t>メイ</t>
    </rPh>
    <phoneticPr fontId="4"/>
  </si>
  <si>
    <t>①医療安全管理部門のメンバーについて記載してください。</t>
    <rPh sb="1" eb="3">
      <t>イリョウ</t>
    </rPh>
    <rPh sb="3" eb="5">
      <t>アンゼン</t>
    </rPh>
    <rPh sb="5" eb="7">
      <t>カンリ</t>
    </rPh>
    <rPh sb="7" eb="9">
      <t>ブモン</t>
    </rPh>
    <phoneticPr fontId="4"/>
  </si>
  <si>
    <t>病院名：</t>
    <rPh sb="0" eb="2">
      <t>ビョウイン</t>
    </rPh>
    <rPh sb="2" eb="3">
      <t>メイ</t>
    </rPh>
    <phoneticPr fontId="0"/>
  </si>
  <si>
    <t>※「あり」とするとデータ抽出の対象となります。記載する内容がない場合は「なし」としてください。
「なし」の場合は以下について記入の必要はありません。</t>
    <phoneticPr fontId="4"/>
  </si>
  <si>
    <t>記載の有無</t>
    <rPh sb="0" eb="2">
      <t>キサイ</t>
    </rPh>
    <rPh sb="3" eb="5">
      <t>ウム</t>
    </rPh>
    <phoneticPr fontId="4"/>
  </si>
  <si>
    <t>医療安全管理部門</t>
    <rPh sb="0" eb="2">
      <t>イリョウ</t>
    </rPh>
    <rPh sb="2" eb="4">
      <t>アンゼン</t>
    </rPh>
    <rPh sb="4" eb="6">
      <t>カンリ</t>
    </rPh>
    <rPh sb="6" eb="8">
      <t>ブモン</t>
    </rPh>
    <phoneticPr fontId="0"/>
  </si>
  <si>
    <t>医療安全の状況について</t>
    <rPh sb="0" eb="2">
      <t>イリョウ</t>
    </rPh>
    <rPh sb="2" eb="4">
      <t>アンゼン</t>
    </rPh>
    <rPh sb="5" eb="7">
      <t>ジョウキョウ</t>
    </rPh>
    <phoneticPr fontId="4"/>
  </si>
  <si>
    <t>その他の場合、具体的に記載すること。</t>
    <rPh sb="7" eb="10">
      <t>グタイテキ</t>
    </rPh>
    <phoneticPr fontId="4"/>
  </si>
  <si>
    <t>集中治療室を設置している。</t>
    <phoneticPr fontId="4"/>
  </si>
  <si>
    <t>既存の会議体を活用している場合
活用した会議の名称等</t>
    <rPh sb="0" eb="2">
      <t>キゾン</t>
    </rPh>
    <rPh sb="3" eb="5">
      <t>カイギ</t>
    </rPh>
    <rPh sb="5" eb="6">
      <t>タイ</t>
    </rPh>
    <rPh sb="7" eb="9">
      <t>カツヨウ</t>
    </rPh>
    <rPh sb="13" eb="15">
      <t>バアイ</t>
    </rPh>
    <rPh sb="16" eb="18">
      <t>カツヨウ</t>
    </rPh>
    <rPh sb="20" eb="22">
      <t>カイギ</t>
    </rPh>
    <rPh sb="23" eb="25">
      <t>メイショウ</t>
    </rPh>
    <rPh sb="25" eb="26">
      <t>トウ</t>
    </rPh>
    <phoneticPr fontId="4"/>
  </si>
  <si>
    <t>○○市医療連携協議会</t>
    <rPh sb="2" eb="3">
      <t>シ</t>
    </rPh>
    <rPh sb="3" eb="5">
      <t>イリョウ</t>
    </rPh>
    <rPh sb="5" eb="7">
      <t>レンケイ</t>
    </rPh>
    <rPh sb="7" eb="10">
      <t>キョウギカイ</t>
    </rPh>
    <phoneticPr fontId="4"/>
  </si>
  <si>
    <t>※以下の表の我が国に多いがんおよびその他のがんについて、各医療機関において「治療を実施しているがん」「グループ指定により対応しているがん」「治療を実施していないがん」を記載してください。
※ホームページについてはセカンドオピニオンに関するページを記載する必要はありません。　</t>
    <rPh sb="1" eb="3">
      <t>イカ</t>
    </rPh>
    <rPh sb="4" eb="5">
      <t>ヒョウ</t>
    </rPh>
    <rPh sb="6" eb="7">
      <t>ワ</t>
    </rPh>
    <rPh sb="8" eb="9">
      <t>クニ</t>
    </rPh>
    <rPh sb="10" eb="11">
      <t>オオ</t>
    </rPh>
    <rPh sb="28" eb="29">
      <t>カク</t>
    </rPh>
    <rPh sb="29" eb="31">
      <t>イリョウ</t>
    </rPh>
    <rPh sb="31" eb="33">
      <t>キカン</t>
    </rPh>
    <rPh sb="38" eb="40">
      <t>チリョウ</t>
    </rPh>
    <rPh sb="41" eb="43">
      <t>ジッシ</t>
    </rPh>
    <rPh sb="55" eb="57">
      <t>シテイ</t>
    </rPh>
    <rPh sb="60" eb="62">
      <t>タイオウ</t>
    </rPh>
    <rPh sb="70" eb="72">
      <t>チリョウ</t>
    </rPh>
    <rPh sb="73" eb="75">
      <t>ジッシ</t>
    </rPh>
    <rPh sb="84" eb="86">
      <t>キサイ</t>
    </rPh>
    <rPh sb="116" eb="117">
      <t>カン</t>
    </rPh>
    <rPh sb="123" eb="125">
      <t>キサイ</t>
    </rPh>
    <rPh sb="127" eb="129">
      <t>ヒツヨウ</t>
    </rPh>
    <phoneticPr fontId="4"/>
  </si>
  <si>
    <t>移植治療</t>
    <rPh sb="0" eb="2">
      <t>イショク</t>
    </rPh>
    <rPh sb="2" eb="4">
      <t>チリョウ</t>
    </rPh>
    <phoneticPr fontId="4"/>
  </si>
  <si>
    <t>手術療法
（血液腫瘍は移植治療）</t>
    <rPh sb="0" eb="2">
      <t>シュジュツ</t>
    </rPh>
    <rPh sb="2" eb="4">
      <t>リョウホウ</t>
    </rPh>
    <rPh sb="6" eb="8">
      <t>ケツエキ</t>
    </rPh>
    <rPh sb="8" eb="10">
      <t>シュヨウ</t>
    </rPh>
    <rPh sb="11" eb="13">
      <t>イショク</t>
    </rPh>
    <rPh sb="13" eb="15">
      <t>チリョウ</t>
    </rPh>
    <phoneticPr fontId="4"/>
  </si>
  <si>
    <r>
      <t xml:space="preserve">■電子メール相談の実施 
</t>
    </r>
    <r>
      <rPr>
        <b/>
        <sz val="10"/>
        <rFont val="ＭＳ Ｐゴシック"/>
        <family val="3"/>
        <charset val="128"/>
      </rPr>
      <t>（実施/未実施）</t>
    </r>
    <rPh sb="1" eb="3">
      <t>デンシ</t>
    </rPh>
    <rPh sb="6" eb="8">
      <t>ソウダン</t>
    </rPh>
    <rPh sb="9" eb="11">
      <t>ジッシ</t>
    </rPh>
    <phoneticPr fontId="4"/>
  </si>
  <si>
    <t>部門長</t>
    <rPh sb="0" eb="3">
      <t>ブモンチョウ</t>
    </rPh>
    <phoneticPr fontId="4"/>
  </si>
  <si>
    <t>特定非営利活動法人　日本緩和医療学会　緩和医療認定医</t>
    <rPh sb="19" eb="21">
      <t>かんわ</t>
    </rPh>
    <rPh sb="21" eb="23">
      <t>いりょう</t>
    </rPh>
    <rPh sb="23" eb="25">
      <t>にんてい</t>
    </rPh>
    <phoneticPr fontId="4" type="Hiragana"/>
  </si>
  <si>
    <t>公益社団法人　日本看護協会　慢性心不全看護認定看護師</t>
    <phoneticPr fontId="4" type="Hiragana"/>
  </si>
  <si>
    <t>人</t>
    <rPh sb="0" eb="1">
      <t>ニン</t>
    </rPh>
    <phoneticPr fontId="4"/>
  </si>
  <si>
    <t>急変時等の緊急時に外来化学療法室において薬物療法を提供する当該がん患者が入院できる体制を確保している。</t>
    <phoneticPr fontId="4"/>
  </si>
  <si>
    <t>薬物療法のレジメン（治療内容をいう。以下同じ。）を審査し、組織的に管理する委員会を設置している。なお、当該委員会は、必要に応じて、キャンサーボードと連携協力している。</t>
    <rPh sb="0" eb="2">
      <t>ヤクブツ</t>
    </rPh>
    <phoneticPr fontId="4"/>
  </si>
  <si>
    <t>セカンドオピニオンに対応している旨の情報提供を実施している。</t>
    <phoneticPr fontId="4"/>
  </si>
  <si>
    <t>がん患者の状態に応じたより適切ながん医療を提供できるよう、各診療科の医師における情報交換・連携を恒常的に推進する観点から、各診療科が参加する話し合いの場等を設置している。</t>
    <phoneticPr fontId="4"/>
  </si>
  <si>
    <t>医療関係者と患者会等が共同で運営するサポートグループ活動や患者サロンの定期開催等の患者活動に対する支援を行っている。</t>
    <rPh sb="52" eb="53">
      <t>オコナ</t>
    </rPh>
    <phoneticPr fontId="4"/>
  </si>
  <si>
    <t>その他相談支援に関することに対応している。</t>
    <rPh sb="14" eb="16">
      <t>タイオウ</t>
    </rPh>
    <phoneticPr fontId="4"/>
  </si>
  <si>
    <t>医療安全管理者の配置（専任の医師が不在）</t>
    <rPh sb="0" eb="2">
      <t>イリョウ</t>
    </rPh>
    <rPh sb="2" eb="4">
      <t>アンゼン</t>
    </rPh>
    <rPh sb="4" eb="7">
      <t>カンリシャ</t>
    </rPh>
    <rPh sb="8" eb="10">
      <t>ハイチ</t>
    </rPh>
    <rPh sb="11" eb="13">
      <t>センニン</t>
    </rPh>
    <rPh sb="14" eb="16">
      <t>イシ</t>
    </rPh>
    <rPh sb="17" eb="19">
      <t>フザイ</t>
    </rPh>
    <phoneticPr fontId="4"/>
  </si>
  <si>
    <t>注1）研修医は除いてください。</t>
    <phoneticPr fontId="4"/>
  </si>
  <si>
    <t>注2）常勤とは、当該医療機関が定める1週間の就業時間のすべてを勤務している者をいいます。ただし、当該医療機関が定める就業時間が32時間に満たない場合は常勤とみなしません。（「医療法第21条の規定に基づく人員の算出に当たっての取扱い等について」（平成10年6月26日付け健政発第777号・医薬発第574号、厚生省健康政策局長・医薬安全局長連名通知）の別添「常勤医師等の取扱いについて」を参照）</t>
    <phoneticPr fontId="4"/>
  </si>
  <si>
    <t>注3）「専従」および「専任」とは、当該医療機関における当該診療従事者が「専従」については「8割以上」、「専任」については「5割以上」、当該業務に従事している者をいいます。</t>
    <phoneticPr fontId="4"/>
  </si>
  <si>
    <t>※1回の相談で複数の内容について相談された場合は、それぞれの項目に計上して構いません。
なお、項目の番号については、厚生労働省研究費補助金「がん対策における進捗管理指標の策定と計測システムの確立に関する研究班」が作成した
「相談記入シート」を参考にしています。
https://ganjoho.jp/med_pro/consultation/support/registration_sheet.html</t>
    <rPh sb="2" eb="3">
      <t>カイ</t>
    </rPh>
    <rPh sb="4" eb="6">
      <t>ソウダン</t>
    </rPh>
    <rPh sb="7" eb="9">
      <t>フクスウ</t>
    </rPh>
    <rPh sb="10" eb="12">
      <t>ナイヨウ</t>
    </rPh>
    <rPh sb="16" eb="18">
      <t>ソウダン</t>
    </rPh>
    <rPh sb="21" eb="23">
      <t>バアイ</t>
    </rPh>
    <rPh sb="30" eb="32">
      <t>コウモク</t>
    </rPh>
    <rPh sb="33" eb="35">
      <t>ケイジョウ</t>
    </rPh>
    <rPh sb="37" eb="38">
      <t>カマ</t>
    </rPh>
    <rPh sb="47" eb="49">
      <t>コウモク</t>
    </rPh>
    <rPh sb="50" eb="52">
      <t>バンゴウ</t>
    </rPh>
    <rPh sb="58" eb="60">
      <t>コウセイ</t>
    </rPh>
    <rPh sb="60" eb="63">
      <t>ロウドウショウ</t>
    </rPh>
    <rPh sb="63" eb="66">
      <t>ケンキュウヒ</t>
    </rPh>
    <rPh sb="66" eb="69">
      <t>ホジョキン</t>
    </rPh>
    <rPh sb="72" eb="74">
      <t>タイサク</t>
    </rPh>
    <rPh sb="78" eb="80">
      <t>シンチョク</t>
    </rPh>
    <rPh sb="80" eb="82">
      <t>カンリ</t>
    </rPh>
    <rPh sb="82" eb="84">
      <t>シヒョウ</t>
    </rPh>
    <rPh sb="85" eb="87">
      <t>サクテイ</t>
    </rPh>
    <rPh sb="88" eb="90">
      <t>ケイソク</t>
    </rPh>
    <rPh sb="95" eb="97">
      <t>カクリツ</t>
    </rPh>
    <rPh sb="98" eb="99">
      <t>カン</t>
    </rPh>
    <rPh sb="101" eb="104">
      <t>ケンキュウハン</t>
    </rPh>
    <rPh sb="106" eb="108">
      <t>サクセイ</t>
    </rPh>
    <rPh sb="112" eb="114">
      <t>ソウダン</t>
    </rPh>
    <rPh sb="114" eb="116">
      <t>キニュウ</t>
    </rPh>
    <rPh sb="121" eb="123">
      <t>サンコウ</t>
    </rPh>
    <phoneticPr fontId="4"/>
  </si>
  <si>
    <t>02.がんの検査</t>
    <rPh sb="6" eb="8">
      <t>ケンサ</t>
    </rPh>
    <phoneticPr fontId="4"/>
  </si>
  <si>
    <t>01.がんの治療</t>
    <rPh sb="6" eb="8">
      <t>チリョウ</t>
    </rPh>
    <phoneticPr fontId="4"/>
  </si>
  <si>
    <t>03.症状・副作用・後遺症</t>
    <rPh sb="3" eb="5">
      <t>ショウジョウ</t>
    </rPh>
    <rPh sb="6" eb="9">
      <t>フクサヨウ</t>
    </rPh>
    <rPh sb="10" eb="13">
      <t>コウイショウ</t>
    </rPh>
    <phoneticPr fontId="4"/>
  </si>
  <si>
    <t>04.セカンドオピニオン（一般）</t>
    <rPh sb="13" eb="15">
      <t>イッパン</t>
    </rPh>
    <phoneticPr fontId="4"/>
  </si>
  <si>
    <t>05.セカンドオピニオン（受け入れ）</t>
    <rPh sb="13" eb="14">
      <t>ウ</t>
    </rPh>
    <rPh sb="15" eb="16">
      <t>イ</t>
    </rPh>
    <phoneticPr fontId="4"/>
  </si>
  <si>
    <t>06.セカンドオピニオン（他へ紹介）</t>
    <rPh sb="13" eb="14">
      <t>ホカ</t>
    </rPh>
    <rPh sb="15" eb="17">
      <t>ショウカイ</t>
    </rPh>
    <phoneticPr fontId="4"/>
  </si>
  <si>
    <t>07.治療実績</t>
    <rPh sb="3" eb="5">
      <t>チリョウ</t>
    </rPh>
    <rPh sb="5" eb="7">
      <t>ジッセキ</t>
    </rPh>
    <phoneticPr fontId="4"/>
  </si>
  <si>
    <t>08.臨床試験・先進医療</t>
    <rPh sb="3" eb="5">
      <t>リンショウ</t>
    </rPh>
    <rPh sb="5" eb="7">
      <t>シケン</t>
    </rPh>
    <rPh sb="8" eb="10">
      <t>センシン</t>
    </rPh>
    <rPh sb="10" eb="12">
      <t>イリョウ</t>
    </rPh>
    <phoneticPr fontId="4"/>
  </si>
  <si>
    <t>09.受診方法</t>
    <rPh sb="3" eb="5">
      <t>ジュシン</t>
    </rPh>
    <rPh sb="5" eb="7">
      <t>ホウホウ</t>
    </rPh>
    <phoneticPr fontId="4"/>
  </si>
  <si>
    <t>10.転院</t>
    <rPh sb="3" eb="5">
      <t>テンイン</t>
    </rPh>
    <phoneticPr fontId="4"/>
  </si>
  <si>
    <t>11.医療機関の紹介</t>
    <rPh sb="3" eb="5">
      <t>イリョウ</t>
    </rPh>
    <rPh sb="5" eb="7">
      <t>キカン</t>
    </rPh>
    <rPh sb="8" eb="10">
      <t>ショウカイ</t>
    </rPh>
    <phoneticPr fontId="4"/>
  </si>
  <si>
    <t>12.がん予防・検診</t>
    <rPh sb="5" eb="7">
      <t>ヨボウ</t>
    </rPh>
    <rPh sb="8" eb="10">
      <t>ケンシン</t>
    </rPh>
    <phoneticPr fontId="4"/>
  </si>
  <si>
    <t>13.在宅医療</t>
    <rPh sb="3" eb="5">
      <t>ザイタク</t>
    </rPh>
    <rPh sb="5" eb="7">
      <t>イリョウ</t>
    </rPh>
    <phoneticPr fontId="4"/>
  </si>
  <si>
    <t>14.ホスピス・緩和ケア</t>
    <rPh sb="8" eb="10">
      <t>カンワ</t>
    </rPh>
    <phoneticPr fontId="4"/>
  </si>
  <si>
    <t>15.食事・服薬・入浴・運動・外出など</t>
    <rPh sb="3" eb="5">
      <t>ショクジ</t>
    </rPh>
    <rPh sb="6" eb="8">
      <t>フクヤク</t>
    </rPh>
    <rPh sb="9" eb="11">
      <t>ニュウヨク</t>
    </rPh>
    <rPh sb="12" eb="14">
      <t>ウンドウ</t>
    </rPh>
    <rPh sb="15" eb="17">
      <t>ガイシュツ</t>
    </rPh>
    <phoneticPr fontId="4"/>
  </si>
  <si>
    <t>16.介護・看護・養育</t>
    <rPh sb="3" eb="5">
      <t>カイゴ</t>
    </rPh>
    <rPh sb="6" eb="8">
      <t>カンゴ</t>
    </rPh>
    <rPh sb="9" eb="11">
      <t>ヨウイク</t>
    </rPh>
    <phoneticPr fontId="4"/>
  </si>
  <si>
    <t>17-1.社会生活（仕事・就労）</t>
    <rPh sb="5" eb="7">
      <t>シャカイ</t>
    </rPh>
    <rPh sb="7" eb="9">
      <t>セイカツ</t>
    </rPh>
    <rPh sb="10" eb="12">
      <t>シゴト</t>
    </rPh>
    <rPh sb="13" eb="15">
      <t>シュウロウ</t>
    </rPh>
    <phoneticPr fontId="4"/>
  </si>
  <si>
    <t>17-2.社会生活（学業）</t>
    <rPh sb="5" eb="7">
      <t>シャカイ</t>
    </rPh>
    <rPh sb="7" eb="9">
      <t>セイカツ</t>
    </rPh>
    <rPh sb="10" eb="12">
      <t>ガクギョウ</t>
    </rPh>
    <phoneticPr fontId="4"/>
  </si>
  <si>
    <t>18.医療費・生活費・社会保障制度</t>
    <rPh sb="3" eb="6">
      <t>イリョウヒ</t>
    </rPh>
    <rPh sb="7" eb="10">
      <t>セイカツヒ</t>
    </rPh>
    <rPh sb="11" eb="13">
      <t>シャカイ</t>
    </rPh>
    <rPh sb="13" eb="15">
      <t>ホショウ</t>
    </rPh>
    <rPh sb="15" eb="17">
      <t>セイド</t>
    </rPh>
    <phoneticPr fontId="4"/>
  </si>
  <si>
    <t>19.補完・代替医療</t>
    <rPh sb="3" eb="5">
      <t>ホカン</t>
    </rPh>
    <rPh sb="6" eb="8">
      <t>ダイタイ</t>
    </rPh>
    <rPh sb="8" eb="10">
      <t>イリョウ</t>
    </rPh>
    <phoneticPr fontId="4"/>
  </si>
  <si>
    <t>20.生きがい・価値観</t>
    <rPh sb="3" eb="4">
      <t>イ</t>
    </rPh>
    <rPh sb="8" eb="11">
      <t>カチカン</t>
    </rPh>
    <phoneticPr fontId="4"/>
  </si>
  <si>
    <t>21.不安・精神的苦痛</t>
    <rPh sb="3" eb="5">
      <t>フアン</t>
    </rPh>
    <rPh sb="6" eb="9">
      <t>セイシンテキ</t>
    </rPh>
    <rPh sb="9" eb="11">
      <t>クツウ</t>
    </rPh>
    <phoneticPr fontId="4"/>
  </si>
  <si>
    <t>22.告知</t>
    <rPh sb="3" eb="5">
      <t>コクチ</t>
    </rPh>
    <phoneticPr fontId="4"/>
  </si>
  <si>
    <t>23.医療者との関係・コミュニケーション</t>
    <rPh sb="3" eb="6">
      <t>イリョウシャ</t>
    </rPh>
    <rPh sb="8" eb="10">
      <t>カンケイ</t>
    </rPh>
    <phoneticPr fontId="4"/>
  </si>
  <si>
    <t>24.患者-家族間の関係・コミュニケーション</t>
    <rPh sb="3" eb="5">
      <t>カンジャ</t>
    </rPh>
    <rPh sb="6" eb="9">
      <t>カゾクカン</t>
    </rPh>
    <rPh sb="10" eb="12">
      <t>カンケイ</t>
    </rPh>
    <phoneticPr fontId="4"/>
  </si>
  <si>
    <t>25.友人・知人・職場との関係・コミュニケーション</t>
    <rPh sb="3" eb="5">
      <t>ユウジン</t>
    </rPh>
    <rPh sb="6" eb="8">
      <t>チジン</t>
    </rPh>
    <rPh sb="9" eb="11">
      <t>ショクバ</t>
    </rPh>
    <rPh sb="13" eb="15">
      <t>カンケイ</t>
    </rPh>
    <phoneticPr fontId="4"/>
  </si>
  <si>
    <t>26.患者会・家族会（ピア情報）</t>
    <rPh sb="3" eb="5">
      <t>カンジャ</t>
    </rPh>
    <rPh sb="5" eb="6">
      <t>カイ</t>
    </rPh>
    <rPh sb="7" eb="10">
      <t>カゾクカイ</t>
    </rPh>
    <rPh sb="13" eb="15">
      <t>ジョウホウ</t>
    </rPh>
    <phoneticPr fontId="4"/>
  </si>
  <si>
    <t>88.不明</t>
    <rPh sb="3" eb="5">
      <t>フメイ</t>
    </rPh>
    <phoneticPr fontId="4"/>
  </si>
  <si>
    <t>99.その他（下段に自由記載してください）</t>
    <rPh sb="5" eb="6">
      <t>タ</t>
    </rPh>
    <rPh sb="7" eb="9">
      <t>カダン</t>
    </rPh>
    <rPh sb="10" eb="12">
      <t>ジユウ</t>
    </rPh>
    <rPh sb="12" eb="14">
      <t>キサイ</t>
    </rPh>
    <phoneticPr fontId="4"/>
  </si>
  <si>
    <t>例</t>
    <rPh sb="0" eb="1">
      <t>レイ</t>
    </rPh>
    <phoneticPr fontId="4"/>
  </si>
  <si>
    <t>放射線治療の診療実績</t>
    <rPh sb="0" eb="3">
      <t>ホウシャセン</t>
    </rPh>
    <rPh sb="3" eb="5">
      <t>チリョウ</t>
    </rPh>
    <rPh sb="6" eb="8">
      <t>シンリョウ</t>
    </rPh>
    <rPh sb="8" eb="10">
      <t>ジッセキ</t>
    </rPh>
    <phoneticPr fontId="4"/>
  </si>
  <si>
    <t>（３）情報提供・普及啓発</t>
    <phoneticPr fontId="4"/>
  </si>
  <si>
    <t>※1 新入院患者数は、例えば、同一患者が当月中に2回入院した場合は2件とする。入院した患者がその日のうちに退院あるいは死亡した場合も計上する。
※2 がん患者数等は、がんを主たる病名に確定診断されたものについて計上すること。
※3  「$」は当該項目の下位分類を全て含むという意味である。
※4 年間外来がん患者延数は、当年の新来、再来がん患者及び往診、巡回診療、健康診断、人間ドック等を行い、診療録の作成または記載の追加を行ったがん患者の延数を記入する。同一患者が2つ以上の診療科を受診し、それぞれの診療科で診療録の作成または記載の追加を行った場合、それぞれの外来患者として計上する。
※5　特定領域がん診療連携拠点病院の特定のがん種については、別紙29に記載すること。</t>
    <rPh sb="92" eb="94">
      <t>カクテイ</t>
    </rPh>
    <rPh sb="94" eb="96">
      <t>シンダン</t>
    </rPh>
    <rPh sb="148" eb="150">
      <t>ネンカン</t>
    </rPh>
    <rPh sb="156" eb="157">
      <t>ノ</t>
    </rPh>
    <rPh sb="220" eb="221">
      <t>ノ</t>
    </rPh>
    <rPh sb="317" eb="318">
      <t>シュ</t>
    </rPh>
    <rPh sb="324" eb="326">
      <t>ベッシ</t>
    </rPh>
    <rPh sb="329" eb="331">
      <t>キサイ</t>
    </rPh>
    <phoneticPr fontId="4"/>
  </si>
  <si>
    <t>うち肺がん患者数（ICD-10コード　C34$、D02.2）※3</t>
    <rPh sb="2" eb="3">
      <t>ハイ</t>
    </rPh>
    <rPh sb="5" eb="7">
      <t>カンジャ</t>
    </rPh>
    <rPh sb="7" eb="8">
      <t>スウ</t>
    </rPh>
    <phoneticPr fontId="4"/>
  </si>
  <si>
    <t>第三者機関による出力線量測定を行い、放射線治療の品質管理を行っている。</t>
    <phoneticPr fontId="4"/>
  </si>
  <si>
    <t>①夜間（深夜も含む）救急対応の可否</t>
    <rPh sb="1" eb="3">
      <t>ヤカン</t>
    </rPh>
    <rPh sb="4" eb="6">
      <t>シンヤ</t>
    </rPh>
    <rPh sb="7" eb="8">
      <t>フク</t>
    </rPh>
    <rPh sb="10" eb="12">
      <t>キュウキュウ</t>
    </rPh>
    <rPh sb="12" eb="14">
      <t>タイオウ</t>
    </rPh>
    <rPh sb="15" eb="17">
      <t>カヒ</t>
    </rPh>
    <phoneticPr fontId="4"/>
  </si>
  <si>
    <t>②各種委員会の設置状況</t>
    <rPh sb="1" eb="3">
      <t>カクシュ</t>
    </rPh>
    <rPh sb="3" eb="6">
      <t>イインカイ</t>
    </rPh>
    <rPh sb="7" eb="9">
      <t>セッチ</t>
    </rPh>
    <rPh sb="9" eb="11">
      <t>ジョウキョウ</t>
    </rPh>
    <phoneticPr fontId="4"/>
  </si>
  <si>
    <t>他の医療機関等の職員</t>
    <rPh sb="0" eb="1">
      <t>タ</t>
    </rPh>
    <rPh sb="2" eb="4">
      <t>イリョウ</t>
    </rPh>
    <rPh sb="4" eb="6">
      <t>キカン</t>
    </rPh>
    <rPh sb="6" eb="7">
      <t>ナド</t>
    </rPh>
    <rPh sb="8" eb="10">
      <t>ショクイン</t>
    </rPh>
    <phoneticPr fontId="4"/>
  </si>
  <si>
    <t>A</t>
    <phoneticPr fontId="4"/>
  </si>
  <si>
    <t>（はい／いいえ）</t>
    <phoneticPr fontId="4"/>
  </si>
  <si>
    <t>-</t>
    <phoneticPr fontId="4"/>
  </si>
  <si>
    <t>外来化学療法室において、専門資格を有する看護師を中心として、治療の有害事象を含めた苦痛のスクリーニングを行い、主治医と情報を共有し、適切な治療や支援を行っている。なお、整備体制について、がん患者とその家族に十分に周知している。</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</si>
  <si>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</si>
  <si>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</si>
  <si>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</si>
  <si>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</si>
  <si>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</si>
  <si>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</si>
  <si>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</si>
  <si>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</si>
  <si>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</si>
  <si>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（はい／いいえ／-）</t>
    <phoneticPr fontId="4"/>
  </si>
  <si>
    <t>地域緩和ケア連携体制</t>
    <rPh sb="0" eb="2">
      <t>チイキ</t>
    </rPh>
    <rPh sb="2" eb="4">
      <t>カンワ</t>
    </rPh>
    <rPh sb="6" eb="8">
      <t>レンケイ</t>
    </rPh>
    <rPh sb="8" eb="10">
      <t>タイセイ</t>
    </rPh>
    <phoneticPr fontId="3"/>
  </si>
  <si>
    <t>放射性同位元素内用療法管理料1～5のいずれか（M000-2）</t>
    <rPh sb="0" eb="2">
      <t>ほうしゃ</t>
    </rPh>
    <rPh sb="2" eb="3">
      <t>せい</t>
    </rPh>
    <rPh sb="3" eb="5">
      <t>どうい</t>
    </rPh>
    <rPh sb="5" eb="7">
      <t>げんそ</t>
    </rPh>
    <rPh sb="7" eb="9">
      <t>ないよう</t>
    </rPh>
    <rPh sb="9" eb="11">
      <t>りょうほう</t>
    </rPh>
    <rPh sb="11" eb="14">
      <t>かんりりょう</t>
    </rPh>
    <phoneticPr fontId="4" type="Hiragana"/>
  </si>
  <si>
    <t>放射性同位元素内用療法管理料1～5の合計件数</t>
    <rPh sb="18" eb="20">
      <t>ごうけい</t>
    </rPh>
    <rPh sb="20" eb="22">
      <t>けんすう</t>
    </rPh>
    <phoneticPr fontId="4" type="Hiragana"/>
  </si>
  <si>
    <t>（はい／いいえ／-）</t>
    <phoneticPr fontId="4"/>
  </si>
  <si>
    <t>地域緩和ケア連携体制</t>
    <rPh sb="0" eb="2">
      <t>チイキ</t>
    </rPh>
    <rPh sb="2" eb="4">
      <t>カンワ</t>
    </rPh>
    <rPh sb="6" eb="8">
      <t>レンケイ</t>
    </rPh>
    <rPh sb="8" eb="10">
      <t>タイセイ</t>
    </rPh>
    <phoneticPr fontId="4"/>
  </si>
  <si>
    <t>以下のいずれかの枠組みで保険適応外の免疫療法を提供している。
※「いいえ」の場合、以下の２つの項目は、「-」を選択してください（未入力チェックのため）。</t>
    <phoneticPr fontId="4"/>
  </si>
  <si>
    <t>小児がん患者と家族が利用できる院外の最寄宿泊施設院から自施設までの移動時間。
※上段で「いいえ」とした場合、便宜上「０（ゼロ）」を入力してください（未入力チェックのため）。</t>
    <rPh sb="40" eb="42">
      <t>ジョウダン</t>
    </rPh>
    <rPh sb="51" eb="53">
      <t>バアイ</t>
    </rPh>
    <rPh sb="54" eb="57">
      <t>ベンギジョウ</t>
    </rPh>
    <rPh sb="65" eb="67">
      <t>ニュウリョク</t>
    </rPh>
    <rPh sb="74" eb="77">
      <t>ミニュウリョク</t>
    </rPh>
    <phoneticPr fontId="4"/>
  </si>
  <si>
    <t>（１）がん相談支援センター</t>
    <phoneticPr fontId="4"/>
  </si>
  <si>
    <t>治験を除く臨床研究を行うに当たっては、臨床研究法（平成29年法律第16号）に則った体制を整備をしている。　</t>
    <phoneticPr fontId="4"/>
  </si>
  <si>
    <t>進行中の治験を除く臨床研究の概要及び過去の治験を除く臨床研究の成果を広報している。</t>
    <phoneticPr fontId="4"/>
  </si>
  <si>
    <t>（治験（企業主導・医師主導）についてはすべて配置しているが、研究者主導試験には配置していない／治験（企業主導・医師主導）についてはすべて配置しており、研究者主導試験には一部配置している／治験（企業主導・医師主導）、研究者主導試験についてすべて配置している／配置していない）</t>
    <rPh sb="128" eb="130">
      <t>ハイチ</t>
    </rPh>
    <phoneticPr fontId="4"/>
  </si>
  <si>
    <t>II（高度型部分除き）</t>
    <rPh sb="3" eb="5">
      <t>コウド</t>
    </rPh>
    <rPh sb="5" eb="6">
      <t>ガタ</t>
    </rPh>
    <rPh sb="6" eb="8">
      <t>ブブン</t>
    </rPh>
    <rPh sb="8" eb="9">
      <t>ノゾ</t>
    </rPh>
    <phoneticPr fontId="4"/>
  </si>
  <si>
    <t>III</t>
    <phoneticPr fontId="4"/>
  </si>
  <si>
    <t>IV</t>
    <phoneticPr fontId="4"/>
  </si>
  <si>
    <t>IV（３（１）の前まで）</t>
    <rPh sb="8" eb="9">
      <t>マエ</t>
    </rPh>
    <phoneticPr fontId="4"/>
  </si>
  <si>
    <t>IV（３（２）の後から）</t>
    <rPh sb="8" eb="9">
      <t>アト</t>
    </rPh>
    <phoneticPr fontId="4"/>
  </si>
  <si>
    <t>V</t>
    <phoneticPr fontId="4"/>
  </si>
  <si>
    <t>VI</t>
    <phoneticPr fontId="4"/>
  </si>
  <si>
    <t>測定機関名を選択すること。
※上段で「いいえ」とした場合、便宜上「-」を選択してください（未入力チェックのため）。</t>
    <rPh sb="6" eb="8">
      <t>センタク</t>
    </rPh>
    <phoneticPr fontId="4"/>
  </si>
  <si>
    <t>（医用原子力技術研究振興財団／その他／-）</t>
    <phoneticPr fontId="4"/>
  </si>
  <si>
    <t>（はい／いいえ／-）</t>
    <phoneticPr fontId="4"/>
  </si>
  <si>
    <t>１以外の患者・家族・地域住民等</t>
    <rPh sb="1" eb="3">
      <t>イガイ</t>
    </rPh>
    <rPh sb="4" eb="6">
      <t>カンジャ</t>
    </rPh>
    <rPh sb="7" eb="9">
      <t>カゾク</t>
    </rPh>
    <rPh sb="10" eb="12">
      <t>チイキ</t>
    </rPh>
    <rPh sb="12" eb="14">
      <t>ジュウミン</t>
    </rPh>
    <rPh sb="14" eb="15">
      <t>トウ</t>
    </rPh>
    <phoneticPr fontId="4"/>
  </si>
  <si>
    <t>その他</t>
    <phoneticPr fontId="4"/>
  </si>
  <si>
    <t>内視鏡手術　K721$、K721-4、K739-2、Ｋ739-3</t>
    <rPh sb="0" eb="3">
      <t>ナイシキョウ</t>
    </rPh>
    <rPh sb="3" eb="5">
      <t>シュジュツ</t>
    </rPh>
    <phoneticPr fontId="4"/>
  </si>
  <si>
    <t>腹腔鏡下手術　K695-2$</t>
    <rPh sb="0" eb="2">
      <t>フククウ</t>
    </rPh>
    <rPh sb="2" eb="3">
      <t>カガミ</t>
    </rPh>
    <rPh sb="3" eb="4">
      <t>シタ</t>
    </rPh>
    <rPh sb="4" eb="6">
      <t>シュジュツ</t>
    </rPh>
    <phoneticPr fontId="4"/>
  </si>
  <si>
    <t>マイクロ波凝固法　K697-2$　　</t>
    <phoneticPr fontId="4"/>
  </si>
  <si>
    <t>ラジオ波焼灼療法　K697-3$</t>
    <phoneticPr fontId="4"/>
  </si>
  <si>
    <t>乳腺腫瘍画像ガイド下吸引術　K474-3$</t>
    <rPh sb="0" eb="2">
      <t>ニュウセン</t>
    </rPh>
    <rPh sb="2" eb="4">
      <t>シュヨウ</t>
    </rPh>
    <rPh sb="4" eb="6">
      <t>ガゾウ</t>
    </rPh>
    <rPh sb="9" eb="10">
      <t>シタ</t>
    </rPh>
    <rPh sb="10" eb="12">
      <t>キュウイン</t>
    </rPh>
    <rPh sb="12" eb="13">
      <t>ジュツ</t>
    </rPh>
    <phoneticPr fontId="4"/>
  </si>
  <si>
    <t>乳房再建術（乳房切除後）　二次的に行うもの　K476-32</t>
    <rPh sb="14" eb="15">
      <t>ツギ</t>
    </rPh>
    <phoneticPr fontId="4"/>
  </si>
  <si>
    <t>（１）</t>
    <phoneticPr fontId="4"/>
  </si>
  <si>
    <t>思春期と若年成人（Adolescent and Young Adult; AYA）世代（以下「ＡＹＡ世代」という。）にあるがん患者については治療、就学、就労、生殖機能等に関する状況や希望について確認し、必要に応じて、対応できる医療機関やがん相談支援センターに紹介している。</t>
    <phoneticPr fontId="4"/>
  </si>
  <si>
    <t>イ</t>
    <phoneticPr fontId="4"/>
  </si>
  <si>
    <t>無菌病室を設置している。　※上段で「いいえ」とした場合、「-」を選択してください（未入力チェックのため）。</t>
    <rPh sb="14" eb="16">
      <t>ジョウダン</t>
    </rPh>
    <phoneticPr fontId="4"/>
  </si>
  <si>
    <t>（はい／いいえ／-）</t>
    <phoneticPr fontId="4"/>
  </si>
  <si>
    <t>当該施設で未承認新規医薬品の使用や承認薬の適応外使用や高難度新規医療技術を用いた医療の提供を実施する場合は、以下の体制を整備すること。
※上段で「いいえ」とした場合、以下３つの項目は、便宜上「－」を選択してください（未入力チェックのため）。</t>
    <rPh sb="46" eb="48">
      <t>ジッシ</t>
    </rPh>
    <rPh sb="50" eb="52">
      <t>バアイ</t>
    </rPh>
    <phoneticPr fontId="4"/>
  </si>
  <si>
    <t>（はい／いいえ／-）</t>
    <phoneticPr fontId="4"/>
  </si>
  <si>
    <t>（はい／いいえ／-）</t>
    <phoneticPr fontId="4"/>
  </si>
  <si>
    <r>
      <t>緩和ケアセンターを整備し、当該緩和ケアセンターを組織上明確に位置づけている。</t>
    </r>
    <r>
      <rPr>
        <b/>
        <u/>
        <sz val="7"/>
        <rFont val="ＭＳ Ｐゴシック"/>
        <family val="3"/>
        <charset val="128"/>
      </rPr>
      <t>（有している場合はⅣの３の（３）の項目に回答すること）</t>
    </r>
    <rPh sb="39" eb="40">
      <t>ユウ</t>
    </rPh>
    <rPh sb="44" eb="46">
      <t>バアイ</t>
    </rPh>
    <rPh sb="55" eb="57">
      <t>コウモク</t>
    </rPh>
    <rPh sb="58" eb="60">
      <t>カイトウ</t>
    </rPh>
    <phoneticPr fontId="4"/>
  </si>
  <si>
    <t>がん教育について、当該医療圏における学校や職域より依頼があった際には、外部講師として医療従事者を派遣し、がんに関する正しい知識の普及啓発に努めている。</t>
    <phoneticPr fontId="4"/>
  </si>
  <si>
    <t>開腹手術　K654-2、K6552、K655-42、K6572</t>
    <rPh sb="0" eb="2">
      <t>カイフク</t>
    </rPh>
    <rPh sb="2" eb="4">
      <t>シュジュツ</t>
    </rPh>
    <phoneticPr fontId="4"/>
  </si>
  <si>
    <t>腹腔鏡下手術　K654-3$、K655-22、K655-52、K657-22</t>
    <phoneticPr fontId="4"/>
  </si>
  <si>
    <r>
      <t>学校でのがん教育を実施するに当たっては、児童・生徒へ十分な配慮を行っている。
※ここで言う「学校でのがん教育」とは児童、生徒へのがん教育を指します。</t>
    </r>
    <r>
      <rPr>
        <b/>
        <u/>
        <sz val="7"/>
        <rFont val="ＭＳ Ｐゴシック"/>
        <family val="3"/>
        <charset val="128"/>
      </rPr>
      <t xml:space="preserve">
</t>
    </r>
    <r>
      <rPr>
        <sz val="7"/>
        <rFont val="ＭＳ Ｐゴシック"/>
        <family val="3"/>
        <charset val="128"/>
      </rPr>
      <t>※上段で「いいえ」とした場合、便宜上「-」を選択してください（未入力チェックのため）。</t>
    </r>
    <rPh sb="32" eb="33">
      <t>オコナ</t>
    </rPh>
    <rPh sb="43" eb="44">
      <t>イ</t>
    </rPh>
    <rPh sb="46" eb="48">
      <t>ガッコウ</t>
    </rPh>
    <rPh sb="76" eb="78">
      <t>ジョウダン</t>
    </rPh>
    <phoneticPr fontId="4"/>
  </si>
  <si>
    <t>表紙①に戻る</t>
    <rPh sb="0" eb="2">
      <t>ヒョウシ</t>
    </rPh>
    <rPh sb="4" eb="5">
      <t>モド</t>
    </rPh>
    <phoneticPr fontId="4"/>
  </si>
  <si>
    <t>様式4（機能別）に戻る</t>
    <phoneticPr fontId="4"/>
  </si>
  <si>
    <t>感染症制御の専門チームを整備し、当該感染症チームを組織上明確に位置付け、がん患者に対して適切な感染症のコンサルテーションを行っている。</t>
    <phoneticPr fontId="4"/>
  </si>
  <si>
    <t>栄養の専門チームを整備し、当該栄養サポートチームを組織上明確に位置付け、がん患者に対して適切な栄養管理を提供している。</t>
    <phoneticPr fontId="4"/>
  </si>
  <si>
    <t>褥瘡の専門チームを整備し、当該褥瘡チームを組織上明確に位置付け、がん患者に対して適切な褥瘡ケアを提供している。</t>
    <phoneticPr fontId="4"/>
  </si>
  <si>
    <t>緩和ケアががんと診断された時から提供されるよう、がん診療に携わる全ての診療従事者により、緩和ケアが提供される体制を整備している。</t>
    <phoneticPr fontId="4"/>
  </si>
  <si>
    <t>緩和ケアががんと診断された時から提供されるよう、緩和ケアチームにより、以下の緩和ケアが提供される体制を整備する。</t>
    <phoneticPr fontId="4"/>
  </si>
  <si>
    <t>緩和ケアチームへがん患者の診療を依頼する手順など、評価された苦痛に対する対応を明確化し、院内の全ての診療従事者に周知するとともに、患者とその家族に緩和ケアに関する診療方針を提示している。</t>
    <phoneticPr fontId="4"/>
  </si>
  <si>
    <t>議論する場は既存の会議体を利用する等の工夫を行っている。</t>
    <phoneticPr fontId="4"/>
  </si>
  <si>
    <t>院内学級を開催している（院内学級とは、ここでは院内に設置された小・中学特別支援学級、特別支援学校を指す）。</t>
    <phoneticPr fontId="4"/>
  </si>
  <si>
    <t>（２）</t>
    <phoneticPr fontId="4"/>
  </si>
  <si>
    <t>（５）</t>
    <phoneticPr fontId="4"/>
  </si>
  <si>
    <t>イ</t>
    <phoneticPr fontId="4"/>
  </si>
  <si>
    <t>がんの予防やがん検診等に関する一般的な情報を提供している。</t>
    <phoneticPr fontId="4"/>
  </si>
  <si>
    <t>ウ</t>
    <phoneticPr fontId="4"/>
  </si>
  <si>
    <t>自施設で対応可能ながん種や治療法等の診療機能及び、連携する地域の医療機関に関する情報を提供している。</t>
    <phoneticPr fontId="4"/>
  </si>
  <si>
    <t>セカンドオピニオンの提示が可能な医師や医療機関の紹介を行っている。</t>
    <phoneticPr fontId="4"/>
  </si>
  <si>
    <t>地域の医療機関におけるがん医療の連携協力体制の事例に関する情報の収集、提供を行っている。</t>
    <phoneticPr fontId="4"/>
  </si>
  <si>
    <t>ク</t>
    <phoneticPr fontId="4"/>
  </si>
  <si>
    <t>セ</t>
    <phoneticPr fontId="4"/>
  </si>
  <si>
    <t>タ</t>
    <phoneticPr fontId="4"/>
  </si>
  <si>
    <t>チ</t>
    <phoneticPr fontId="4"/>
  </si>
  <si>
    <t>適宜、登録対象者の生存の状況を確認している。</t>
    <phoneticPr fontId="4"/>
  </si>
  <si>
    <t>院内がん情報等を全国規模で収集し、当該情報を基にしたがん統計等の算出等を行うため、毎年、国立がん研究センターに情報提供している。</t>
    <phoneticPr fontId="4"/>
  </si>
  <si>
    <t>院内がん情報を取り扱うに当たっては、情報セキュリティーに関する基本的な方針を定めている</t>
    <phoneticPr fontId="4"/>
  </si>
  <si>
    <t>院内がん登録を活用することにより、都道府県の実施するがん対策等に必要な情報を提供している。</t>
    <phoneticPr fontId="4"/>
  </si>
  <si>
    <t>（３）</t>
    <phoneticPr fontId="4"/>
  </si>
  <si>
    <t>（４）</t>
    <phoneticPr fontId="4"/>
  </si>
  <si>
    <t>医療安全管理者は、医療安全対策に係る研修を受講している。</t>
    <phoneticPr fontId="4"/>
  </si>
  <si>
    <t>医療に係る安全管理の体制及び取り組み状況について、第三者による評価や拠点病院間での実地調査等を活用している</t>
    <phoneticPr fontId="4"/>
  </si>
  <si>
    <t>提供した医療について、事後評価を行っている。</t>
    <phoneticPr fontId="4"/>
  </si>
  <si>
    <t>事前検討を行い、承認された医療を提供する際には、患者・家族に対し適切な説明を行い、書面での同意を得た上で提供している。</t>
    <phoneticPr fontId="4"/>
  </si>
  <si>
    <t>患者や家族に対し、必要に応じて、アドバンス・ケア・プランニングを含めた意思決定支援を提供できる体制を整備している。</t>
    <phoneticPr fontId="4"/>
  </si>
  <si>
    <t>臨床研究コーディネーター（CRC）を配置している。</t>
    <phoneticPr fontId="4"/>
  </si>
  <si>
    <t>-</t>
    <phoneticPr fontId="4"/>
  </si>
  <si>
    <t>臨床研究コーディネーター（CRC）の配置状況について選択すること。
配置していない場合は「配置していない」を選択すること。</t>
    <rPh sb="18" eb="20">
      <t>ハイチ</t>
    </rPh>
    <rPh sb="20" eb="22">
      <t>ジョウキョウ</t>
    </rPh>
    <rPh sb="26" eb="28">
      <t>センタク</t>
    </rPh>
    <rPh sb="34" eb="36">
      <t>ハイチ</t>
    </rPh>
    <rPh sb="41" eb="43">
      <t>バアイ</t>
    </rPh>
    <rPh sb="45" eb="47">
      <t>ハイチ</t>
    </rPh>
    <rPh sb="54" eb="56">
      <t>センタク</t>
    </rPh>
    <phoneticPr fontId="4"/>
  </si>
  <si>
    <t>（はい／いいえ／-）</t>
    <phoneticPr fontId="4"/>
  </si>
  <si>
    <t>基準線量の±５％の範囲を維持している。
※上段で「いいえ」とした場合、便宜上「-」を選択してください（未入力チェックのため）。</t>
    <phoneticPr fontId="4"/>
  </si>
  <si>
    <r>
      <rPr>
        <sz val="7"/>
        <color theme="1"/>
        <rFont val="ＭＳ Ｐゴシック"/>
        <family val="3"/>
        <charset val="128"/>
      </rPr>
      <t>人　</t>
    </r>
    <r>
      <rPr>
        <sz val="7"/>
        <color rgb="FFFF0000"/>
        <rFont val="ＭＳ Ｐゴシック"/>
        <family val="3"/>
        <charset val="128"/>
      </rPr>
      <t>１人以上</t>
    </r>
    <rPh sb="2" eb="4">
      <t>ヒトリ</t>
    </rPh>
    <rPh sb="4" eb="6">
      <t>イジョウ</t>
    </rPh>
    <phoneticPr fontId="4"/>
  </si>
  <si>
    <t>当該施設で対応可能ながんについて専門的な知識および技能を有する手術療法に携わる常勤の医師の人数</t>
    <rPh sb="0" eb="2">
      <t>トウガイ</t>
    </rPh>
    <rPh sb="2" eb="4">
      <t>シセツ</t>
    </rPh>
    <rPh sb="5" eb="7">
      <t>タイオウ</t>
    </rPh>
    <rPh sb="7" eb="9">
      <t>カノウ</t>
    </rPh>
    <rPh sb="16" eb="19">
      <t>センモンテキ</t>
    </rPh>
    <rPh sb="20" eb="22">
      <t>チシキ</t>
    </rPh>
    <rPh sb="25" eb="27">
      <t>ギノウ</t>
    </rPh>
    <rPh sb="28" eb="29">
      <t>ユウ</t>
    </rPh>
    <rPh sb="31" eb="33">
      <t>シュジュツ</t>
    </rPh>
    <rPh sb="33" eb="35">
      <t>リョウホウ</t>
    </rPh>
    <rPh sb="36" eb="37">
      <t>タズサ</t>
    </rPh>
    <rPh sb="39" eb="41">
      <t>ジョウキン</t>
    </rPh>
    <rPh sb="42" eb="44">
      <t>イシ</t>
    </rPh>
    <rPh sb="45" eb="47">
      <t>ニンズウ</t>
    </rPh>
    <phoneticPr fontId="4"/>
  </si>
  <si>
    <t>専任の放射線治療における機器の精度管理、照射計画の検証、照射計画補助作業等に携わる常勤の技術者等の人数</t>
    <rPh sb="0" eb="2">
      <t>センニン</t>
    </rPh>
    <rPh sb="41" eb="43">
      <t>ジョウキン</t>
    </rPh>
    <rPh sb="49" eb="51">
      <t>ニンズウ</t>
    </rPh>
    <phoneticPr fontId="4"/>
  </si>
  <si>
    <t>放射線治療室に専任の常勤看護師の人数</t>
    <phoneticPr fontId="4"/>
  </si>
  <si>
    <t>専任の薬物療法に携わる専門的な知識および技能を有する常勤の薬剤師の人数</t>
    <rPh sb="0" eb="2">
      <t>センニン</t>
    </rPh>
    <rPh sb="3" eb="5">
      <t>ヤクブツ</t>
    </rPh>
    <rPh sb="26" eb="28">
      <t>ジョウキン</t>
    </rPh>
    <rPh sb="33" eb="35">
      <t>ニンズウ</t>
    </rPh>
    <phoneticPr fontId="4"/>
  </si>
  <si>
    <t>外来化学療法室に、専従の薬物療法に携わる専門的な知識および技能を有する常勤の看護師の人数</t>
    <rPh sb="12" eb="14">
      <t>ヤクブツ</t>
    </rPh>
    <rPh sb="35" eb="37">
      <t>ジョウキン</t>
    </rPh>
    <rPh sb="42" eb="44">
      <t>ニンズウ</t>
    </rPh>
    <phoneticPr fontId="4"/>
  </si>
  <si>
    <t>緩和ケアチームに、専従の緩和ケアに携わる専門的な知識及び技能を有する常勤の看護師の人数</t>
    <phoneticPr fontId="4"/>
  </si>
  <si>
    <t>緩和ケアチームに協力する薬剤師の人数</t>
    <phoneticPr fontId="4"/>
  </si>
  <si>
    <t>緩和ケアチームに協力する医療心理に携わる者の人数</t>
    <phoneticPr fontId="4"/>
  </si>
  <si>
    <t>緩和ケアチームに協力する相談支援に携わる者の人数</t>
    <phoneticPr fontId="4"/>
  </si>
  <si>
    <t>相談支援を行う機能を有する部門（以下「相談支援センター」という。病院固有の名称との併記も可であるが、必ず「がん相談支援センター」と表記すること。）を設置し、①から⑧までの体制を確保した上で、アからチに掲げる業務を行っている。なお、院内の見やすい場所に相談支援センターによる相談支援を受けられる旨や、相談支援センターの場所、対応可能な時間帯についての掲示をする等、相談支援センターについて積極的に周知している。</t>
    <rPh sb="50" eb="51">
      <t>カナラ</t>
    </rPh>
    <rPh sb="74" eb="76">
      <t>セッチ</t>
    </rPh>
    <rPh sb="85" eb="87">
      <t>タイセイ</t>
    </rPh>
    <rPh sb="88" eb="90">
      <t>カクホ</t>
    </rPh>
    <rPh sb="92" eb="93">
      <t>ウエ</t>
    </rPh>
    <rPh sb="100" eb="101">
      <t>カカ</t>
    </rPh>
    <rPh sb="103" eb="105">
      <t>ギョウム</t>
    </rPh>
    <rPh sb="106" eb="107">
      <t>オコナ</t>
    </rPh>
    <phoneticPr fontId="4"/>
  </si>
  <si>
    <t>（自施設で対応／適切な機関に紹介／どちらでもない）</t>
    <phoneticPr fontId="4"/>
  </si>
  <si>
    <t>院内がん登録に係る実務に関する責任部署を明確している。また、当該病院の管理者又はこれに準ずる者を長とし、医師、看護師及び診療情報管理士等から構成される当該病院における院内がん登録の運用上の課題の評価及び活用に係る規定の策定等を行う機関を設置している。</t>
    <rPh sb="0" eb="2">
      <t>インナイ</t>
    </rPh>
    <rPh sb="4" eb="6">
      <t>トウロク</t>
    </rPh>
    <rPh sb="7" eb="8">
      <t>カカ</t>
    </rPh>
    <rPh sb="9" eb="11">
      <t>ジツム</t>
    </rPh>
    <rPh sb="12" eb="13">
      <t>カン</t>
    </rPh>
    <rPh sb="15" eb="17">
      <t>セキニン</t>
    </rPh>
    <rPh sb="17" eb="19">
      <t>ブショ</t>
    </rPh>
    <rPh sb="20" eb="22">
      <t>メイカク</t>
    </rPh>
    <phoneticPr fontId="4"/>
  </si>
  <si>
    <t>自施設で対応できるがんについて、提供可能な診療内容について病院ホームページ等でわかりやすく広報している。</t>
    <phoneticPr fontId="4"/>
  </si>
  <si>
    <t>組織上明確に位置づけられた医療に係る安全管理を行う部門（以下「医療安全管理部門」という。）を設置し、病院一体として医療安全対策を講じており、当該部門の長として常勤の医師を配置している。</t>
    <rPh sb="70" eb="72">
      <t>トウガイ</t>
    </rPh>
    <rPh sb="72" eb="74">
      <t>ブモン</t>
    </rPh>
    <rPh sb="75" eb="76">
      <t>チョウ</t>
    </rPh>
    <rPh sb="79" eb="81">
      <t>ジョウキン</t>
    </rPh>
    <rPh sb="82" eb="84">
      <t>イシ</t>
    </rPh>
    <rPh sb="85" eb="87">
      <t>ハイチ</t>
    </rPh>
    <phoneticPr fontId="4"/>
  </si>
  <si>
    <t>がん患者の病態に応じたより適切ながん医療を提供できるよう、キャンサーボード（手術、放射線診断、放射線治療、薬物療法、病理診断及び緩和ケアに携わる専門的な知識及び技能を有する医師その他の専門を異にする医師等によるがん患者の症状、状態及び治療方針等を意見交換・共有・検討・確認等するためのカンファレンスをいう。以下同じ。）を設置し、その実施主体を明らかにした上で、月１回以上開催している。</t>
    <phoneticPr fontId="4"/>
  </si>
  <si>
    <t>緩和ケア病棟を有している。</t>
    <rPh sb="0" eb="2">
      <t>カンワ</t>
    </rPh>
    <rPh sb="4" eb="6">
      <t>ビョウトウ</t>
    </rPh>
    <rPh sb="7" eb="8">
      <t>ユウ</t>
    </rPh>
    <phoneticPr fontId="4"/>
  </si>
  <si>
    <t>院内の看護師を対象として、がん看護に関する総合的な研修を定期的に実施している。</t>
    <phoneticPr fontId="4"/>
  </si>
  <si>
    <t>医科歯科連携による口腔健康管理を推進するために、歯科医師等を対象として、がん患者の口腔健康管理等の研修の実施に協力している。</t>
    <phoneticPr fontId="4"/>
  </si>
  <si>
    <t>様式4（機能別）のⅡ（地域がん診療連携拠点病院の指定要件について）に戻る</t>
    <phoneticPr fontId="4"/>
  </si>
  <si>
    <t>様式4（機能別）のVII（地域がん診療病院の指定要件について）に戻る</t>
    <phoneticPr fontId="4"/>
  </si>
  <si>
    <t>C</t>
  </si>
  <si>
    <t>C</t>
    <phoneticPr fontId="4"/>
  </si>
  <si>
    <t>様式4（機能別）のⅣ（都道府県がん診療連携拠点病院の指定要件について）に戻る</t>
    <rPh sb="11" eb="15">
      <t>トドウフケン</t>
    </rPh>
    <rPh sb="19" eb="21">
      <t>レンケイ</t>
    </rPh>
    <rPh sb="21" eb="23">
      <t>キョテン</t>
    </rPh>
    <rPh sb="23" eb="25">
      <t>ビョウイン</t>
    </rPh>
    <phoneticPr fontId="4"/>
  </si>
  <si>
    <t>情報提供の手段について簡潔に記載すること（例：医療機関のwebサイトに掲載）</t>
    <rPh sb="0" eb="2">
      <t>ジョウホウ</t>
    </rPh>
    <rPh sb="2" eb="4">
      <t>テイキョウ</t>
    </rPh>
    <rPh sb="5" eb="7">
      <t>シュダン</t>
    </rPh>
    <rPh sb="11" eb="13">
      <t>カンケツ</t>
    </rPh>
    <rPh sb="14" eb="16">
      <t>キサイ</t>
    </rPh>
    <rPh sb="21" eb="22">
      <t>レイ</t>
    </rPh>
    <rPh sb="23" eb="25">
      <t>イリョウ</t>
    </rPh>
    <rPh sb="25" eb="27">
      <t>キカン</t>
    </rPh>
    <rPh sb="35" eb="37">
      <t>ケイサイ</t>
    </rPh>
    <phoneticPr fontId="4"/>
  </si>
  <si>
    <t>情報提供の手段について簡潔に記載すること（例：医療機関のwebサイトに掲載）</t>
    <rPh sb="5" eb="7">
      <t>シュダン</t>
    </rPh>
    <rPh sb="11" eb="13">
      <t>カンケツ</t>
    </rPh>
    <rPh sb="14" eb="16">
      <t>キサイ</t>
    </rPh>
    <rPh sb="21" eb="22">
      <t>レイ</t>
    </rPh>
    <rPh sb="23" eb="25">
      <t>イリョウ</t>
    </rPh>
    <rPh sb="25" eb="27">
      <t>キカン</t>
    </rPh>
    <rPh sb="35" eb="37">
      <t>ケイサイ</t>
    </rPh>
    <phoneticPr fontId="4"/>
  </si>
  <si>
    <t>セカンドオピニオンに対応している旨の情報提供を実施している場合はその手段について簡潔に記載すること（例：医療機関のwebサイトに掲載）</t>
    <rPh sb="23" eb="25">
      <t>ジッシ</t>
    </rPh>
    <rPh sb="29" eb="31">
      <t>バアイ</t>
    </rPh>
    <rPh sb="34" eb="36">
      <t>シュダン</t>
    </rPh>
    <rPh sb="40" eb="42">
      <t>カンケツ</t>
    </rPh>
    <rPh sb="43" eb="45">
      <t>キサイ</t>
    </rPh>
    <rPh sb="50" eb="51">
      <t>レイ</t>
    </rPh>
    <rPh sb="52" eb="54">
      <t>イリョウ</t>
    </rPh>
    <rPh sb="54" eb="56">
      <t>キカン</t>
    </rPh>
    <rPh sb="64" eb="66">
      <t>ケイサイ</t>
    </rPh>
    <phoneticPr fontId="4"/>
  </si>
  <si>
    <t>-</t>
    <phoneticPr fontId="4"/>
  </si>
  <si>
    <t>-</t>
    <phoneticPr fontId="4"/>
  </si>
  <si>
    <t>-</t>
    <phoneticPr fontId="4"/>
  </si>
  <si>
    <t>情報提供の手段について簡潔に記載すること（例：医療機関のwebサイトに掲載）</t>
    <rPh sb="0" eb="2">
      <t>ジョウホウ</t>
    </rPh>
    <rPh sb="5" eb="7">
      <t>シュダン</t>
    </rPh>
    <rPh sb="11" eb="13">
      <t>カンケツ</t>
    </rPh>
    <rPh sb="14" eb="16">
      <t>キサイ</t>
    </rPh>
    <rPh sb="21" eb="22">
      <t>レイ</t>
    </rPh>
    <phoneticPr fontId="4"/>
  </si>
  <si>
    <t>研修の実施案内に関する情報提供の手段について簡潔に記載すること（例：医療機関のwebサイトに掲載）</t>
    <rPh sb="0" eb="2">
      <t>ケンシュウ</t>
    </rPh>
    <rPh sb="3" eb="5">
      <t>ジッシ</t>
    </rPh>
    <rPh sb="5" eb="7">
      <t>アンナイ</t>
    </rPh>
    <rPh sb="8" eb="9">
      <t>カン</t>
    </rPh>
    <rPh sb="16" eb="18">
      <t>シュダン</t>
    </rPh>
    <rPh sb="22" eb="24">
      <t>カンケツ</t>
    </rPh>
    <rPh sb="25" eb="27">
      <t>キサイ</t>
    </rPh>
    <rPh sb="32" eb="33">
      <t>レイ</t>
    </rPh>
    <phoneticPr fontId="4"/>
  </si>
  <si>
    <t>相談支援センターに関する情報提供の手段について簡潔に記載すること（例：医療機関のwebサイトに掲載）</t>
    <rPh sb="0" eb="2">
      <t>ソウダン</t>
    </rPh>
    <rPh sb="2" eb="4">
      <t>シエン</t>
    </rPh>
    <rPh sb="9" eb="10">
      <t>カン</t>
    </rPh>
    <rPh sb="12" eb="14">
      <t>ジョウホウ</t>
    </rPh>
    <rPh sb="17" eb="19">
      <t>シュダン</t>
    </rPh>
    <rPh sb="23" eb="25">
      <t>カンケツ</t>
    </rPh>
    <rPh sb="26" eb="28">
      <t>キサイ</t>
    </rPh>
    <rPh sb="33" eb="34">
      <t>レイ</t>
    </rPh>
    <rPh sb="35" eb="37">
      <t>イリョウ</t>
    </rPh>
    <rPh sb="37" eb="39">
      <t>キカン</t>
    </rPh>
    <rPh sb="47" eb="49">
      <t>ケイサイ</t>
    </rPh>
    <phoneticPr fontId="4"/>
  </si>
  <si>
    <t>がんゲノム医療に関する相談に対応している。または、適切な機関に紹介している。</t>
    <phoneticPr fontId="4"/>
  </si>
  <si>
    <t>希少がんに関する相談に対応している。または、適切な機関に紹介している。</t>
    <phoneticPr fontId="4"/>
  </si>
  <si>
    <t>がん治療に伴う生殖機能の影響や、生殖機能の温存に関する相談に対応している。または、適切な機関に紹介している。</t>
    <phoneticPr fontId="4"/>
  </si>
  <si>
    <t>ＡＹＡ世代にあるがん患者に対する治療療養や就学、就労支援に関する相談に対応している。または、適切な機関に紹介している。</t>
    <phoneticPr fontId="4"/>
  </si>
  <si>
    <t>その他自施設では対応が困難である相談支援に対応している。または、適切な機関に紹介している。</t>
    <phoneticPr fontId="4"/>
  </si>
  <si>
    <t>情報提供の手段について簡潔に記載すること（例：医療機関のwebサイトに掲載）</t>
    <rPh sb="0" eb="2">
      <t>ジョウホウ</t>
    </rPh>
    <rPh sb="5" eb="7">
      <t>シュダン</t>
    </rPh>
    <rPh sb="11" eb="13">
      <t>カンケツ</t>
    </rPh>
    <rPh sb="14" eb="16">
      <t>キサイ</t>
    </rPh>
    <rPh sb="21" eb="22">
      <t>レイ</t>
    </rPh>
    <rPh sb="23" eb="25">
      <t>イリョウ</t>
    </rPh>
    <rPh sb="25" eb="27">
      <t>キカン</t>
    </rPh>
    <rPh sb="35" eb="37">
      <t>ケイサイ</t>
    </rPh>
    <phoneticPr fontId="4"/>
  </si>
  <si>
    <t>退院支援に当たっては、主治医、緩和ケアチーム等の連携により療養場所等に関する意思決定支援を行うとともに、必要に応じて地域の在宅診療に携わる医師や訪問看護師等と退院前カンファレンスを実施している。</t>
    <rPh sb="38" eb="40">
      <t>イシ</t>
    </rPh>
    <phoneticPr fontId="4"/>
  </si>
  <si>
    <t>当該医師は緩和ケアに関する専門資格を有する専任常勤の医師である。</t>
    <rPh sb="0" eb="2">
      <t>トウガイ</t>
    </rPh>
    <phoneticPr fontId="4"/>
  </si>
  <si>
    <t xml:space="preserve"> 相談支援センターについて周知するための体制を以下のとおり整備している。</t>
    <rPh sb="23" eb="25">
      <t>イカ</t>
    </rPh>
    <phoneticPr fontId="4"/>
  </si>
  <si>
    <r>
      <rPr>
        <sz val="7"/>
        <color theme="1"/>
        <rFont val="ＭＳ Ｐゴシック"/>
        <family val="3"/>
        <charset val="128"/>
      </rPr>
      <t>人　</t>
    </r>
    <r>
      <rPr>
        <sz val="7"/>
        <color rgb="FFFF0000"/>
        <rFont val="ＭＳ Ｐゴシック"/>
        <family val="3"/>
        <charset val="128"/>
      </rPr>
      <t>１人以上</t>
    </r>
    <rPh sb="0" eb="1">
      <t>ニン</t>
    </rPh>
    <rPh sb="3" eb="4">
      <t>ニン</t>
    </rPh>
    <rPh sb="4" eb="6">
      <t>イジョウ</t>
    </rPh>
    <phoneticPr fontId="4"/>
  </si>
  <si>
    <t>政策的公衆衛生的に必要性の高い調査研究に協力している。</t>
    <phoneticPr fontId="4"/>
  </si>
  <si>
    <t>臨床研究を行う場合は、次の①から⑤に掲げる事項を実施することとしている。
※「いいえ」の場合、以下の①から⑤までの項目は、便宜上「-」を選択してください（未入力チェックのため）。</t>
    <rPh sb="7" eb="9">
      <t>バアイ</t>
    </rPh>
    <rPh sb="11" eb="12">
      <t>ツギ</t>
    </rPh>
    <rPh sb="18" eb="19">
      <t>カカ</t>
    </rPh>
    <rPh sb="21" eb="23">
      <t>ジコウ</t>
    </rPh>
    <rPh sb="24" eb="26">
      <t>ジッシ</t>
    </rPh>
    <rPh sb="47" eb="49">
      <t>イカ</t>
    </rPh>
    <rPh sb="57" eb="59">
      <t>コウモク</t>
    </rPh>
    <phoneticPr fontId="4"/>
  </si>
  <si>
    <t>治験に参加している場合にあっては、参加中の治験について、その対象であるがんの種類及び薬剤名等を広報している。</t>
    <rPh sb="0" eb="2">
      <t>チケン</t>
    </rPh>
    <rPh sb="3" eb="5">
      <t>サンカ</t>
    </rPh>
    <rPh sb="9" eb="11">
      <t>バアイ</t>
    </rPh>
    <rPh sb="17" eb="19">
      <t>サンカ</t>
    </rPh>
    <phoneticPr fontId="4"/>
  </si>
  <si>
    <t>様式4（機能別）のⅡ（地域がん診療連携拠点病院の指定要件について）に戻る</t>
    <phoneticPr fontId="4"/>
  </si>
  <si>
    <t>様式4（機能別）のⅡ（地域がん診療連携拠点病院の指定要件について）に戻る</t>
    <phoneticPr fontId="4"/>
  </si>
  <si>
    <t>様式4（機能別）のVII（地域がん診療病院の指定要件について）に戻る</t>
    <phoneticPr fontId="4"/>
  </si>
  <si>
    <t>様式4（機能別）のVII（地域がん診療病院の指定要件について）に戻る</t>
    <phoneticPr fontId="4"/>
  </si>
  <si>
    <t>様式4（機能別）のⅡ（地域がん診療連携拠点病院の指定要件について）に戻る</t>
    <phoneticPr fontId="4"/>
  </si>
  <si>
    <t>様式4（機能別）のⅡ（地域がん診療連携拠点病院の指定要件について）に戻る</t>
    <phoneticPr fontId="4"/>
  </si>
  <si>
    <t>様式4（機能別）のVII（地域がん診療病院の指定要件について）に戻る</t>
    <phoneticPr fontId="4"/>
  </si>
  <si>
    <t>（任意）</t>
    <rPh sb="1" eb="3">
      <t>ニンイ</t>
    </rPh>
    <phoneticPr fontId="4"/>
  </si>
  <si>
    <t>様式4（機能別）のVII（地域がん診療病院の指定要件について）に戻る</t>
    <phoneticPr fontId="4"/>
  </si>
  <si>
    <t>様式4（機能別）のⅡ（地域がん診療連携拠点病院の指定要件について）に戻る</t>
    <phoneticPr fontId="4"/>
  </si>
  <si>
    <t>様式4（機能別）のⅡ（地域がん診療連携拠点病院の指定要件について）に戻る</t>
    <phoneticPr fontId="4"/>
  </si>
  <si>
    <t>・様式が「任意」のシートにおいて、別添資料有無欄で「あり」となっている場合は別添ファイルの提出漏れがないか、確認してください。</t>
    <rPh sb="1" eb="3">
      <t>ヨウシキ</t>
    </rPh>
    <rPh sb="5" eb="7">
      <t>ニンイ</t>
    </rPh>
    <rPh sb="17" eb="19">
      <t>ベッテン</t>
    </rPh>
    <rPh sb="19" eb="21">
      <t>シリョウ</t>
    </rPh>
    <rPh sb="21" eb="23">
      <t>ウム</t>
    </rPh>
    <rPh sb="23" eb="24">
      <t>ラン</t>
    </rPh>
    <rPh sb="35" eb="37">
      <t>バアイ</t>
    </rPh>
    <rPh sb="38" eb="40">
      <t>ベッテン</t>
    </rPh>
    <rPh sb="45" eb="47">
      <t>テイシュツ</t>
    </rPh>
    <rPh sb="47" eb="48">
      <t>モ</t>
    </rPh>
    <rPh sb="54" eb="56">
      <t>カクニン</t>
    </rPh>
    <phoneticPr fontId="4"/>
  </si>
  <si>
    <t>緩和ケア外来の状況</t>
    <rPh sb="0" eb="2">
      <t>カンワ</t>
    </rPh>
    <rPh sb="4" eb="6">
      <t>ガイライ</t>
    </rPh>
    <rPh sb="7" eb="9">
      <t>ジョウキョウ</t>
    </rPh>
    <phoneticPr fontId="4"/>
  </si>
  <si>
    <t>緩和ケア病棟に入院した患者の申し込みから入院するまでの平均待機期間</t>
    <rPh sb="0" eb="2">
      <t>カンワ</t>
    </rPh>
    <rPh sb="4" eb="6">
      <t>ビョウトウ</t>
    </rPh>
    <rPh sb="7" eb="9">
      <t>ニュウイン</t>
    </rPh>
    <rPh sb="11" eb="13">
      <t>カンジャ</t>
    </rPh>
    <rPh sb="14" eb="15">
      <t>モウ</t>
    </rPh>
    <rPh sb="16" eb="17">
      <t>コ</t>
    </rPh>
    <rPh sb="20" eb="22">
      <t>ニュウイン</t>
    </rPh>
    <rPh sb="27" eb="29">
      <t>ヘイキン</t>
    </rPh>
    <rPh sb="29" eb="31">
      <t>タイキ</t>
    </rPh>
    <rPh sb="31" eb="33">
      <t>キカン</t>
    </rPh>
    <phoneticPr fontId="4"/>
  </si>
  <si>
    <t>日</t>
    <rPh sb="0" eb="1">
      <t>ヒ</t>
    </rPh>
    <phoneticPr fontId="4"/>
  </si>
  <si>
    <t>【緩和ケアに関する地域連携を推進するために、地域の他施設が開催する多職種連携カンファレンスに参加した年間回数】</t>
    <phoneticPr fontId="4"/>
  </si>
  <si>
    <t>回</t>
    <rPh sb="0" eb="1">
      <t>カイ</t>
    </rPh>
    <phoneticPr fontId="4"/>
  </si>
  <si>
    <t>注２）</t>
    <phoneticPr fontId="4"/>
  </si>
  <si>
    <t>多職種連携カンファレンスとは「地域全体の医療を推進するため地域医療を支える多施設かつ多職種の連携強化と顔の見える関係づくりを目的として、緩和ケアに関わる多職種の医療従事者・医療福祉従事者が一堂に会する場」とする。</t>
    <phoneticPr fontId="4"/>
  </si>
  <si>
    <t>患者の退院支援カンファレンス等、患者個人の情報共有のために開催したカンファレンスは含まない。</t>
    <phoneticPr fontId="4"/>
  </si>
  <si>
    <t>注３）</t>
    <phoneticPr fontId="4"/>
  </si>
  <si>
    <t>地域内の他施設が主催したカンファレンスのみとする。</t>
    <phoneticPr fontId="4"/>
  </si>
  <si>
    <t>注１）</t>
    <phoneticPr fontId="4"/>
  </si>
  <si>
    <t>【緊急緩和ケア病棟について（都道府県がん診療連携拠点病院のみ）】</t>
    <rPh sb="1" eb="3">
      <t>キンキュウ</t>
    </rPh>
    <rPh sb="3" eb="5">
      <t>カンワ</t>
    </rPh>
    <rPh sb="7" eb="9">
      <t>ビョウトウ</t>
    </rPh>
    <rPh sb="14" eb="18">
      <t>トドウフケン</t>
    </rPh>
    <rPh sb="20" eb="28">
      <t>シンリョウレンケイキョテンビョウイン</t>
    </rPh>
    <phoneticPr fontId="4"/>
  </si>
  <si>
    <t>・緊急緩和ケア病床数</t>
    <rPh sb="1" eb="3">
      <t>キンキュウ</t>
    </rPh>
    <rPh sb="3" eb="5">
      <t>カンワ</t>
    </rPh>
    <rPh sb="7" eb="9">
      <t>ビョウショウ</t>
    </rPh>
    <rPh sb="9" eb="10">
      <t>スウ</t>
    </rPh>
    <phoneticPr fontId="4"/>
  </si>
  <si>
    <t>地域連携クリティカルパスのうち、主なもの５つを記載してください。</t>
    <rPh sb="0" eb="2">
      <t>チイキ</t>
    </rPh>
    <rPh sb="2" eb="4">
      <t>レンケイ</t>
    </rPh>
    <rPh sb="16" eb="17">
      <t>オモ</t>
    </rPh>
    <rPh sb="23" eb="25">
      <t>キサイ</t>
    </rPh>
    <phoneticPr fontId="4"/>
  </si>
  <si>
    <t>地域連携を推進するための、地域の役割分担に関する多施設合同会議の開催状況</t>
    <rPh sb="25" eb="27">
      <t>シセツ</t>
    </rPh>
    <rPh sb="27" eb="29">
      <t>ゴウドウ</t>
    </rPh>
    <rPh sb="29" eb="31">
      <t>カイギ</t>
    </rPh>
    <phoneticPr fontId="4"/>
  </si>
  <si>
    <t>院内外のがん患者等からの相談に対応するための連携協力体制の状況</t>
    <rPh sb="0" eb="2">
      <t>インナイ</t>
    </rPh>
    <rPh sb="2" eb="3">
      <t>ガイ</t>
    </rPh>
    <rPh sb="6" eb="8">
      <t>カンジャ</t>
    </rPh>
    <rPh sb="8" eb="9">
      <t>ナド</t>
    </rPh>
    <rPh sb="12" eb="14">
      <t>ソウダン</t>
    </rPh>
    <rPh sb="15" eb="17">
      <t>タイオウ</t>
    </rPh>
    <rPh sb="22" eb="24">
      <t>レンケイ</t>
    </rPh>
    <rPh sb="24" eb="26">
      <t>キョウリョク</t>
    </rPh>
    <rPh sb="26" eb="28">
      <t>タイセイ</t>
    </rPh>
    <rPh sb="29" eb="31">
      <t>ジョウキョウ</t>
    </rPh>
    <phoneticPr fontId="4"/>
  </si>
  <si>
    <t>時期・期間：</t>
    <rPh sb="0" eb="2">
      <t>ジキ</t>
    </rPh>
    <rPh sb="3" eb="5">
      <t>キカン</t>
    </rPh>
    <phoneticPr fontId="3"/>
  </si>
  <si>
    <t>注1）様式4のIIの４の（１）がん相談支援センターの回答と齟齬がないようにすること。
注2）常勤とは、当該医療機関が定める1週間の就業時間のすべてを勤務している者をいう。ただし、当該医療機関が定める就業時間が32時間に満たない場合は、常勤とみなさない。（「医療法第21条の規定に基づく人員の算出に当たっての取扱い等について」（平成10年6月26日付け健政発第777号・医薬発第574号、厚生省健康政策局長・医薬安全局長連名通知）の別添「常勤医師等の取扱いについて」を参照）。
注3）「専従」および「専任」とは、当該医療機関における当該診療従事者が、「専従」については「8割以上」、「専任」については「5割以上」、当該業務に従事している者をいう。</t>
    <rPh sb="0" eb="1">
      <t>チュウ</t>
    </rPh>
    <phoneticPr fontId="4"/>
  </si>
  <si>
    <t>うち相談支援に携わる者の専任の人数</t>
    <rPh sb="2" eb="4">
      <t>ソウダン</t>
    </rPh>
    <rPh sb="4" eb="6">
      <t>シエン</t>
    </rPh>
    <rPh sb="7" eb="8">
      <t>タズサ</t>
    </rPh>
    <rPh sb="10" eb="11">
      <t>モノ</t>
    </rPh>
    <rPh sb="12" eb="14">
      <t>センニン</t>
    </rPh>
    <rPh sb="15" eb="17">
      <t>ニンズウ</t>
    </rPh>
    <phoneticPr fontId="4"/>
  </si>
  <si>
    <t>うち相談支援に携わる者の専従の人数</t>
    <rPh sb="2" eb="4">
      <t>ソウダン</t>
    </rPh>
    <rPh sb="4" eb="6">
      <t>シエン</t>
    </rPh>
    <rPh sb="7" eb="8">
      <t>タズサ</t>
    </rPh>
    <rPh sb="10" eb="11">
      <t>モノ</t>
    </rPh>
    <rPh sb="12" eb="14">
      <t>センジュウ</t>
    </rPh>
    <rPh sb="15" eb="17">
      <t>ニンズウ</t>
    </rPh>
    <phoneticPr fontId="4"/>
  </si>
  <si>
    <t>転院や退院調整の業務担当とは別に、がん相談に専従している相談支援センターの相談員数</t>
    <phoneticPr fontId="4"/>
  </si>
  <si>
    <t>■がん対策情報センターによる「相談支援センター相談員研修・基礎研修」について</t>
    <rPh sb="3" eb="5">
      <t>タイサク</t>
    </rPh>
    <rPh sb="5" eb="7">
      <t>ジョウホウ</t>
    </rPh>
    <rPh sb="15" eb="17">
      <t>ソウダン</t>
    </rPh>
    <rPh sb="17" eb="19">
      <t>シエン</t>
    </rPh>
    <rPh sb="23" eb="26">
      <t>ソウダンイン</t>
    </rPh>
    <rPh sb="26" eb="28">
      <t>ケンシュウ</t>
    </rPh>
    <rPh sb="29" eb="31">
      <t>キソ</t>
    </rPh>
    <rPh sb="31" eb="33">
      <t>ケンシュウ</t>
    </rPh>
    <phoneticPr fontId="4"/>
  </si>
  <si>
    <t>精神保健福祉士</t>
  </si>
  <si>
    <t>人数</t>
    <rPh sb="0" eb="2">
      <t>ニンズウ</t>
    </rPh>
    <phoneticPr fontId="4"/>
  </si>
  <si>
    <t>対象者</t>
    <rPh sb="0" eb="3">
      <t>タイショウシャ</t>
    </rPh>
    <phoneticPr fontId="4"/>
  </si>
  <si>
    <t>常勤／非常勤</t>
    <rPh sb="0" eb="2">
      <t>ジョウキン</t>
    </rPh>
    <rPh sb="3" eb="6">
      <t>ヒジョウキン</t>
    </rPh>
    <phoneticPr fontId="4"/>
  </si>
  <si>
    <t>■相談支援センターの体制の「職種」で「その他」を選んだ場合、下記に詳細を記入してください。</t>
    <rPh sb="1" eb="3">
      <t>ソウダン</t>
    </rPh>
    <rPh sb="3" eb="5">
      <t>シエン</t>
    </rPh>
    <rPh sb="10" eb="12">
      <t>タイセイ</t>
    </rPh>
    <rPh sb="14" eb="16">
      <t>ショクシュ</t>
    </rPh>
    <rPh sb="21" eb="22">
      <t>タ</t>
    </rPh>
    <rPh sb="24" eb="25">
      <t>エラ</t>
    </rPh>
    <rPh sb="27" eb="29">
      <t>バアイ</t>
    </rPh>
    <rPh sb="30" eb="32">
      <t>カキ</t>
    </rPh>
    <rPh sb="33" eb="35">
      <t>ショウサイ</t>
    </rPh>
    <rPh sb="36" eb="38">
      <t>キニュウ</t>
    </rPh>
    <phoneticPr fontId="4"/>
  </si>
  <si>
    <t>工夫の内容</t>
    <rPh sb="0" eb="2">
      <t>クフウ</t>
    </rPh>
    <rPh sb="3" eb="5">
      <t>ナイヨウ</t>
    </rPh>
    <phoneticPr fontId="4"/>
  </si>
  <si>
    <t>QIを利用している</t>
    <rPh sb="3" eb="5">
      <t>リヨウ</t>
    </rPh>
    <phoneticPr fontId="4"/>
  </si>
  <si>
    <t>医療安全、ガバナンス、緩和ケアの質、倫理の実践、教育研修等に関して、第三者による評価を行っている</t>
    <rPh sb="0" eb="4">
      <t>イリョウアンゼン</t>
    </rPh>
    <rPh sb="11" eb="13">
      <t>カンワ</t>
    </rPh>
    <rPh sb="16" eb="17">
      <t>シツ</t>
    </rPh>
    <rPh sb="18" eb="20">
      <t>リンリ</t>
    </rPh>
    <rPh sb="21" eb="23">
      <t>ジッセン</t>
    </rPh>
    <rPh sb="24" eb="26">
      <t>キョウイク</t>
    </rPh>
    <rPh sb="26" eb="28">
      <t>ケンシュウ</t>
    </rPh>
    <rPh sb="28" eb="29">
      <t>ナド</t>
    </rPh>
    <rPh sb="30" eb="31">
      <t>カン</t>
    </rPh>
    <rPh sb="34" eb="37">
      <t>ダイサンシャ</t>
    </rPh>
    <rPh sb="40" eb="42">
      <t>ヒョウカ</t>
    </rPh>
    <rPh sb="43" eb="44">
      <t>オコナ</t>
    </rPh>
    <phoneticPr fontId="4"/>
  </si>
  <si>
    <t>上記でその他とした場合、第三者機構について記載すること</t>
    <rPh sb="0" eb="2">
      <t>ジョウキ</t>
    </rPh>
    <rPh sb="5" eb="6">
      <t>タ</t>
    </rPh>
    <rPh sb="9" eb="11">
      <t>バアイ</t>
    </rPh>
    <rPh sb="12" eb="15">
      <t>ダイサンシャ</t>
    </rPh>
    <rPh sb="15" eb="17">
      <t>キコウ</t>
    </rPh>
    <rPh sb="21" eb="23">
      <t>キサイ</t>
    </rPh>
    <phoneticPr fontId="4"/>
  </si>
  <si>
    <t>医療安全、ガバナンス、緩和ケアの質、倫理の実践、教育研修等に関して拠点病院間の実地調査等を用いている</t>
    <rPh sb="33" eb="35">
      <t>キョテン</t>
    </rPh>
    <rPh sb="35" eb="38">
      <t>ビョウインカン</t>
    </rPh>
    <rPh sb="39" eb="41">
      <t>ジッチ</t>
    </rPh>
    <rPh sb="41" eb="43">
      <t>チョウサ</t>
    </rPh>
    <rPh sb="43" eb="44">
      <t>ナド</t>
    </rPh>
    <rPh sb="45" eb="46">
      <t>モチ</t>
    </rPh>
    <phoneticPr fontId="4"/>
  </si>
  <si>
    <t>その他、PDCAサイクルの確保に関する取組を実施している場合、記載すること</t>
    <rPh sb="2" eb="3">
      <t>タ</t>
    </rPh>
    <rPh sb="13" eb="15">
      <t>カクホ</t>
    </rPh>
    <rPh sb="16" eb="17">
      <t>カン</t>
    </rPh>
    <rPh sb="19" eb="21">
      <t>トリクミ</t>
    </rPh>
    <rPh sb="22" eb="24">
      <t>ジッシ</t>
    </rPh>
    <rPh sb="28" eb="30">
      <t>バアイ</t>
    </rPh>
    <rPh sb="31" eb="33">
      <t>キサイ</t>
    </rPh>
    <phoneticPr fontId="4"/>
  </si>
  <si>
    <t>■自施設の診療機能や診療実績、地域連携に関する実績や活動状況の他、患者QOLについて把握・評価し、課題認識を院内の関係者で共有した上で、組織的な改善策を講じる際に、Quality Indiator（以下「QIという」）の利用や、第三者による評価、拠点病院間の実地調査等を用いる等、工夫している内容を以下に記載すること。</t>
    <rPh sb="79" eb="80">
      <t>サイ</t>
    </rPh>
    <rPh sb="99" eb="101">
      <t>イカ</t>
    </rPh>
    <rPh sb="110" eb="112">
      <t>リヨウ</t>
    </rPh>
    <rPh sb="114" eb="117">
      <t>ダイサンシャ</t>
    </rPh>
    <rPh sb="120" eb="122">
      <t>ヒョウカ</t>
    </rPh>
    <rPh sb="123" eb="125">
      <t>キョテン</t>
    </rPh>
    <rPh sb="125" eb="128">
      <t>ビョウインカン</t>
    </rPh>
    <rPh sb="129" eb="131">
      <t>ジッチ</t>
    </rPh>
    <rPh sb="131" eb="133">
      <t>チョウサ</t>
    </rPh>
    <rPh sb="133" eb="134">
      <t>ナド</t>
    </rPh>
    <rPh sb="135" eb="136">
      <t>モチ</t>
    </rPh>
    <rPh sb="138" eb="139">
      <t>ナド</t>
    </rPh>
    <rPh sb="140" eb="142">
      <t>クフウ</t>
    </rPh>
    <rPh sb="146" eb="148">
      <t>ナイヨウ</t>
    </rPh>
    <rPh sb="149" eb="151">
      <t>イカ</t>
    </rPh>
    <rPh sb="152" eb="154">
      <t>キサイ</t>
    </rPh>
    <phoneticPr fontId="4"/>
  </si>
  <si>
    <t>第三者評価について記載すること（病院機能評価、JCI認証、ISO9001、その他）</t>
    <rPh sb="0" eb="5">
      <t>ダイサンシャヒョウカ</t>
    </rPh>
    <rPh sb="9" eb="11">
      <t>キサイ</t>
    </rPh>
    <rPh sb="16" eb="18">
      <t>ビョウイン</t>
    </rPh>
    <rPh sb="18" eb="20">
      <t>キノウ</t>
    </rPh>
    <rPh sb="20" eb="22">
      <t>ヒョウカ</t>
    </rPh>
    <rPh sb="26" eb="28">
      <t>ニンショウ</t>
    </rPh>
    <rPh sb="39" eb="40">
      <t>タ</t>
    </rPh>
    <phoneticPr fontId="4"/>
  </si>
  <si>
    <r>
      <t>・表紙①、様式４及び別紙については、印刷範囲内に入力チェック欄が機能するシートがあります。
　</t>
    </r>
    <r>
      <rPr>
        <b/>
        <sz val="11"/>
        <color indexed="10"/>
        <rFont val="ＭＳ Ｐゴシック"/>
        <family val="3"/>
        <charset val="128"/>
      </rPr>
      <t>「未入力」</t>
    </r>
    <r>
      <rPr>
        <sz val="11"/>
        <rFont val="ＭＳ Ｐゴシック"/>
        <family val="3"/>
        <charset val="128"/>
      </rPr>
      <t>など</t>
    </r>
    <r>
      <rPr>
        <sz val="11"/>
        <color indexed="8"/>
        <rFont val="ＭＳ Ｐゴシック"/>
        <family val="3"/>
        <charset val="128"/>
      </rPr>
      <t>の文字がある場合は、その箇所を確認してください。</t>
    </r>
    <rPh sb="1" eb="3">
      <t>ヒョウシ</t>
    </rPh>
    <rPh sb="5" eb="7">
      <t>ヨウシキ</t>
    </rPh>
    <rPh sb="8" eb="9">
      <t>オヨ</t>
    </rPh>
    <rPh sb="10" eb="12">
      <t>ベッシ</t>
    </rPh>
    <rPh sb="18" eb="20">
      <t>インサツ</t>
    </rPh>
    <rPh sb="20" eb="22">
      <t>ハンイ</t>
    </rPh>
    <rPh sb="22" eb="23">
      <t>ナイ</t>
    </rPh>
    <rPh sb="24" eb="26">
      <t>ニュウリョク</t>
    </rPh>
    <rPh sb="30" eb="31">
      <t>ラン</t>
    </rPh>
    <rPh sb="32" eb="34">
      <t>キノウ</t>
    </rPh>
    <rPh sb="48" eb="51">
      <t>ミニュウリョク</t>
    </rPh>
    <rPh sb="55" eb="57">
      <t>モジ</t>
    </rPh>
    <rPh sb="60" eb="62">
      <t>バアイ</t>
    </rPh>
    <rPh sb="66" eb="68">
      <t>カショ</t>
    </rPh>
    <rPh sb="69" eb="71">
      <t>カクニン</t>
    </rPh>
    <phoneticPr fontId="4"/>
  </si>
  <si>
    <t>・様式４（機能別）では、一部、回答によって、その後に続く項目が「必須」等か「要件に該当なし」かが
　自動的に設定される箇所があります（「Ａ（またはB、C）／-」となっている箇所です）。</t>
    <rPh sb="1" eb="3">
      <t>ヨウシキ</t>
    </rPh>
    <rPh sb="5" eb="7">
      <t>キノウ</t>
    </rPh>
    <rPh sb="7" eb="8">
      <t>ベツ</t>
    </rPh>
    <phoneticPr fontId="4"/>
  </si>
  <si>
    <t>様式4（機能別）の該当指定要件のA、Bのうち満たしていない項目について</t>
    <phoneticPr fontId="4"/>
  </si>
  <si>
    <t>(3)病床数等</t>
    <phoneticPr fontId="4" type="Hiragana"/>
  </si>
  <si>
    <t>(4)診療報酬に係る施設基準等</t>
    <phoneticPr fontId="4"/>
  </si>
  <si>
    <t>(5)職員数</t>
    <phoneticPr fontId="4"/>
  </si>
  <si>
    <t>(6)その他　</t>
    <rPh sb="5" eb="6">
      <t>タ</t>
    </rPh>
    <phoneticPr fontId="4"/>
  </si>
  <si>
    <t>(7)患者数・診療件数の状況</t>
    <rPh sb="7" eb="9">
      <t>シンリョウ</t>
    </rPh>
    <rPh sb="9" eb="11">
      <t>ケンスウ</t>
    </rPh>
    <phoneticPr fontId="4"/>
  </si>
  <si>
    <t>時期・期間：</t>
    <rPh sb="0" eb="2">
      <t>ジキ</t>
    </rPh>
    <rPh sb="3" eb="5">
      <t>キカン</t>
    </rPh>
    <phoneticPr fontId="4"/>
  </si>
  <si>
    <t>※様式4（機能別）の該当指定要件のA、Bのうち満たしていない項目について、満たしていない項目とその理由と今後の見通し等について具体的に記載してください。</t>
    <rPh sb="52" eb="54">
      <t>コンゴ</t>
    </rPh>
    <rPh sb="55" eb="57">
      <t>ミトオ</t>
    </rPh>
    <rPh sb="58" eb="59">
      <t>トウ</t>
    </rPh>
    <rPh sb="63" eb="66">
      <t>グタイテキ</t>
    </rPh>
    <phoneticPr fontId="4"/>
  </si>
  <si>
    <t>時期・期間：</t>
    <rPh sb="0" eb="2">
      <t>ジキ</t>
    </rPh>
    <rPh sb="3" eb="5">
      <t>キカン</t>
    </rPh>
    <phoneticPr fontId="4"/>
  </si>
  <si>
    <t>令和元年○月○○日</t>
    <rPh sb="0" eb="2">
      <t>レイワ</t>
    </rPh>
    <rPh sb="2" eb="4">
      <t>ガンネン</t>
    </rPh>
    <rPh sb="4" eb="5">
      <t>ヘイネン</t>
    </rPh>
    <rPh sb="5" eb="6">
      <t>ガツ</t>
    </rPh>
    <rPh sb="8" eb="9">
      <t>ニチ</t>
    </rPh>
    <phoneticPr fontId="4"/>
  </si>
  <si>
    <t>・「表紙」シートに病院名を記載してください。なお、記載する病院名は、ホームページに掲載する際の見やすさの観点から、全角20文字以内とし、●法人/▲機構/■連合会　等は省略してください。</t>
    <rPh sb="2" eb="4">
      <t>ヒョウシ</t>
    </rPh>
    <rPh sb="9" eb="11">
      <t>ビョウイン</t>
    </rPh>
    <rPh sb="11" eb="12">
      <t>メイ</t>
    </rPh>
    <rPh sb="13" eb="15">
      <t>キサイ</t>
    </rPh>
    <phoneticPr fontId="4"/>
  </si>
  <si>
    <t>病棟があります</t>
  </si>
  <si>
    <r>
      <t>※印刷範囲外です。メモ書きとして使えますが、提出前には</t>
    </r>
    <r>
      <rPr>
        <sz val="10"/>
        <color theme="5"/>
        <rFont val="ＭＳ Ｐゴシック"/>
        <family val="3"/>
        <charset val="128"/>
      </rPr>
      <t>個人情報などの記載がないこと</t>
    </r>
    <r>
      <rPr>
        <sz val="10"/>
        <rFont val="ＭＳ Ｐゴシック"/>
        <family val="3"/>
        <charset val="128"/>
      </rPr>
      <t>をご確認ください。</t>
    </r>
    <phoneticPr fontId="4"/>
  </si>
  <si>
    <t>研修主催者名</t>
    <rPh sb="0" eb="2">
      <t>ケンシュウ</t>
    </rPh>
    <rPh sb="2" eb="5">
      <t>シュサイシャ</t>
    </rPh>
    <rPh sb="5" eb="6">
      <t>メイ</t>
    </rPh>
    <phoneticPr fontId="4"/>
  </si>
  <si>
    <t>注4)「医療安全管理者の業務指針および養成のための研修プログラム作成指針」（平成19年３月30日付け医政発0330019号厚生労働省医政局長通知及び薬食発第0330009号厚生労働省医薬食品局長通知）に基づく研修を想定しています。</t>
    <rPh sb="0" eb="1">
      <t>チュウ</t>
    </rPh>
    <phoneticPr fontId="4"/>
  </si>
  <si>
    <r>
      <t>医療安全に関する研修の受講状況</t>
    </r>
    <r>
      <rPr>
        <sz val="9"/>
        <color rgb="FFFF0000"/>
        <rFont val="ＭＳ Ｐゴシック"/>
        <family val="3"/>
        <charset val="128"/>
      </rPr>
      <t>（注４）</t>
    </r>
    <rPh sb="0" eb="2">
      <t>イリョウ</t>
    </rPh>
    <rPh sb="2" eb="4">
      <t>アンゼン</t>
    </rPh>
    <rPh sb="5" eb="6">
      <t>カン</t>
    </rPh>
    <rPh sb="8" eb="10">
      <t>ケンシュウ</t>
    </rPh>
    <rPh sb="11" eb="13">
      <t>ジュコウ</t>
    </rPh>
    <rPh sb="13" eb="15">
      <t>ジョウキョウ</t>
    </rPh>
    <rPh sb="16" eb="17">
      <t>チュウ</t>
    </rPh>
    <phoneticPr fontId="4"/>
  </si>
  <si>
    <t>様式4（機能別）の該当指定要件のA、Bのうち満たしていない項目について</t>
    <rPh sb="0" eb="2">
      <t>ヨウシキ</t>
    </rPh>
    <rPh sb="4" eb="6">
      <t>キノウ</t>
    </rPh>
    <rPh sb="6" eb="7">
      <t>ベツ</t>
    </rPh>
    <rPh sb="9" eb="11">
      <t>ガイトウ</t>
    </rPh>
    <rPh sb="11" eb="15">
      <t>シテイヨウケン</t>
    </rPh>
    <rPh sb="22" eb="23">
      <t>ミ</t>
    </rPh>
    <rPh sb="29" eb="31">
      <t>コウモク</t>
    </rPh>
    <phoneticPr fontId="3"/>
  </si>
  <si>
    <t>社会的苦痛に対する緩和を行った症例数</t>
    <phoneticPr fontId="4"/>
  </si>
  <si>
    <t>当該医療心理に携わる者は公認心理師として認定を受けている者である</t>
    <phoneticPr fontId="4"/>
  </si>
  <si>
    <t>当該医療心理に携わる者は公益財団法人日本臨床心理士資格認定協会の臨床心理士である</t>
    <phoneticPr fontId="4"/>
  </si>
  <si>
    <t>当該相談支援に携わる者は社会福祉士である</t>
    <phoneticPr fontId="4"/>
  </si>
  <si>
    <t>当該相談支援に携わる者は精神保健福祉士である</t>
    <rPh sb="12" eb="14">
      <t>セイシン</t>
    </rPh>
    <rPh sb="14" eb="16">
      <t>ホケン</t>
    </rPh>
    <rPh sb="16" eb="19">
      <t>フクシシ</t>
    </rPh>
    <phoneticPr fontId="4"/>
  </si>
  <si>
    <t>当該診療従事者は細胞診断に関する専門資格を有する者である</t>
    <phoneticPr fontId="4"/>
  </si>
  <si>
    <t>多職種からなる糖尿病の専門チームを整備し、当該糖尿病チームを組織上明確に位置付け、がん患者に対して適切な血糖コントロールを行っている。</t>
    <rPh sb="0" eb="1">
      <t>オオ</t>
    </rPh>
    <rPh sb="1" eb="3">
      <t>ショクシュ</t>
    </rPh>
    <phoneticPr fontId="4"/>
  </si>
  <si>
    <t>特殊疾患病棟入院料（A309）</t>
    <phoneticPr fontId="4" type="Hiragana"/>
  </si>
  <si>
    <t>がん拠点病院加算（Ａ232）</t>
    <rPh sb="2" eb="4">
      <t>キョテン</t>
    </rPh>
    <rPh sb="4" eb="6">
      <t>ビョウイン</t>
    </rPh>
    <rPh sb="6" eb="8">
      <t>カサン</t>
    </rPh>
    <phoneticPr fontId="4"/>
  </si>
  <si>
    <t>医療安全対策加算１（A234）　</t>
    <phoneticPr fontId="4"/>
  </si>
  <si>
    <t>医療安全対策地域連携加算１（A234 イ）</t>
    <rPh sb="0" eb="2">
      <t>いりょう</t>
    </rPh>
    <rPh sb="2" eb="4">
      <t>あんぜん</t>
    </rPh>
    <rPh sb="4" eb="6">
      <t>たいさく</t>
    </rPh>
    <rPh sb="6" eb="8">
      <t>ちいき</t>
    </rPh>
    <rPh sb="8" eb="10">
      <t>れんけい</t>
    </rPh>
    <rPh sb="10" eb="12">
      <t>かさん</t>
    </rPh>
    <phoneticPr fontId="4" type="Hiragana"/>
  </si>
  <si>
    <t>医療安全対策加算２（A234）　</t>
    <phoneticPr fontId="4"/>
  </si>
  <si>
    <t>医療安全対策地域連携加算２（A234 ロ）</t>
    <rPh sb="0" eb="2">
      <t>いりょう</t>
    </rPh>
    <rPh sb="2" eb="4">
      <t>あんぜん</t>
    </rPh>
    <rPh sb="4" eb="6">
      <t>たいさく</t>
    </rPh>
    <rPh sb="6" eb="8">
      <t>ちいき</t>
    </rPh>
    <rPh sb="8" eb="10">
      <t>れんけい</t>
    </rPh>
    <rPh sb="10" eb="12">
      <t>かさん</t>
    </rPh>
    <phoneticPr fontId="4" type="Hiragana"/>
  </si>
  <si>
    <t>緩和ケア病棟入院料１（A310）</t>
    <rPh sb="0" eb="2">
      <t>カンワ</t>
    </rPh>
    <rPh sb="4" eb="6">
      <t>ビョウトウ</t>
    </rPh>
    <rPh sb="6" eb="9">
      <t>ニュウインリョウ</t>
    </rPh>
    <phoneticPr fontId="4"/>
  </si>
  <si>
    <t>がん性疼痛緩和指導管理料（B001 22）</t>
    <phoneticPr fontId="4"/>
  </si>
  <si>
    <t>がん患者指導管理料 イ （B001 23）</t>
    <rPh sb="2" eb="4">
      <t>カンジャ</t>
    </rPh>
    <rPh sb="4" eb="6">
      <t>シドウ</t>
    </rPh>
    <rPh sb="6" eb="9">
      <t>カンリリョウ</t>
    </rPh>
    <phoneticPr fontId="4"/>
  </si>
  <si>
    <t>がん患者指導管理料 ロ （B001 23）</t>
    <phoneticPr fontId="4"/>
  </si>
  <si>
    <t>がん患者指導管理料 ハ （B001 23）</t>
    <phoneticPr fontId="4"/>
  </si>
  <si>
    <t>病棟薬剤業務実施加算１</t>
    <phoneticPr fontId="4" type="Hiragana"/>
  </si>
  <si>
    <t>病棟薬剤業務実施加算２</t>
    <phoneticPr fontId="4" type="Hiragana"/>
  </si>
  <si>
    <t>画像診断管理加算３（第４部　通則）</t>
    <rPh sb="10" eb="11">
      <t>ダイ</t>
    </rPh>
    <rPh sb="12" eb="13">
      <t>ブ</t>
    </rPh>
    <rPh sb="14" eb="16">
      <t>ツウソク</t>
    </rPh>
    <phoneticPr fontId="4"/>
  </si>
  <si>
    <t>ポジトロン断層・コンピューター断層複合撮影（E101-3）</t>
    <rPh sb="5" eb="7">
      <t>ダンソウ</t>
    </rPh>
    <phoneticPr fontId="4"/>
  </si>
  <si>
    <t>外来化学療法加算1（A）15歳以上</t>
    <rPh sb="15" eb="17">
      <t>イジョウ</t>
    </rPh>
    <phoneticPr fontId="4"/>
  </si>
  <si>
    <t>外来化学療法加算1（B）15歳以上</t>
    <rPh sb="15" eb="17">
      <t>いじょう</t>
    </rPh>
    <phoneticPr fontId="4" type="Hiragana"/>
  </si>
  <si>
    <t>外来化学療法加算２（A）15歳以上</t>
    <rPh sb="15" eb="17">
      <t>いじょう</t>
    </rPh>
    <phoneticPr fontId="4" type="Hiragana"/>
  </si>
  <si>
    <t>外来化学療法加算２（B）15歳以上</t>
    <rPh sb="15" eb="17">
      <t>イジョウ</t>
    </rPh>
    <phoneticPr fontId="4"/>
  </si>
  <si>
    <t>周術期口腔機能管理後手術加算（第10部　通則）</t>
    <phoneticPr fontId="4" type="Hiragana"/>
  </si>
  <si>
    <t>がんの治療に際する妊孕性温存治療を自施設で実施できる。</t>
    <rPh sb="14" eb="16">
      <t>チリョウ</t>
    </rPh>
    <rPh sb="17" eb="18">
      <t>ジ</t>
    </rPh>
    <rPh sb="18" eb="20">
      <t>シセツ</t>
    </rPh>
    <rPh sb="21" eb="23">
      <t>ジッシ</t>
    </rPh>
    <phoneticPr fontId="4"/>
  </si>
  <si>
    <t>ＡＹＡ世代にあるがん患者への治療・支援を自施設で提供している。</t>
    <phoneticPr fontId="4"/>
  </si>
  <si>
    <t>ＡＹＡ世代にあるがん患者への治療・支援について自施設で提供している場合、病院ホームページ等でわかりやすく広報している。
　※上段で「いいえ」とした場合、便宜上「-」を選択してください（未入力チェックのため）。</t>
    <rPh sb="23" eb="24">
      <t>ジ</t>
    </rPh>
    <rPh sb="24" eb="26">
      <t>シセツ</t>
    </rPh>
    <rPh sb="27" eb="29">
      <t>テイキョウ</t>
    </rPh>
    <rPh sb="33" eb="35">
      <t>バアイ</t>
    </rPh>
    <rPh sb="36" eb="38">
      <t>ビョウイン</t>
    </rPh>
    <rPh sb="62" eb="64">
      <t>ジョウダン</t>
    </rPh>
    <rPh sb="73" eb="75">
      <t>バアイ</t>
    </rPh>
    <rPh sb="76" eb="79">
      <t>ベンギジョウ</t>
    </rPh>
    <rPh sb="83" eb="85">
      <t>センタク</t>
    </rPh>
    <rPh sb="92" eb="95">
      <t>ミニュウリョク</t>
    </rPh>
    <phoneticPr fontId="4"/>
  </si>
  <si>
    <t>がんゲノム医療を自施設で提供している。</t>
    <phoneticPr fontId="4"/>
  </si>
  <si>
    <t>がんゲノム医療を自施設で提供している場合、病院ホームページ等でわかりやすく広報している。
　※上段で「いいえ」とした場合、便宜上「-」を選択してください（未入力チェックのため）。</t>
    <rPh sb="8" eb="9">
      <t>ジ</t>
    </rPh>
    <rPh sb="9" eb="11">
      <t>シセツ</t>
    </rPh>
    <rPh sb="12" eb="14">
      <t>テイキョウ</t>
    </rPh>
    <rPh sb="18" eb="20">
      <t>バアイ</t>
    </rPh>
    <rPh sb="21" eb="23">
      <t>ビョウイン</t>
    </rPh>
    <rPh sb="47" eb="49">
      <t>ジョウダン</t>
    </rPh>
    <rPh sb="58" eb="60">
      <t>バアイ</t>
    </rPh>
    <rPh sb="61" eb="64">
      <t>ベンギジョウ</t>
    </rPh>
    <rPh sb="68" eb="70">
      <t>センタク</t>
    </rPh>
    <rPh sb="77" eb="80">
      <t>ミニュウリョク</t>
    </rPh>
    <phoneticPr fontId="4"/>
  </si>
  <si>
    <t>自施設の診療機能や診療実績、地域連携に関する実績や活動状況の他、がん患者の療養生活の質について把握・評価し、課題認識を院内の関係者で共有した上で、組織的な改善策を講じている。なお、その際、QIの利用や、第三者による評価、拠点病院間の実地調査等を用いる等の工夫をしている。</t>
    <rPh sb="92" eb="93">
      <t>サイ</t>
    </rPh>
    <rPh sb="97" eb="99">
      <t>リヨウ</t>
    </rPh>
    <rPh sb="101" eb="104">
      <t>ダイサンシャ</t>
    </rPh>
    <rPh sb="107" eb="109">
      <t>ヒョウカ</t>
    </rPh>
    <rPh sb="110" eb="112">
      <t>キョテン</t>
    </rPh>
    <rPh sb="112" eb="114">
      <t>ビョウイン</t>
    </rPh>
    <rPh sb="114" eb="115">
      <t>カン</t>
    </rPh>
    <rPh sb="116" eb="118">
      <t>ジッチ</t>
    </rPh>
    <rPh sb="118" eb="120">
      <t>チョウサ</t>
    </rPh>
    <rPh sb="120" eb="121">
      <t>トウ</t>
    </rPh>
    <rPh sb="122" eb="123">
      <t>モチ</t>
    </rPh>
    <rPh sb="125" eb="126">
      <t>トウ</t>
    </rPh>
    <rPh sb="127" eb="129">
      <t>クフウ</t>
    </rPh>
    <phoneticPr fontId="4"/>
  </si>
  <si>
    <t>協力している調査研究について簡潔に記載すること（例：Quality Indicator（以下「QI」という。）等）</t>
    <rPh sb="0" eb="2">
      <t>キョウリョク</t>
    </rPh>
    <rPh sb="6" eb="8">
      <t>チョウサ</t>
    </rPh>
    <rPh sb="8" eb="10">
      <t>ケンキュウ</t>
    </rPh>
    <rPh sb="14" eb="16">
      <t>カンケツ</t>
    </rPh>
    <rPh sb="17" eb="19">
      <t>キサイ</t>
    </rPh>
    <rPh sb="24" eb="25">
      <t>レイ</t>
    </rPh>
    <rPh sb="44" eb="46">
      <t>イカ</t>
    </rPh>
    <rPh sb="55" eb="56">
      <t>トウ</t>
    </rPh>
    <phoneticPr fontId="4"/>
  </si>
  <si>
    <t>令和２年9月1日時点では専任の医師は配置できていないが（兼任で配置している）、令和３年4月1日段階での整備を行う予定である。</t>
    <rPh sb="0" eb="2">
      <t>レイワ</t>
    </rPh>
    <rPh sb="3" eb="4">
      <t>ネン</t>
    </rPh>
    <rPh sb="5" eb="6">
      <t>ガツ</t>
    </rPh>
    <rPh sb="7" eb="8">
      <t>ニチ</t>
    </rPh>
    <rPh sb="8" eb="10">
      <t>ジテン</t>
    </rPh>
    <rPh sb="12" eb="14">
      <t>センニン</t>
    </rPh>
    <rPh sb="15" eb="17">
      <t>イシ</t>
    </rPh>
    <rPh sb="18" eb="20">
      <t>ハイチ</t>
    </rPh>
    <rPh sb="28" eb="30">
      <t>ケンニン</t>
    </rPh>
    <rPh sb="31" eb="33">
      <t>ハイチ</t>
    </rPh>
    <rPh sb="39" eb="41">
      <t>レイワ</t>
    </rPh>
    <rPh sb="42" eb="43">
      <t>ネン</t>
    </rPh>
    <rPh sb="44" eb="45">
      <t>ガツ</t>
    </rPh>
    <rPh sb="46" eb="47">
      <t>ニチ</t>
    </rPh>
    <rPh sb="47" eb="49">
      <t>ダンカイ</t>
    </rPh>
    <rPh sb="51" eb="53">
      <t>セイビ</t>
    </rPh>
    <rPh sb="54" eb="55">
      <t>オコナ</t>
    </rPh>
    <rPh sb="56" eb="58">
      <t>ヨテイ</t>
    </rPh>
    <phoneticPr fontId="4"/>
  </si>
  <si>
    <t>平成31年○月○日～令和元年○月○日までの期間、放射線治療機器の入れ替えを行ったため同期間の治療ができなかった。令和元年○月○日以降は通常通りの治療を行っている。また、直近1年間の治療実績は○件であった。</t>
    <rPh sb="0" eb="2">
      <t>ヘイセイ</t>
    </rPh>
    <rPh sb="4" eb="5">
      <t>ネン</t>
    </rPh>
    <rPh sb="6" eb="7">
      <t>ガツ</t>
    </rPh>
    <rPh sb="8" eb="9">
      <t>ニチ</t>
    </rPh>
    <rPh sb="10" eb="12">
      <t>レイワ</t>
    </rPh>
    <rPh sb="12" eb="14">
      <t>ガンネン</t>
    </rPh>
    <rPh sb="15" eb="16">
      <t>ガツ</t>
    </rPh>
    <rPh sb="17" eb="18">
      <t>ニチ</t>
    </rPh>
    <rPh sb="21" eb="23">
      <t>キカン</t>
    </rPh>
    <rPh sb="24" eb="27">
      <t>ホウシャセン</t>
    </rPh>
    <rPh sb="27" eb="29">
      <t>チリョウ</t>
    </rPh>
    <rPh sb="29" eb="31">
      <t>キキ</t>
    </rPh>
    <rPh sb="32" eb="33">
      <t>イ</t>
    </rPh>
    <rPh sb="34" eb="35">
      <t>カ</t>
    </rPh>
    <rPh sb="37" eb="38">
      <t>オコナ</t>
    </rPh>
    <rPh sb="42" eb="45">
      <t>ドウキカン</t>
    </rPh>
    <rPh sb="46" eb="48">
      <t>チリョウ</t>
    </rPh>
    <rPh sb="56" eb="58">
      <t>レイワ</t>
    </rPh>
    <rPh sb="61" eb="62">
      <t>ガツ</t>
    </rPh>
    <rPh sb="63" eb="64">
      <t>ニチ</t>
    </rPh>
    <rPh sb="64" eb="66">
      <t>イコウ</t>
    </rPh>
    <rPh sb="67" eb="69">
      <t>ツウジョウ</t>
    </rPh>
    <rPh sb="69" eb="70">
      <t>ドオ</t>
    </rPh>
    <rPh sb="72" eb="74">
      <t>チリョウ</t>
    </rPh>
    <rPh sb="75" eb="76">
      <t>オコナ</t>
    </rPh>
    <rPh sb="84" eb="86">
      <t>チョッキン</t>
    </rPh>
    <rPh sb="87" eb="89">
      <t>ネンカン</t>
    </rPh>
    <rPh sb="90" eb="92">
      <t>チリョウ</t>
    </rPh>
    <rPh sb="92" eb="94">
      <t>ジッセキ</t>
    </rPh>
    <rPh sb="96" eb="97">
      <t>ケン</t>
    </rPh>
    <phoneticPr fontId="4"/>
  </si>
  <si>
    <t>緩和ケア研修会の開催</t>
    <rPh sb="0" eb="2">
      <t>カンワ</t>
    </rPh>
    <rPh sb="4" eb="6">
      <t>ケンシュウ</t>
    </rPh>
    <rPh sb="6" eb="7">
      <t>カイ</t>
    </rPh>
    <rPh sb="8" eb="10">
      <t>カイサイ</t>
    </rPh>
    <phoneticPr fontId="4"/>
  </si>
  <si>
    <t>今般の新型コロナウイルス感染症の流行に伴い、予定していた緩和ケア研修会が中止となっていたが、今後○月にWebでの開催を予定している。</t>
    <rPh sb="0" eb="2">
      <t>コンパン</t>
    </rPh>
    <rPh sb="3" eb="5">
      <t>シンガタ</t>
    </rPh>
    <rPh sb="12" eb="15">
      <t>カンセンショウ</t>
    </rPh>
    <rPh sb="16" eb="18">
      <t>リュウコウ</t>
    </rPh>
    <rPh sb="19" eb="20">
      <t>トモナ</t>
    </rPh>
    <rPh sb="22" eb="24">
      <t>ヨテイ</t>
    </rPh>
    <rPh sb="28" eb="30">
      <t>カンワ</t>
    </rPh>
    <rPh sb="32" eb="35">
      <t>ケンシュウカイ</t>
    </rPh>
    <rPh sb="36" eb="38">
      <t>チュウシ</t>
    </rPh>
    <phoneticPr fontId="4"/>
  </si>
  <si>
    <t>基礎研修（１）～（３）を修了した専従及び専任の相談支援に携わる者をそれぞれ一人ずつ配置</t>
    <rPh sb="0" eb="2">
      <t>キソ</t>
    </rPh>
    <rPh sb="2" eb="4">
      <t>ケンシュウ</t>
    </rPh>
    <rPh sb="12" eb="14">
      <t>シュウリョウ</t>
    </rPh>
    <rPh sb="16" eb="18">
      <t>センジュウ</t>
    </rPh>
    <rPh sb="18" eb="19">
      <t>オヨ</t>
    </rPh>
    <rPh sb="20" eb="22">
      <t>センニン</t>
    </rPh>
    <rPh sb="23" eb="25">
      <t>ソウダン</t>
    </rPh>
    <rPh sb="25" eb="27">
      <t>シエン</t>
    </rPh>
    <rPh sb="28" eb="29">
      <t>タズサ</t>
    </rPh>
    <rPh sb="31" eb="32">
      <t>モノ</t>
    </rPh>
    <rPh sb="37" eb="39">
      <t>ヒトリ</t>
    </rPh>
    <rPh sb="41" eb="43">
      <t>ハイチ</t>
    </rPh>
    <phoneticPr fontId="4"/>
  </si>
  <si>
    <t>今般の新型コロナウイルス感染症の流行に伴い、受講を予定していた基礎研修（３）の研修会が中止となっていたが、今後○月に受講予定である。</t>
    <rPh sb="0" eb="2">
      <t>コンパン</t>
    </rPh>
    <rPh sb="3" eb="5">
      <t>シンガタ</t>
    </rPh>
    <rPh sb="12" eb="15">
      <t>カンセンショウ</t>
    </rPh>
    <rPh sb="16" eb="18">
      <t>リュウコウ</t>
    </rPh>
    <rPh sb="19" eb="20">
      <t>トモナ</t>
    </rPh>
    <rPh sb="22" eb="24">
      <t>ジュコウ</t>
    </rPh>
    <rPh sb="25" eb="27">
      <t>ヨテイ</t>
    </rPh>
    <rPh sb="31" eb="33">
      <t>キソ</t>
    </rPh>
    <rPh sb="33" eb="35">
      <t>ケンシュウ</t>
    </rPh>
    <rPh sb="39" eb="42">
      <t>ケンシュウカイ</t>
    </rPh>
    <rPh sb="43" eb="45">
      <t>チュウシ</t>
    </rPh>
    <rPh sb="53" eb="55">
      <t>コンゴ</t>
    </rPh>
    <rPh sb="56" eb="57">
      <t>ガツ</t>
    </rPh>
    <rPh sb="58" eb="60">
      <t>ジュコウ</t>
    </rPh>
    <rPh sb="60" eb="62">
      <t>ヨテイ</t>
    </rPh>
    <phoneticPr fontId="4"/>
  </si>
  <si>
    <t>専従の院内がん登録中級者認定を受けている者の配置</t>
    <rPh sb="0" eb="2">
      <t>センジュウ</t>
    </rPh>
    <rPh sb="3" eb="5">
      <t>インナイ</t>
    </rPh>
    <rPh sb="7" eb="9">
      <t>トウロク</t>
    </rPh>
    <rPh sb="9" eb="12">
      <t>チュウキュウシャ</t>
    </rPh>
    <rPh sb="12" eb="14">
      <t>ニンテイ</t>
    </rPh>
    <rPh sb="15" eb="16">
      <t>ウ</t>
    </rPh>
    <rPh sb="20" eb="21">
      <t>モノ</t>
    </rPh>
    <rPh sb="22" eb="24">
      <t>ハイチ</t>
    </rPh>
    <phoneticPr fontId="4"/>
  </si>
  <si>
    <t>今般の新型コロナウイルス感染症の流行に伴い、受講を予定していた中級者認定試験が中止となっていたが、今後○月に受験予定である。</t>
    <rPh sb="0" eb="2">
      <t>コンパン</t>
    </rPh>
    <rPh sb="3" eb="5">
      <t>シンガタ</t>
    </rPh>
    <rPh sb="12" eb="15">
      <t>カンセンショウ</t>
    </rPh>
    <rPh sb="16" eb="18">
      <t>リュウコウ</t>
    </rPh>
    <rPh sb="19" eb="20">
      <t>トモナ</t>
    </rPh>
    <rPh sb="22" eb="24">
      <t>ジュコウ</t>
    </rPh>
    <rPh sb="25" eb="27">
      <t>ヨテイ</t>
    </rPh>
    <rPh sb="31" eb="34">
      <t>チュウキュウシャ</t>
    </rPh>
    <rPh sb="34" eb="36">
      <t>ニンテイ</t>
    </rPh>
    <rPh sb="36" eb="38">
      <t>シケン</t>
    </rPh>
    <rPh sb="39" eb="41">
      <t>チュウシ</t>
    </rPh>
    <rPh sb="49" eb="51">
      <t>コンゴ</t>
    </rPh>
    <rPh sb="52" eb="53">
      <t>ガツ</t>
    </rPh>
    <rPh sb="54" eb="56">
      <t>ジュケン</t>
    </rPh>
    <rPh sb="56" eb="58">
      <t>ヨテイ</t>
    </rPh>
    <phoneticPr fontId="4"/>
  </si>
  <si>
    <t>URL</t>
    <phoneticPr fontId="4"/>
  </si>
  <si>
    <r>
      <t>当該疾患の治療に関する内容が掲載されているページを記載出来ます</t>
    </r>
    <r>
      <rPr>
        <sz val="14"/>
        <rFont val="ＭＳ Ｐゴシック"/>
        <family val="3"/>
        <charset val="128"/>
      </rPr>
      <t>（</t>
    </r>
    <r>
      <rPr>
        <b/>
        <sz val="14"/>
        <color rgb="FFFF0000"/>
        <rFont val="ＭＳ Ｐゴシック"/>
        <family val="3"/>
        <charset val="128"/>
      </rPr>
      <t>任意</t>
    </r>
    <r>
      <rPr>
        <sz val="14"/>
        <rFont val="ＭＳ Ｐゴシック"/>
        <family val="3"/>
        <charset val="128"/>
      </rPr>
      <t>）</t>
    </r>
    <rPh sb="0" eb="2">
      <t>トウガイ</t>
    </rPh>
    <rPh sb="2" eb="4">
      <t>シッカン</t>
    </rPh>
    <rPh sb="5" eb="7">
      <t>チリョウ</t>
    </rPh>
    <rPh sb="8" eb="9">
      <t>カン</t>
    </rPh>
    <rPh sb="11" eb="13">
      <t>ナイヨウ</t>
    </rPh>
    <rPh sb="14" eb="16">
      <t>ケイサイ</t>
    </rPh>
    <rPh sb="25" eb="27">
      <t>キサイ</t>
    </rPh>
    <rPh sb="27" eb="29">
      <t>デキ</t>
    </rPh>
    <rPh sb="32" eb="34">
      <t>ニンイ</t>
    </rPh>
    <phoneticPr fontId="4"/>
  </si>
  <si>
    <t>問い合わせ先電話番号</t>
    <phoneticPr fontId="4"/>
  </si>
  <si>
    <t>がん対策情報センターによる「相談支援センター相談員研修・基礎研修」（１）～（３）の修了者数</t>
    <rPh sb="2" eb="4">
      <t>タイサク</t>
    </rPh>
    <rPh sb="4" eb="6">
      <t>ジョウホウ</t>
    </rPh>
    <rPh sb="14" eb="16">
      <t>ソウダン</t>
    </rPh>
    <rPh sb="16" eb="18">
      <t>シエン</t>
    </rPh>
    <rPh sb="22" eb="25">
      <t>ソウダンイン</t>
    </rPh>
    <rPh sb="25" eb="27">
      <t>ケンシュウ</t>
    </rPh>
    <rPh sb="28" eb="30">
      <t>キソ</t>
    </rPh>
    <rPh sb="30" eb="32">
      <t>ケンシュウ</t>
    </rPh>
    <rPh sb="41" eb="44">
      <t>シュウリョウシャ</t>
    </rPh>
    <rPh sb="43" eb="44">
      <t>シャ</t>
    </rPh>
    <rPh sb="44" eb="45">
      <t>スウ</t>
    </rPh>
    <phoneticPr fontId="4"/>
  </si>
  <si>
    <t>がん対策情報センターによる「相談支援センター相談員研修・基礎研修」（１）および（２）の修了者数</t>
    <rPh sb="2" eb="4">
      <t>タイサク</t>
    </rPh>
    <rPh sb="4" eb="6">
      <t>ジョウホウ</t>
    </rPh>
    <rPh sb="14" eb="16">
      <t>ソウダン</t>
    </rPh>
    <rPh sb="16" eb="18">
      <t>シエン</t>
    </rPh>
    <rPh sb="22" eb="25">
      <t>ソウダンイン</t>
    </rPh>
    <rPh sb="25" eb="27">
      <t>ケンシュウ</t>
    </rPh>
    <rPh sb="28" eb="30">
      <t>キソ</t>
    </rPh>
    <rPh sb="30" eb="32">
      <t>ケンシュウ</t>
    </rPh>
    <rPh sb="43" eb="45">
      <t>シュウリョウ</t>
    </rPh>
    <rPh sb="45" eb="46">
      <t>シャ</t>
    </rPh>
    <rPh sb="46" eb="47">
      <t>スウ</t>
    </rPh>
    <phoneticPr fontId="4"/>
  </si>
  <si>
    <t>がん対策情報センターによる「相談支援センター相談員研修・基礎研修」（１）のみの修了者数</t>
    <rPh sb="2" eb="4">
      <t>タイサク</t>
    </rPh>
    <rPh sb="4" eb="6">
      <t>ジョウホウ</t>
    </rPh>
    <rPh sb="14" eb="16">
      <t>ソウダン</t>
    </rPh>
    <rPh sb="16" eb="18">
      <t>シエン</t>
    </rPh>
    <rPh sb="22" eb="25">
      <t>ソウダンイン</t>
    </rPh>
    <rPh sb="25" eb="27">
      <t>ケンシュウ</t>
    </rPh>
    <rPh sb="28" eb="30">
      <t>キソ</t>
    </rPh>
    <rPh sb="30" eb="32">
      <t>ケンシュウ</t>
    </rPh>
    <rPh sb="39" eb="41">
      <t>シュウリョウ</t>
    </rPh>
    <rPh sb="41" eb="42">
      <t>シャ</t>
    </rPh>
    <rPh sb="42" eb="43">
      <t>スウ</t>
    </rPh>
    <phoneticPr fontId="4"/>
  </si>
  <si>
    <t>左のうち
両立支援コーディネーター研修を受講した人数</t>
    <rPh sb="0" eb="1">
      <t>ヒダリ</t>
    </rPh>
    <rPh sb="5" eb="7">
      <t>リョウリツ</t>
    </rPh>
    <rPh sb="7" eb="9">
      <t>シエン</t>
    </rPh>
    <rPh sb="17" eb="19">
      <t>ケンシュウ</t>
    </rPh>
    <rPh sb="20" eb="22">
      <t>ジュコウ</t>
    </rPh>
    <rPh sb="24" eb="26">
      <t>ニンズウ</t>
    </rPh>
    <phoneticPr fontId="4"/>
  </si>
  <si>
    <t>　③紹介先施設名</t>
    <rPh sb="2" eb="5">
      <t>ショウカイサキ</t>
    </rPh>
    <rPh sb="5" eb="8">
      <t>シセツメイ</t>
    </rPh>
    <phoneticPr fontId="4"/>
  </si>
  <si>
    <t>　アピアランスに関する相談に院内で対応している</t>
    <rPh sb="8" eb="9">
      <t>カン</t>
    </rPh>
    <rPh sb="11" eb="13">
      <t>ソウダン</t>
    </rPh>
    <rPh sb="14" eb="16">
      <t>インナイ</t>
    </rPh>
    <rPh sb="17" eb="19">
      <t>タイオウ</t>
    </rPh>
    <phoneticPr fontId="4"/>
  </si>
  <si>
    <t>　自殺に関する諸問題に院内で対応している</t>
    <rPh sb="1" eb="3">
      <t>ジサツ</t>
    </rPh>
    <rPh sb="4" eb="5">
      <t>カン</t>
    </rPh>
    <rPh sb="7" eb="10">
      <t>ショモンダイ</t>
    </rPh>
    <rPh sb="11" eb="13">
      <t>インナイ</t>
    </rPh>
    <rPh sb="14" eb="16">
      <t>タイオウ</t>
    </rPh>
    <phoneticPr fontId="4"/>
  </si>
  <si>
    <t>ピアサポーターによる相談支援を導入している。</t>
    <phoneticPr fontId="4"/>
  </si>
  <si>
    <t>JCI</t>
    <phoneticPr fontId="4"/>
  </si>
  <si>
    <t>ISO9001</t>
    <phoneticPr fontId="4"/>
  </si>
  <si>
    <t>特定機能病院間のピアレビュー</t>
    <rPh sb="0" eb="2">
      <t>トクテイ</t>
    </rPh>
    <rPh sb="2" eb="4">
      <t>キノウ</t>
    </rPh>
    <rPh sb="4" eb="7">
      <t>ビョウインカン</t>
    </rPh>
    <phoneticPr fontId="4"/>
  </si>
  <si>
    <t>日本私立医科大学協会主催
私立医科大学附属病院における医療安全に関する相互ラウンド</t>
    <phoneticPr fontId="4"/>
  </si>
  <si>
    <t>管轄保健所が実施する医療監視</t>
    <rPh sb="0" eb="2">
      <t>カンカツ</t>
    </rPh>
    <rPh sb="2" eb="5">
      <t>ホケンジョ</t>
    </rPh>
    <rPh sb="6" eb="8">
      <t>ジッシ</t>
    </rPh>
    <rPh sb="10" eb="12">
      <t>イリョウ</t>
    </rPh>
    <rPh sb="12" eb="14">
      <t>カンシ</t>
    </rPh>
    <phoneticPr fontId="4"/>
  </si>
  <si>
    <t>利害関係のない第三者が参加する監査委員会</t>
    <phoneticPr fontId="4"/>
  </si>
  <si>
    <t>②医療安全に関する第三者評価の状況について記載してください。
※有効期間の定められているものについてはその期間内であれば有効、定められていないものについては1年以内に実施されている場合は有効。</t>
    <rPh sb="1" eb="3">
      <t>イリョウ</t>
    </rPh>
    <rPh sb="3" eb="5">
      <t>アンゼン</t>
    </rPh>
    <rPh sb="6" eb="7">
      <t>カン</t>
    </rPh>
    <rPh sb="9" eb="12">
      <t>ダイサンシャ</t>
    </rPh>
    <rPh sb="12" eb="14">
      <t>ヒョウカ</t>
    </rPh>
    <rPh sb="15" eb="17">
      <t>ジョウキョウ</t>
    </rPh>
    <rPh sb="21" eb="23">
      <t>キサイ</t>
    </rPh>
    <rPh sb="32" eb="34">
      <t>ユウコウ</t>
    </rPh>
    <rPh sb="34" eb="36">
      <t>キカン</t>
    </rPh>
    <rPh sb="37" eb="38">
      <t>サダ</t>
    </rPh>
    <rPh sb="53" eb="55">
      <t>キカン</t>
    </rPh>
    <rPh sb="55" eb="56">
      <t>ナイ</t>
    </rPh>
    <rPh sb="60" eb="62">
      <t>ユウコウ</t>
    </rPh>
    <rPh sb="63" eb="64">
      <t>サダ</t>
    </rPh>
    <rPh sb="79" eb="80">
      <t>ネン</t>
    </rPh>
    <rPh sb="80" eb="82">
      <t>イナイ</t>
    </rPh>
    <rPh sb="83" eb="85">
      <t>ジッシ</t>
    </rPh>
    <rPh sb="90" eb="92">
      <t>バアイ</t>
    </rPh>
    <rPh sb="93" eb="95">
      <t>ユウコウ</t>
    </rPh>
    <phoneticPr fontId="4"/>
  </si>
  <si>
    <t>平成30年○月○○日</t>
    <rPh sb="0" eb="2">
      <t>ヘイセイ</t>
    </rPh>
    <rPh sb="4" eb="5">
      <t>ネン</t>
    </rPh>
    <rPh sb="5" eb="6">
      <t>ヘイネン</t>
    </rPh>
    <rPh sb="6" eb="7">
      <t>ガツ</t>
    </rPh>
    <rPh sb="9" eb="10">
      <t>ニチ</t>
    </rPh>
    <phoneticPr fontId="4"/>
  </si>
  <si>
    <t>有効期間
（定められている場合のみ記載）</t>
    <rPh sb="0" eb="2">
      <t>ユウコウ</t>
    </rPh>
    <rPh sb="2" eb="4">
      <t>キカン</t>
    </rPh>
    <rPh sb="6" eb="7">
      <t>サダ</t>
    </rPh>
    <rPh sb="13" eb="15">
      <t>バアイ</t>
    </rPh>
    <rPh sb="17" eb="19">
      <t>キサイ</t>
    </rPh>
    <phoneticPr fontId="4"/>
  </si>
  <si>
    <t>令和４年○月○○日</t>
    <rPh sb="0" eb="2">
      <t>レイワ</t>
    </rPh>
    <rPh sb="3" eb="4">
      <t>ネン</t>
    </rPh>
    <rPh sb="4" eb="5">
      <t>ヘイネン</t>
    </rPh>
    <rPh sb="5" eb="6">
      <t>ガツ</t>
    </rPh>
    <rPh sb="8" eb="9">
      <t>ニチ</t>
    </rPh>
    <phoneticPr fontId="4"/>
  </si>
  <si>
    <t>日本医療機能評価機構
病院機能評価</t>
    <rPh sb="0" eb="2">
      <t>ニホン</t>
    </rPh>
    <rPh sb="2" eb="4">
      <t>イリョウ</t>
    </rPh>
    <rPh sb="4" eb="6">
      <t>キノウ</t>
    </rPh>
    <rPh sb="6" eb="8">
      <t>ヒョウカ</t>
    </rPh>
    <rPh sb="8" eb="10">
      <t>キコウ</t>
    </rPh>
    <rPh sb="11" eb="13">
      <t>ビョウイン</t>
    </rPh>
    <rPh sb="13" eb="15">
      <t>キノウ</t>
    </rPh>
    <rPh sb="15" eb="17">
      <t>ヒョウカ</t>
    </rPh>
    <phoneticPr fontId="4"/>
  </si>
  <si>
    <t>平成29年○月○○日</t>
    <rPh sb="0" eb="2">
      <t>ヘイセイ</t>
    </rPh>
    <rPh sb="4" eb="5">
      <t>ネン</t>
    </rPh>
    <rPh sb="5" eb="6">
      <t>ヘイネン</t>
    </rPh>
    <rPh sb="6" eb="7">
      <t>ガツ</t>
    </rPh>
    <rPh sb="9" eb="10">
      <t>ニチ</t>
    </rPh>
    <phoneticPr fontId="4"/>
  </si>
  <si>
    <t>令和３年○月○○日</t>
    <rPh sb="0" eb="2">
      <t>レイワ</t>
    </rPh>
    <rPh sb="3" eb="4">
      <t>ネン</t>
    </rPh>
    <rPh sb="4" eb="5">
      <t>ヘイネン</t>
    </rPh>
    <rPh sb="5" eb="6">
      <t>ガツ</t>
    </rPh>
    <rPh sb="8" eb="9">
      <t>ニチ</t>
    </rPh>
    <phoneticPr fontId="4"/>
  </si>
  <si>
    <t>電話番号</t>
    <rPh sb="2" eb="4">
      <t>バンゴウ</t>
    </rPh>
    <phoneticPr fontId="4"/>
  </si>
  <si>
    <t>電話番号</t>
    <rPh sb="0" eb="2">
      <t>デンワ</t>
    </rPh>
    <rPh sb="2" eb="4">
      <t>バンゴウ</t>
    </rPh>
    <phoneticPr fontId="4"/>
  </si>
  <si>
    <t>電話番号</t>
    <rPh sb="2" eb="4">
      <t>バンゴウ</t>
    </rPh>
    <phoneticPr fontId="4"/>
  </si>
  <si>
    <t>電話番号</t>
    <phoneticPr fontId="4"/>
  </si>
  <si>
    <t>FAX番号</t>
    <phoneticPr fontId="4"/>
  </si>
  <si>
    <r>
      <t>メールアドレス</t>
    </r>
    <r>
      <rPr>
        <sz val="11"/>
        <rFont val="ＭＳ Ｐゴシック"/>
        <family val="3"/>
        <charset val="128"/>
      </rPr>
      <t xml:space="preserve">
</t>
    </r>
    <r>
      <rPr>
        <sz val="10"/>
        <rFont val="ＭＳ Ｐゴシック"/>
        <family val="3"/>
        <charset val="128"/>
      </rPr>
      <t>※個人のメールアドレスは記載しないでください</t>
    </r>
    <rPh sb="9" eb="11">
      <t>コジン</t>
    </rPh>
    <rPh sb="20" eb="22">
      <t>キサイ</t>
    </rPh>
    <phoneticPr fontId="4"/>
  </si>
  <si>
    <r>
      <t>このシートに貼付することが難しい場合、</t>
    </r>
    <r>
      <rPr>
        <b/>
        <u/>
        <sz val="10"/>
        <color indexed="10"/>
        <rFont val="ＭＳ Ｐゴシック"/>
        <family val="3"/>
        <charset val="128"/>
      </rPr>
      <t>ファイル名の頭に別紙５を付けた</t>
    </r>
    <r>
      <rPr>
        <sz val="10"/>
        <rFont val="ＭＳ Ｐゴシック"/>
        <family val="3"/>
        <charset val="128"/>
      </rPr>
      <t>電子ファイル、別添資料を提出すること。</t>
    </r>
    <rPh sb="25" eb="26">
      <t>アタマ</t>
    </rPh>
    <rPh sb="31" eb="32">
      <t>ツ</t>
    </rPh>
    <phoneticPr fontId="4"/>
  </si>
  <si>
    <t>緩和ケア外来の状況について別紙3に記入すること。</t>
    <rPh sb="4" eb="6">
      <t>ガイライ</t>
    </rPh>
    <rPh sb="7" eb="9">
      <t>ジョウキョウ</t>
    </rPh>
    <rPh sb="17" eb="19">
      <t>キニュウ</t>
    </rPh>
    <phoneticPr fontId="4"/>
  </si>
  <si>
    <t>緩和ケア病棟について別紙4に記入すること。</t>
    <phoneticPr fontId="4"/>
  </si>
  <si>
    <t>当該医療圏内の緩和ケアマップやリストを作成している場合は、別紙5に記載すること。</t>
    <rPh sb="25" eb="27">
      <t>バアイ</t>
    </rPh>
    <rPh sb="29" eb="31">
      <t>ベッシ</t>
    </rPh>
    <rPh sb="33" eb="35">
      <t>キサイ</t>
    </rPh>
    <phoneticPr fontId="4"/>
  </si>
  <si>
    <t>地域連携クリティカルパスの整備状況について、別紙6に記載すること。</t>
    <rPh sb="26" eb="28">
      <t>キサイ</t>
    </rPh>
    <phoneticPr fontId="4"/>
  </si>
  <si>
    <t>議論する場について、別紙7で回答すること</t>
    <phoneticPr fontId="4"/>
  </si>
  <si>
    <t>緩和ケアチームのメンバーに関する専門性について、別紙8に記載すること。</t>
    <rPh sb="13" eb="14">
      <t>カン</t>
    </rPh>
    <rPh sb="28" eb="30">
      <t>キサイ</t>
    </rPh>
    <phoneticPr fontId="4"/>
  </si>
  <si>
    <t>がん患者およびその家族が心の悩みや体験等を語り合うための場の状況について別紙9に記載すること。</t>
    <rPh sb="30" eb="32">
      <t>ジョウキョウ</t>
    </rPh>
    <rPh sb="40" eb="42">
      <t>キサイ</t>
    </rPh>
    <phoneticPr fontId="4"/>
  </si>
  <si>
    <t>いいえの場合、連携体制について別紙14に記載すること。</t>
    <rPh sb="20" eb="22">
      <t>キサイ</t>
    </rPh>
    <phoneticPr fontId="4"/>
  </si>
  <si>
    <t>当該医療圏または隣接する医療圏に居住するがん患者における診療実績について、別紙10に具体的に記載すること。</t>
    <rPh sb="0" eb="2">
      <t>トウガイ</t>
    </rPh>
    <rPh sb="2" eb="4">
      <t>イリョウ</t>
    </rPh>
    <rPh sb="4" eb="5">
      <t>ケン</t>
    </rPh>
    <rPh sb="8" eb="10">
      <t>リンセツ</t>
    </rPh>
    <rPh sb="12" eb="14">
      <t>イリョウ</t>
    </rPh>
    <rPh sb="14" eb="15">
      <t>ケン</t>
    </rPh>
    <rPh sb="16" eb="18">
      <t>キョジュウ</t>
    </rPh>
    <rPh sb="22" eb="24">
      <t>カンジャ</t>
    </rPh>
    <rPh sb="28" eb="30">
      <t>シンリョウ</t>
    </rPh>
    <rPh sb="30" eb="32">
      <t>ジッセキ</t>
    </rPh>
    <rPh sb="42" eb="45">
      <t>グタイテキ</t>
    </rPh>
    <rPh sb="46" eb="48">
      <t>キサイ</t>
    </rPh>
    <phoneticPr fontId="4"/>
  </si>
  <si>
    <t>相談支援センターにおける相談支援の相談件数と相談支援内容について別紙11に記載すること。</t>
    <rPh sb="0" eb="2">
      <t>ソウダン</t>
    </rPh>
    <rPh sb="2" eb="4">
      <t>シエン</t>
    </rPh>
    <rPh sb="12" eb="14">
      <t>ソウダン</t>
    </rPh>
    <rPh sb="14" eb="16">
      <t>シエン</t>
    </rPh>
    <rPh sb="17" eb="19">
      <t>ソウダン</t>
    </rPh>
    <rPh sb="19" eb="21">
      <t>ケンスウ</t>
    </rPh>
    <rPh sb="22" eb="24">
      <t>ソウダン</t>
    </rPh>
    <rPh sb="24" eb="26">
      <t>シエン</t>
    </rPh>
    <rPh sb="26" eb="28">
      <t>ナイヨウ</t>
    </rPh>
    <rPh sb="37" eb="39">
      <t>キサイ</t>
    </rPh>
    <phoneticPr fontId="4"/>
  </si>
  <si>
    <t>相談支援センターの相談対応状況について別紙12に記載すること。</t>
    <rPh sb="0" eb="2">
      <t>ソウダン</t>
    </rPh>
    <rPh sb="2" eb="4">
      <t>シエン</t>
    </rPh>
    <rPh sb="9" eb="11">
      <t>ソウダン</t>
    </rPh>
    <rPh sb="11" eb="13">
      <t>タイオウ</t>
    </rPh>
    <rPh sb="13" eb="15">
      <t>ジョウキョウ</t>
    </rPh>
    <rPh sb="24" eb="26">
      <t>キサイ</t>
    </rPh>
    <phoneticPr fontId="4"/>
  </si>
  <si>
    <t>がんに関する相談答に対する体制について、別紙13に記載すること。</t>
    <rPh sb="3" eb="4">
      <t>カン</t>
    </rPh>
    <rPh sb="6" eb="8">
      <t>ソウダン</t>
    </rPh>
    <rPh sb="8" eb="9">
      <t>トウ</t>
    </rPh>
    <rPh sb="10" eb="11">
      <t>タイ</t>
    </rPh>
    <rPh sb="13" eb="15">
      <t>タイセイ</t>
    </rPh>
    <rPh sb="20" eb="22">
      <t>ベッシ</t>
    </rPh>
    <rPh sb="25" eb="27">
      <t>キサイ</t>
    </rPh>
    <phoneticPr fontId="4"/>
  </si>
  <si>
    <t>院内外がん患者等からの相談に対応するための連携協力体制について、別紙14に記載すること</t>
    <rPh sb="0" eb="1">
      <t>イン</t>
    </rPh>
    <rPh sb="1" eb="3">
      <t>ナイガイ</t>
    </rPh>
    <rPh sb="5" eb="7">
      <t>カンジャ</t>
    </rPh>
    <rPh sb="7" eb="8">
      <t>トウ</t>
    </rPh>
    <rPh sb="11" eb="13">
      <t>ソウダン</t>
    </rPh>
    <rPh sb="14" eb="16">
      <t>タイオウ</t>
    </rPh>
    <rPh sb="21" eb="23">
      <t>レンケイ</t>
    </rPh>
    <rPh sb="23" eb="25">
      <t>キョウリョク</t>
    </rPh>
    <rPh sb="25" eb="27">
      <t>タイセイ</t>
    </rPh>
    <rPh sb="32" eb="34">
      <t>ベッシ</t>
    </rPh>
    <rPh sb="37" eb="39">
      <t>キサイ</t>
    </rPh>
    <phoneticPr fontId="4"/>
  </si>
  <si>
    <t>がんの診療に関連した専門外来の患者・医療者向け問い合わせ窓口について、別紙15に記載すること。</t>
    <rPh sb="3" eb="5">
      <t>シンリョウ</t>
    </rPh>
    <rPh sb="6" eb="8">
      <t>カンレン</t>
    </rPh>
    <rPh sb="10" eb="12">
      <t>センモン</t>
    </rPh>
    <rPh sb="12" eb="14">
      <t>ガイライ</t>
    </rPh>
    <rPh sb="15" eb="17">
      <t>カンジャ</t>
    </rPh>
    <rPh sb="18" eb="20">
      <t>イリョウ</t>
    </rPh>
    <rPh sb="20" eb="21">
      <t>シャ</t>
    </rPh>
    <rPh sb="21" eb="22">
      <t>ム</t>
    </rPh>
    <rPh sb="23" eb="24">
      <t>ト</t>
    </rPh>
    <rPh sb="25" eb="26">
      <t>ア</t>
    </rPh>
    <rPh sb="28" eb="30">
      <t>マドグチ</t>
    </rPh>
    <rPh sb="40" eb="42">
      <t>キサイ</t>
    </rPh>
    <phoneticPr fontId="4"/>
  </si>
  <si>
    <t>臨床試験、治験に関する相談窓口について、別紙17に記載すること。</t>
    <rPh sb="0" eb="2">
      <t>リンショウ</t>
    </rPh>
    <rPh sb="2" eb="4">
      <t>シケン</t>
    </rPh>
    <rPh sb="5" eb="7">
      <t>チケン</t>
    </rPh>
    <rPh sb="8" eb="9">
      <t>カン</t>
    </rPh>
    <rPh sb="11" eb="13">
      <t>ソウダン</t>
    </rPh>
    <rPh sb="13" eb="15">
      <t>マドグチ</t>
    </rPh>
    <rPh sb="20" eb="22">
      <t>ベッシ</t>
    </rPh>
    <rPh sb="25" eb="27">
      <t>キサイ</t>
    </rPh>
    <phoneticPr fontId="4"/>
  </si>
  <si>
    <t>自施設の診療機能や診療実績、地域連携に関する実績や活動状況の他、患者QOLについて把握・評価し、課題認識を院内の関係者で共有した上で、組織的な改善策を講じる体制について別紙18に記載すること。</t>
    <rPh sb="0" eb="1">
      <t>ジ</t>
    </rPh>
    <rPh sb="1" eb="3">
      <t>シセツ</t>
    </rPh>
    <rPh sb="4" eb="6">
      <t>シンリョウ</t>
    </rPh>
    <rPh sb="6" eb="8">
      <t>キノウ</t>
    </rPh>
    <rPh sb="9" eb="11">
      <t>シンリョウ</t>
    </rPh>
    <rPh sb="11" eb="13">
      <t>ジッセキ</t>
    </rPh>
    <rPh sb="14" eb="16">
      <t>チイキ</t>
    </rPh>
    <rPh sb="16" eb="18">
      <t>レンケイ</t>
    </rPh>
    <rPh sb="19" eb="20">
      <t>カン</t>
    </rPh>
    <rPh sb="22" eb="24">
      <t>ジッセキ</t>
    </rPh>
    <rPh sb="25" eb="27">
      <t>カツドウ</t>
    </rPh>
    <rPh sb="27" eb="29">
      <t>ジョウキョウ</t>
    </rPh>
    <rPh sb="30" eb="31">
      <t>ホカ</t>
    </rPh>
    <rPh sb="32" eb="34">
      <t>カンジャ</t>
    </rPh>
    <rPh sb="41" eb="43">
      <t>ハアク</t>
    </rPh>
    <rPh sb="44" eb="46">
      <t>ヒョウカ</t>
    </rPh>
    <rPh sb="48" eb="50">
      <t>カダイ</t>
    </rPh>
    <rPh sb="50" eb="52">
      <t>ニンシキ</t>
    </rPh>
    <rPh sb="53" eb="55">
      <t>インナイ</t>
    </rPh>
    <rPh sb="56" eb="59">
      <t>カンケイシャ</t>
    </rPh>
    <rPh sb="60" eb="62">
      <t>キョウユウ</t>
    </rPh>
    <rPh sb="64" eb="65">
      <t>ウエ</t>
    </rPh>
    <rPh sb="67" eb="70">
      <t>ソシキテキ</t>
    </rPh>
    <rPh sb="71" eb="74">
      <t>カイゼンサク</t>
    </rPh>
    <rPh sb="75" eb="76">
      <t>コウ</t>
    </rPh>
    <rPh sb="78" eb="80">
      <t>タイセイ</t>
    </rPh>
    <rPh sb="89" eb="91">
      <t>キサイ</t>
    </rPh>
    <phoneticPr fontId="4"/>
  </si>
  <si>
    <t>医療安全に関する研修、活用している第三者による評価を別紙19に記載すること。</t>
    <rPh sb="0" eb="2">
      <t>イリョウ</t>
    </rPh>
    <rPh sb="2" eb="4">
      <t>アンゼン</t>
    </rPh>
    <rPh sb="5" eb="6">
      <t>カン</t>
    </rPh>
    <rPh sb="8" eb="10">
      <t>ケンシュウ</t>
    </rPh>
    <rPh sb="11" eb="13">
      <t>カツヨウ</t>
    </rPh>
    <rPh sb="26" eb="28">
      <t>ベッシ</t>
    </rPh>
    <rPh sb="31" eb="33">
      <t>キサイ</t>
    </rPh>
    <phoneticPr fontId="4"/>
  </si>
  <si>
    <t>■相談支援センターの体制について
　※以下の１～６に該当する人数は必ず記載すること。その他の体制についてはそれぞれ記載すること。
　※両立支援コーディネーター研修の受講は指定要件ではありません。事業の参考とさせていただきます。</t>
    <rPh sb="1" eb="3">
      <t>ソウダン</t>
    </rPh>
    <rPh sb="3" eb="5">
      <t>シエン</t>
    </rPh>
    <rPh sb="10" eb="12">
      <t>タイセイ</t>
    </rPh>
    <rPh sb="19" eb="21">
      <t>イカ</t>
    </rPh>
    <rPh sb="26" eb="28">
      <t>ガイトウ</t>
    </rPh>
    <rPh sb="30" eb="32">
      <t>ニンズ</t>
    </rPh>
    <rPh sb="33" eb="34">
      <t>カナラ</t>
    </rPh>
    <rPh sb="35" eb="37">
      <t>キサイ</t>
    </rPh>
    <rPh sb="44" eb="45">
      <t>タ</t>
    </rPh>
    <rPh sb="46" eb="48">
      <t>タイセイ</t>
    </rPh>
    <rPh sb="57" eb="59">
      <t>キサイ</t>
    </rPh>
    <rPh sb="67" eb="69">
      <t>リョウリツ</t>
    </rPh>
    <rPh sb="69" eb="71">
      <t>シエン</t>
    </rPh>
    <rPh sb="79" eb="81">
      <t>ケンシュウ</t>
    </rPh>
    <rPh sb="82" eb="84">
      <t>ジュコウ</t>
    </rPh>
    <rPh sb="85" eb="87">
      <t>シテイ</t>
    </rPh>
    <rPh sb="87" eb="89">
      <t>ヨウケン</t>
    </rPh>
    <rPh sb="97" eb="99">
      <t>ジギョウ</t>
    </rPh>
    <rPh sb="100" eb="102">
      <t>サンコウ</t>
    </rPh>
    <phoneticPr fontId="4"/>
  </si>
  <si>
    <r>
      <t>このシートに貼付することが難しい場合、</t>
    </r>
    <r>
      <rPr>
        <b/>
        <u/>
        <sz val="10"/>
        <color indexed="10"/>
        <rFont val="ＭＳ Ｐゴシック"/>
        <family val="3"/>
        <charset val="128"/>
      </rPr>
      <t>ファイル名の頭に別紙18を付けた</t>
    </r>
    <r>
      <rPr>
        <sz val="10"/>
        <rFont val="ＭＳ Ｐゴシック"/>
        <family val="3"/>
        <charset val="128"/>
      </rPr>
      <t>電子ファイル、別添資料を提出すること。</t>
    </r>
    <rPh sb="25" eb="26">
      <t>アタマ</t>
    </rPh>
    <rPh sb="32" eb="33">
      <t>ツ</t>
    </rPh>
    <phoneticPr fontId="4"/>
  </si>
  <si>
    <t>上記1件あたりの平均対応時間　　平均　</t>
    <rPh sb="16" eb="18">
      <t>ヘイキン</t>
    </rPh>
    <phoneticPr fontId="4"/>
  </si>
  <si>
    <r>
      <t>※ がん診療に関連した専門外来の「対象となる疾患名」の項目は、以下の表の疾患名を用いて記載してください。
　　表の中に、該当する病名がない場合は、その病名を直接記載してください。
　　また、すべてのがん種が対象となる場合は、「</t>
    </r>
    <r>
      <rPr>
        <b/>
        <sz val="11"/>
        <color rgb="FFFF0000"/>
        <rFont val="ＭＳ Ｐゴシック"/>
        <family val="3"/>
        <charset val="128"/>
      </rPr>
      <t>すべてのがん</t>
    </r>
    <r>
      <rPr>
        <sz val="11"/>
        <rFont val="ＭＳ Ｐゴシック"/>
        <family val="3"/>
        <charset val="128"/>
      </rPr>
      <t>」と記載してください。
※ がん患者カウンセリングについては、</t>
    </r>
    <r>
      <rPr>
        <b/>
        <sz val="11"/>
        <color indexed="10"/>
        <rFont val="ＭＳ Ｐゴシック"/>
        <family val="3"/>
        <charset val="128"/>
      </rPr>
      <t>別紙22</t>
    </r>
    <r>
      <rPr>
        <sz val="11"/>
        <rFont val="ＭＳ Ｐゴシック"/>
        <family val="3"/>
        <charset val="128"/>
      </rPr>
      <t>に記載してください。</t>
    </r>
    <rPh sb="4" eb="6">
      <t>シンリョウ</t>
    </rPh>
    <rPh sb="7" eb="9">
      <t>カンレン</t>
    </rPh>
    <rPh sb="11" eb="13">
      <t>センモン</t>
    </rPh>
    <rPh sb="13" eb="15">
      <t>ガイライ</t>
    </rPh>
    <rPh sb="17" eb="19">
      <t>タイショウ</t>
    </rPh>
    <rPh sb="22" eb="24">
      <t>シッカン</t>
    </rPh>
    <rPh sb="24" eb="25">
      <t>ナ</t>
    </rPh>
    <rPh sb="36" eb="38">
      <t>シッカン</t>
    </rPh>
    <rPh sb="43" eb="45">
      <t>キサイ</t>
    </rPh>
    <rPh sb="101" eb="102">
      <t>シュ</t>
    </rPh>
    <rPh sb="103" eb="105">
      <t>タイショウ</t>
    </rPh>
    <rPh sb="108" eb="110">
      <t>バアイ</t>
    </rPh>
    <rPh sb="121" eb="123">
      <t>キサイ</t>
    </rPh>
    <rPh sb="135" eb="137">
      <t>カンジャ</t>
    </rPh>
    <phoneticPr fontId="4"/>
  </si>
  <si>
    <t>相談支援センターの問い合わせ窓口　</t>
    <rPh sb="9" eb="10">
      <t>ト</t>
    </rPh>
    <rPh sb="11" eb="12">
      <t>ア</t>
    </rPh>
    <rPh sb="14" eb="16">
      <t>マドグチ</t>
    </rPh>
    <phoneticPr fontId="4"/>
  </si>
  <si>
    <t>相談支援センターの問い合わせ窓口</t>
    <rPh sb="9" eb="10">
      <t>ト</t>
    </rPh>
    <rPh sb="11" eb="12">
      <t>ア</t>
    </rPh>
    <rPh sb="14" eb="16">
      <t>マドグチ</t>
    </rPh>
    <phoneticPr fontId="4"/>
  </si>
  <si>
    <t>院内がん登録とＤＰＣデータの連携データを提出している。</t>
    <rPh sb="0" eb="2">
      <t>インナイ</t>
    </rPh>
    <rPh sb="4" eb="6">
      <t>トウロク</t>
    </rPh>
    <rPh sb="14" eb="16">
      <t>レンケイ</t>
    </rPh>
    <rPh sb="20" eb="22">
      <t>テイシュツ</t>
    </rPh>
    <phoneticPr fontId="4"/>
  </si>
  <si>
    <t>核医学治療を自施設で実施している。</t>
    <rPh sb="6" eb="7">
      <t>ジ</t>
    </rPh>
    <rPh sb="7" eb="9">
      <t>シセツ</t>
    </rPh>
    <rPh sb="10" eb="12">
      <t>ジッシ</t>
    </rPh>
    <phoneticPr fontId="4"/>
  </si>
  <si>
    <t>粒子線治療を自施設で実施している。</t>
    <rPh sb="6" eb="7">
      <t>ジ</t>
    </rPh>
    <rPh sb="7" eb="9">
      <t>シセツ</t>
    </rPh>
    <rPh sb="10" eb="12">
      <t>ジッシ</t>
    </rPh>
    <phoneticPr fontId="4"/>
  </si>
  <si>
    <t>最後に測定を行ったのはいつか</t>
    <rPh sb="0" eb="2">
      <t>サイゴ</t>
    </rPh>
    <rPh sb="3" eb="5">
      <t>ソクテイ</t>
    </rPh>
    <rPh sb="6" eb="7">
      <t>オコナ</t>
    </rPh>
    <phoneticPr fontId="4"/>
  </si>
  <si>
    <t>院内がん登録にセカンドオピニオン症例を含めている。</t>
    <phoneticPr fontId="4"/>
  </si>
  <si>
    <t>自施設における院内がん情報の集計値に（国立がん研究センターの報告書の内容を含む）について、毎年院内の会議で共有している。</t>
    <rPh sb="0" eb="3">
      <t>ジシセツ</t>
    </rPh>
    <rPh sb="7" eb="9">
      <t>インナイ</t>
    </rPh>
    <rPh sb="11" eb="13">
      <t>ジョウホウ</t>
    </rPh>
    <rPh sb="14" eb="16">
      <t>シュウケイ</t>
    </rPh>
    <rPh sb="16" eb="17">
      <t>アタイ</t>
    </rPh>
    <phoneticPr fontId="4"/>
  </si>
  <si>
    <t>自施設における院内がん情報の集計値について、ホームページや報告書などで、毎年独自に公表している。</t>
    <rPh sb="0" eb="3">
      <t>ジシセツ</t>
    </rPh>
    <rPh sb="7" eb="9">
      <t>インナイ</t>
    </rPh>
    <rPh sb="11" eb="13">
      <t>ジョウホウ</t>
    </rPh>
    <rPh sb="14" eb="16">
      <t>シュウケイ</t>
    </rPh>
    <rPh sb="16" eb="17">
      <t>アタイ</t>
    </rPh>
    <phoneticPr fontId="4"/>
  </si>
  <si>
    <r>
      <t>・別添ファイル名には該当する</t>
    </r>
    <r>
      <rPr>
        <b/>
        <sz val="11"/>
        <color rgb="FFFF0000"/>
        <rFont val="ＭＳ Ｐゴシック"/>
        <family val="3"/>
        <charset val="128"/>
        <scheme val="minor"/>
      </rPr>
      <t>別紙番号</t>
    </r>
    <r>
      <rPr>
        <sz val="11"/>
        <color theme="1"/>
        <rFont val="ＭＳ Ｐゴシック"/>
        <family val="3"/>
        <charset val="128"/>
        <scheme val="minor"/>
      </rPr>
      <t>を頭に付けてください。　例）別紙5_別添.xls</t>
    </r>
    <rPh sb="14" eb="16">
      <t>ベッシ</t>
    </rPh>
    <rPh sb="16" eb="18">
      <t>バンゴウ</t>
    </rPh>
    <rPh sb="30" eb="31">
      <t>レイ</t>
    </rPh>
    <rPh sb="32" eb="34">
      <t>ベッシ</t>
    </rPh>
    <rPh sb="36" eb="38">
      <t>ベッテン</t>
    </rPh>
    <phoneticPr fontId="4"/>
  </si>
  <si>
    <t>当該医療圏に居住するがん患者のうち、２割程度について診療実績がある。
※この場合の診療実績は、各施設の年間新入院がん患者数のうち当該二次医療圏に居住している者を分子とし、患者調査の「病院の推計退院患者数（患者住所地もしくは施設住所地）、２次医療圏×傷病分類別」の当該２次医療圏の悪性新生物の数値を１２倍したものを分母とする。分子の数値はがん診療連携拠点病院現況報告の数値を用い、分母の数値には原則として患者調査の最新公開情報を用いること。</t>
    <rPh sb="64" eb="66">
      <t>トウガイ</t>
    </rPh>
    <rPh sb="66" eb="68">
      <t>ニジ</t>
    </rPh>
    <rPh sb="68" eb="71">
      <t>イリョウケン</t>
    </rPh>
    <rPh sb="72" eb="74">
      <t>キョジュウ</t>
    </rPh>
    <rPh sb="78" eb="79">
      <t>モノ</t>
    </rPh>
    <phoneticPr fontId="4"/>
  </si>
  <si>
    <r>
      <t>新規指定</t>
    </r>
    <r>
      <rPr>
        <b/>
        <sz val="14"/>
        <color rgb="FFFF0000"/>
        <rFont val="ＭＳ Ｐゴシック"/>
        <family val="3"/>
        <charset val="128"/>
        <scheme val="minor"/>
      </rPr>
      <t>申請</t>
    </r>
    <r>
      <rPr>
        <b/>
        <sz val="14"/>
        <rFont val="ＭＳ Ｐゴシック"/>
        <family val="3"/>
        <charset val="128"/>
        <scheme val="minor"/>
      </rPr>
      <t>書の入力について以下をご注意ください。</t>
    </r>
    <rPh sb="0" eb="2">
      <t>シンキ</t>
    </rPh>
    <rPh sb="2" eb="4">
      <t>シテイ</t>
    </rPh>
    <rPh sb="4" eb="7">
      <t>シンセイショ</t>
    </rPh>
    <rPh sb="8" eb="10">
      <t>ニュウリョク</t>
    </rPh>
    <rPh sb="14" eb="16">
      <t>イカ</t>
    </rPh>
    <rPh sb="18" eb="20">
      <t>チュウイ</t>
    </rPh>
    <phoneticPr fontId="4"/>
  </si>
  <si>
    <t>ア</t>
    <phoneticPr fontId="4"/>
  </si>
  <si>
    <t>（ア）</t>
    <phoneticPr fontId="4"/>
  </si>
  <si>
    <t>（イ）</t>
    <phoneticPr fontId="4"/>
  </si>
  <si>
    <t>（ウ）</t>
    <phoneticPr fontId="4"/>
  </si>
  <si>
    <t>（エ）</t>
    <phoneticPr fontId="4"/>
  </si>
  <si>
    <t>（オ）</t>
    <phoneticPr fontId="4"/>
  </si>
  <si>
    <t>（カ）</t>
    <phoneticPr fontId="4"/>
  </si>
  <si>
    <t>（キ）</t>
    <phoneticPr fontId="4"/>
  </si>
  <si>
    <t>（ク）</t>
    <phoneticPr fontId="4"/>
  </si>
  <si>
    <t>（ケ）</t>
    <phoneticPr fontId="4"/>
  </si>
  <si>
    <t>（コ）</t>
    <phoneticPr fontId="4"/>
  </si>
  <si>
    <t>（サ）</t>
    <phoneticPr fontId="4"/>
  </si>
  <si>
    <t>（シ）</t>
    <phoneticPr fontId="4"/>
  </si>
  <si>
    <t>集学的治療及び標準的治療等を提供するに当たり、がん患者の身体的苦痛や精神心理的苦痛、社会的な問題等のスクリーニングを、診断時から外来及び病棟にて行うことのできる体制を整備している。また、必要に応じて看護師等によるカウンセリング（以下「がん患者カウンセリング」という。）を活用する等、安心して医療を受けられる体制を整備している。</t>
    <phoneticPr fontId="4"/>
  </si>
  <si>
    <t>がん疼痛や呼吸困難などに対する症状緩和や医療用麻薬の適正使用を目的とした院内マニュアルを整備する等、実効性のある診療体制を整備している。</t>
    <phoneticPr fontId="4"/>
  </si>
  <si>
    <r>
      <rPr>
        <sz val="7"/>
        <color rgb="FFFF0000"/>
        <rFont val="ＭＳ Ｐゴシック"/>
        <family val="3"/>
        <charset val="128"/>
      </rPr>
      <t>（ウ）</t>
    </r>
    <r>
      <rPr>
        <sz val="7"/>
        <rFont val="ＭＳ Ｐゴシック"/>
        <family val="3"/>
        <charset val="128"/>
      </rPr>
      <t>に規定するスクリーニングを行った上で、歯科医師や薬剤師、看護師、管理栄養士、歯科衛生士、理学療法士、作業療法士、言語聴覚士、社会福祉士等の専門的多職種の参加を必要に応じて求めている。</t>
    </r>
    <phoneticPr fontId="4"/>
  </si>
  <si>
    <r>
      <rPr>
        <sz val="7"/>
        <color rgb="FFFF0000"/>
        <rFont val="ＭＳ Ｐゴシック"/>
        <family val="3"/>
        <charset val="128"/>
      </rPr>
      <t>イ</t>
    </r>
    <r>
      <rPr>
        <sz val="7"/>
        <rFont val="ＭＳ Ｐゴシック"/>
        <family val="3"/>
        <charset val="128"/>
      </rPr>
      <t>　手術療法の提供体制</t>
    </r>
    <phoneticPr fontId="4"/>
  </si>
  <si>
    <t>（ア）</t>
    <phoneticPr fontId="4"/>
  </si>
  <si>
    <t>自施設で病理診断を行っている。</t>
  </si>
  <si>
    <r>
      <rPr>
        <sz val="7"/>
        <color rgb="FFFF0000"/>
        <rFont val="ＭＳ Ｐゴシック"/>
        <family val="3"/>
        <charset val="128"/>
      </rPr>
      <t>ウ</t>
    </r>
    <r>
      <rPr>
        <sz val="7"/>
        <rFont val="ＭＳ Ｐゴシック"/>
        <family val="3"/>
        <charset val="128"/>
      </rPr>
      <t>　放射線治療の提供体制</t>
    </r>
    <phoneticPr fontId="4"/>
  </si>
  <si>
    <t>自施設で放射線治療を実施している。</t>
    <rPh sb="0" eb="1">
      <t>ジ</t>
    </rPh>
    <rPh sb="1" eb="3">
      <t>シセツ</t>
    </rPh>
    <rPh sb="4" eb="7">
      <t>ホウシャセン</t>
    </rPh>
    <rPh sb="7" eb="9">
      <t>チリョウ</t>
    </rPh>
    <rPh sb="10" eb="12">
      <t>ジッシ</t>
    </rPh>
    <phoneticPr fontId="4"/>
  </si>
  <si>
    <t>自施設で放射線治療を実施している場合の体制整備。
※上段で「いいえ」とした場合、以下の項目は、便宜上「－」を選択、または「0」と記入してください（未入力チェックのため）。</t>
    <rPh sb="0" eb="1">
      <t>ジ</t>
    </rPh>
    <rPh sb="1" eb="3">
      <t>シセツ</t>
    </rPh>
    <rPh sb="4" eb="7">
      <t>ホウシャセン</t>
    </rPh>
    <rPh sb="7" eb="9">
      <t>チリョウ</t>
    </rPh>
    <rPh sb="10" eb="12">
      <t>ジッシ</t>
    </rPh>
    <rPh sb="16" eb="18">
      <t>バアイ</t>
    </rPh>
    <rPh sb="26" eb="28">
      <t>ジョウダン</t>
    </rPh>
    <rPh sb="64" eb="66">
      <t>キニュウ</t>
    </rPh>
    <phoneticPr fontId="4"/>
  </si>
  <si>
    <r>
      <rPr>
        <sz val="7"/>
        <color rgb="FFFF0000"/>
        <rFont val="ＭＳ Ｐゴシック"/>
        <family val="3"/>
        <charset val="128"/>
      </rPr>
      <t>エ</t>
    </r>
    <r>
      <rPr>
        <sz val="7"/>
        <rFont val="ＭＳ Ｐゴシック"/>
        <family val="3"/>
        <charset val="128"/>
      </rPr>
      <t>　薬物療法の提供体制</t>
    </r>
    <rPh sb="2" eb="4">
      <t>ヤクブツ</t>
    </rPh>
    <phoneticPr fontId="4"/>
  </si>
  <si>
    <r>
      <t>オ　</t>
    </r>
    <r>
      <rPr>
        <sz val="7"/>
        <rFont val="ＭＳ Ｐゴシック"/>
        <family val="3"/>
        <charset val="128"/>
      </rPr>
      <t>緩和ケアの提供体制</t>
    </r>
    <phoneticPr fontId="4"/>
  </si>
  <si>
    <r>
      <t>（２）の</t>
    </r>
    <r>
      <rPr>
        <sz val="7"/>
        <color rgb="FFFF0000"/>
        <rFont val="ＭＳ Ｐゴシック"/>
        <family val="3"/>
        <charset val="128"/>
      </rPr>
      <t>ア</t>
    </r>
    <r>
      <rPr>
        <sz val="7"/>
        <rFont val="ＭＳ Ｐゴシック"/>
        <family val="3"/>
        <charset val="128"/>
      </rPr>
      <t>の</t>
    </r>
    <r>
      <rPr>
        <sz val="7"/>
        <color rgb="FFFF0000"/>
        <rFont val="ＭＳ Ｐゴシック"/>
        <family val="3"/>
        <charset val="128"/>
      </rPr>
      <t>（オ）</t>
    </r>
    <r>
      <rPr>
        <sz val="7"/>
        <rFont val="ＭＳ Ｐゴシック"/>
        <family val="3"/>
        <charset val="128"/>
      </rPr>
      <t>に規定する医師及び（２）の</t>
    </r>
    <r>
      <rPr>
        <sz val="7"/>
        <color rgb="FFFF0000"/>
        <rFont val="ＭＳ Ｐゴシック"/>
        <family val="3"/>
        <charset val="128"/>
      </rPr>
      <t>イ</t>
    </r>
    <r>
      <rPr>
        <sz val="7"/>
        <rFont val="ＭＳ Ｐゴシック"/>
        <family val="3"/>
        <charset val="128"/>
      </rPr>
      <t>の</t>
    </r>
    <r>
      <rPr>
        <sz val="7"/>
        <color rgb="FFFF0000"/>
        <rFont val="ＭＳ Ｐゴシック"/>
        <family val="3"/>
        <charset val="128"/>
      </rPr>
      <t>（ウ）</t>
    </r>
    <r>
      <rPr>
        <sz val="7"/>
        <rFont val="ＭＳ Ｐゴシック"/>
        <family val="3"/>
        <charset val="128"/>
      </rPr>
      <t>に規定する看護師等を構成員とする緩和ケアチームを整備し、当該緩和ケアチームを組織上明確に位置付けるとともに、がん患者に対し適切な緩和ケアを提供している。</t>
    </r>
    <phoneticPr fontId="4"/>
  </si>
  <si>
    <t>定期的に病棟ラウンド及びカンファレンスを行い、適切な症状緩和にについて協議している。また、当該病棟ラウンド及びカンファレンスについて主治医や病棟看護師等に情報を共有し、必要に応じて参加を求めている。</t>
    <phoneticPr fontId="4"/>
  </si>
  <si>
    <t>当該病棟ラウンド及びカンファレンスは週１回以上の頻度で開催している。</t>
    <rPh sb="0" eb="2">
      <t>トウガイ</t>
    </rPh>
    <rPh sb="2" eb="4">
      <t>ビョウトウ</t>
    </rPh>
    <rPh sb="8" eb="9">
      <t>オヨ</t>
    </rPh>
    <rPh sb="18" eb="19">
      <t>シュウ</t>
    </rPh>
    <rPh sb="20" eb="21">
      <t>カイ</t>
    </rPh>
    <rPh sb="21" eb="23">
      <t>イジョウ</t>
    </rPh>
    <rPh sb="24" eb="26">
      <t>ヒンド</t>
    </rPh>
    <rPh sb="27" eb="29">
      <t>カイサイ</t>
    </rPh>
    <phoneticPr fontId="4"/>
  </si>
  <si>
    <t>国拠点病院や地域の医療施設と連携し、さまざまな治療による症状緩和など、患者の症状に応じた緩和ケアを提供する体制を整備している。</t>
    <phoneticPr fontId="4"/>
  </si>
  <si>
    <t>外来において専門的な緩和ケアを提供できる体制を整備している。</t>
    <phoneticPr fontId="4"/>
  </si>
  <si>
    <t>「外来において専門的な緩和ケアを提供できる体制」は、医師による全人的かつ専門的な緩和ケアを含めた専門的な緩和ケアを提供する定期的な外来である。</t>
    <rPh sb="1" eb="3">
      <t>ガイライ</t>
    </rPh>
    <rPh sb="7" eb="10">
      <t>センモンテキ</t>
    </rPh>
    <rPh sb="11" eb="13">
      <t>カンワ</t>
    </rPh>
    <rPh sb="16" eb="18">
      <t>テイキョウ</t>
    </rPh>
    <rPh sb="21" eb="23">
      <t>タイセイ</t>
    </rPh>
    <rPh sb="45" eb="46">
      <t>フク</t>
    </rPh>
    <rPh sb="48" eb="50">
      <t>センモン</t>
    </rPh>
    <rPh sb="50" eb="51">
      <t>テキ</t>
    </rPh>
    <rPh sb="52" eb="54">
      <t>カンワ</t>
    </rPh>
    <phoneticPr fontId="4"/>
  </si>
  <si>
    <t>外来診療日については、外来診療表等に明示し、患者の外来受診や地域の医療機関の紹介を円滑に行うことができる体制を整備している。</t>
    <phoneticPr fontId="4"/>
  </si>
  <si>
    <t>アドバンス・ケア・プランニングを含めた意思決定支援について院内において広く研修を行うとともに、患者や家族に周知している。</t>
    <phoneticPr fontId="4"/>
  </si>
  <si>
    <t>（ア）から（キ）により、緩和ケアの提供がなされる旨を、院内の見やすい場所での掲示や資料配布等により、がん患者及び家族に対しわかりやすく情報提供を行っている。また、入院時においては、緩和ケアの提供がなされる旨の資料を配布している。</t>
    <phoneticPr fontId="4"/>
  </si>
  <si>
    <t>厚生労働大臣が指定するがん診療連携拠点病院（以下「国拠点病院」という。）が実施する緩和ケアに関する地域の医療機関等との連携協力体制の整備に協力している。</t>
    <phoneticPr fontId="4"/>
  </si>
  <si>
    <t>国拠点病院又は地域の医療機関から紹介されたがん患者の受け入れを行っており、また、がん患者の状態に応じ、国拠点病院や厚生労働大臣が指定するがんゲノム医療の拠点病院及び連携病院、地域の医療機関へがん患者の紹介を行っている。</t>
    <phoneticPr fontId="4"/>
  </si>
  <si>
    <t>国拠点病院が行う、患者やその家族に対し地域の緩和ケア提供体制について情報提供できる体制の整備に協力している。</t>
    <phoneticPr fontId="4"/>
  </si>
  <si>
    <t>国拠点病院が行う医療圏内のがん診療に関する情報集約及び情報提供等に協力している。</t>
    <phoneticPr fontId="4"/>
  </si>
  <si>
    <t>国拠点病院が行う地域連携クリティカルパス（国拠点病院と地域の医療機関等が作成する診療役割分担表、共同診療計画表及び患者用診療計画表から構成されるがん患者に対する診療の全体像を体系化した表をいう。以下同じ。）の整備に協力している。</t>
    <phoneticPr fontId="4"/>
  </si>
  <si>
    <t>地域連携時には、がん疼痛等の症状が十分に緩和された状態での退院に努め、院内での緩和ケアに関する治療が在宅診療でも継続して実施できる体制を整備している。</t>
    <phoneticPr fontId="4"/>
  </si>
  <si>
    <t>当該医療圏において、国拠点病院が、地域の医療機関や在宅診療所等の医療・介護従事者とがんに関する医療提供体制や社会的支援のあり方について情報を共有し、役割分担や支援等について議論する場を設けることに協力している。</t>
    <phoneticPr fontId="4"/>
  </si>
  <si>
    <r>
      <rPr>
        <sz val="7"/>
        <color rgb="FFFF0000"/>
        <rFont val="ＭＳ Ｐゴシック"/>
        <family val="3"/>
        <charset val="128"/>
      </rPr>
      <t>キ</t>
    </r>
    <r>
      <rPr>
        <sz val="7"/>
        <rFont val="ＭＳ Ｐゴシック"/>
        <family val="3"/>
        <charset val="128"/>
      </rPr>
      <t>　セカンドオピニオンの提示体制</t>
    </r>
    <phoneticPr fontId="4"/>
  </si>
  <si>
    <r>
      <rPr>
        <sz val="7"/>
        <color rgb="FFFF0000"/>
        <rFont val="ＭＳ Ｐゴシック"/>
        <family val="3"/>
        <charset val="128"/>
      </rPr>
      <t>ア</t>
    </r>
    <r>
      <rPr>
        <sz val="7"/>
        <rFont val="ＭＳ Ｐゴシック"/>
        <family val="3"/>
        <charset val="128"/>
      </rPr>
      <t>　専門的な知識および技能を有する医師の配置</t>
    </r>
    <phoneticPr fontId="4"/>
  </si>
  <si>
    <t>うち特定非営利活動法人日本緩和医療学会から緩和医療認定医として認定を受けている者</t>
    <rPh sb="21" eb="23">
      <t>カンワ</t>
    </rPh>
    <rPh sb="23" eb="25">
      <t>イリョウ</t>
    </rPh>
    <rPh sb="31" eb="33">
      <t>ニンテイ</t>
    </rPh>
    <rPh sb="34" eb="35">
      <t>ウ</t>
    </rPh>
    <rPh sb="39" eb="40">
      <t>モノ</t>
    </rPh>
    <phoneticPr fontId="4"/>
  </si>
  <si>
    <t>うち特定非営利活動法人日本緩和医療学会から緩和医療専門医として認定を受けている者</t>
    <rPh sb="21" eb="23">
      <t>カンワ</t>
    </rPh>
    <rPh sb="23" eb="25">
      <t>イリョウ</t>
    </rPh>
    <rPh sb="25" eb="27">
      <t>センモン</t>
    </rPh>
    <rPh sb="31" eb="33">
      <t>ニンテイ</t>
    </rPh>
    <rPh sb="34" eb="35">
      <t>ウ</t>
    </rPh>
    <rPh sb="39" eb="40">
      <t>モノ</t>
    </rPh>
    <phoneticPr fontId="4"/>
  </si>
  <si>
    <t>その他の専門資格の場合、専門資格と人数を記載すること</t>
    <rPh sb="4" eb="6">
      <t>センモン</t>
    </rPh>
    <rPh sb="6" eb="8">
      <t>シカク</t>
    </rPh>
    <rPh sb="12" eb="14">
      <t>センモン</t>
    </rPh>
    <rPh sb="14" eb="16">
      <t>シカク</t>
    </rPh>
    <rPh sb="17" eb="19">
      <t>ニンズウ</t>
    </rPh>
    <phoneticPr fontId="4"/>
  </si>
  <si>
    <t>放射線診断・治療に関する専門的な知識を有する医師を１人以上配置するか、又は他の医療機関から協力を得られる体制を確保している。</t>
    <rPh sb="6" eb="8">
      <t>チリョウ</t>
    </rPh>
    <rPh sb="9" eb="10">
      <t>カン</t>
    </rPh>
    <rPh sb="12" eb="15">
      <t>センモンテキ</t>
    </rPh>
    <rPh sb="16" eb="18">
      <t>チシキ</t>
    </rPh>
    <rPh sb="19" eb="20">
      <t>ユウ</t>
    </rPh>
    <rPh sb="22" eb="24">
      <t>イシ</t>
    </rPh>
    <rPh sb="26" eb="27">
      <t>ヒト</t>
    </rPh>
    <rPh sb="27" eb="29">
      <t>イジョウ</t>
    </rPh>
    <rPh sb="29" eb="31">
      <t>ハイチ</t>
    </rPh>
    <rPh sb="35" eb="36">
      <t>マタ</t>
    </rPh>
    <rPh sb="37" eb="38">
      <t>ホカ</t>
    </rPh>
    <rPh sb="39" eb="43">
      <t>イリョウキカン</t>
    </rPh>
    <rPh sb="45" eb="47">
      <t>キョウリョク</t>
    </rPh>
    <rPh sb="48" eb="49">
      <t>エ</t>
    </rPh>
    <rPh sb="52" eb="54">
      <t>タイセイ</t>
    </rPh>
    <rPh sb="55" eb="57">
      <t>カクホ</t>
    </rPh>
    <phoneticPr fontId="4"/>
  </si>
  <si>
    <t>他の医療機関から協力を得られる体制を確保している。</t>
    <rPh sb="0" eb="1">
      <t>ホカ</t>
    </rPh>
    <rPh sb="2" eb="6">
      <t>イリョウキカン</t>
    </rPh>
    <rPh sb="8" eb="10">
      <t>キョウリョク</t>
    </rPh>
    <rPh sb="11" eb="12">
      <t>エ</t>
    </rPh>
    <rPh sb="15" eb="17">
      <t>タイセイ</t>
    </rPh>
    <rPh sb="18" eb="20">
      <t>カクホ</t>
    </rPh>
    <phoneticPr fontId="4"/>
  </si>
  <si>
    <t>放射線診断・治療に関する専門的な知識を有する医師の人数（上記で「いいえ」とした場合、A項目）</t>
    <rPh sb="6" eb="8">
      <t>チリョウ</t>
    </rPh>
    <rPh sb="9" eb="10">
      <t>カン</t>
    </rPh>
    <rPh sb="12" eb="15">
      <t>センモンテキ</t>
    </rPh>
    <rPh sb="16" eb="18">
      <t>チシキ</t>
    </rPh>
    <rPh sb="19" eb="20">
      <t>ユウ</t>
    </rPh>
    <rPh sb="22" eb="24">
      <t>イシ</t>
    </rPh>
    <rPh sb="25" eb="27">
      <t>ニンズウ</t>
    </rPh>
    <phoneticPr fontId="4"/>
  </si>
  <si>
    <t>うち常勤の人数（上記で「いいえ」とした場合、C項目）</t>
    <rPh sb="2" eb="4">
      <t>ジョウキン</t>
    </rPh>
    <rPh sb="5" eb="7">
      <t>ニンズウ</t>
    </rPh>
    <phoneticPr fontId="4"/>
  </si>
  <si>
    <t>緩和ケアチームの、身体症状の緩和に携わる専門的な知識および技能を有する常勤の医師の人数</t>
    <rPh sb="9" eb="11">
      <t>シンタイ</t>
    </rPh>
    <rPh sb="35" eb="37">
      <t>ジョウキン</t>
    </rPh>
    <phoneticPr fontId="4"/>
  </si>
  <si>
    <r>
      <t>身体症状の緩和に携わる医師のうち専</t>
    </r>
    <r>
      <rPr>
        <sz val="7"/>
        <color rgb="FFFF0000"/>
        <rFont val="ＭＳ Ｐゴシック"/>
        <family val="3"/>
        <charset val="128"/>
      </rPr>
      <t>任</t>
    </r>
    <r>
      <rPr>
        <sz val="7"/>
        <rFont val="ＭＳ Ｐゴシック"/>
        <family val="3"/>
        <charset val="128"/>
      </rPr>
      <t>常勤の人数</t>
    </r>
    <rPh sb="16" eb="18">
      <t>センニン</t>
    </rPh>
    <rPh sb="18" eb="20">
      <t>ジョウキン</t>
    </rPh>
    <phoneticPr fontId="4"/>
  </si>
  <si>
    <r>
      <t>専</t>
    </r>
    <r>
      <rPr>
        <sz val="7"/>
        <color rgb="FFFF0000"/>
        <rFont val="ＭＳ Ｐゴシック"/>
        <family val="3"/>
        <charset val="128"/>
      </rPr>
      <t>任</t>
    </r>
    <r>
      <rPr>
        <sz val="7"/>
        <rFont val="ＭＳ Ｐゴシック"/>
        <family val="3"/>
        <charset val="128"/>
      </rPr>
      <t>の薬物療法に携わる専門的な知識および技能を有する常勤の医師の人数</t>
    </r>
    <rPh sb="0" eb="2">
      <t>センニン</t>
    </rPh>
    <rPh sb="3" eb="5">
      <t>ヤクブツ</t>
    </rPh>
    <rPh sb="26" eb="28">
      <t>ジョウキン</t>
    </rPh>
    <phoneticPr fontId="4"/>
  </si>
  <si>
    <t>他の医療機関から協力を得られる体制を確保している。</t>
    <rPh sb="0" eb="1">
      <t>ホカ</t>
    </rPh>
    <rPh sb="2" eb="4">
      <t>イリョウ</t>
    </rPh>
    <rPh sb="4" eb="6">
      <t>キカン</t>
    </rPh>
    <rPh sb="8" eb="10">
      <t>キョウリョク</t>
    </rPh>
    <rPh sb="11" eb="12">
      <t>エ</t>
    </rPh>
    <rPh sb="15" eb="17">
      <t>タイセイ</t>
    </rPh>
    <rPh sb="18" eb="20">
      <t>カクホ</t>
    </rPh>
    <phoneticPr fontId="4"/>
  </si>
  <si>
    <t>病理解剖等の病理診断に係る周辺業務を含む、専従の病理診断に携わる医師の人数（上記で「いいえ」とした場合、A項目）</t>
    <rPh sb="0" eb="2">
      <t>ビョウリ</t>
    </rPh>
    <rPh sb="2" eb="4">
      <t>カイボウ</t>
    </rPh>
    <rPh sb="4" eb="5">
      <t>トウ</t>
    </rPh>
    <rPh sb="6" eb="8">
      <t>ビョウリ</t>
    </rPh>
    <rPh sb="8" eb="10">
      <t>シンダン</t>
    </rPh>
    <rPh sb="11" eb="12">
      <t>カカ</t>
    </rPh>
    <rPh sb="13" eb="15">
      <t>シュウヘン</t>
    </rPh>
    <rPh sb="15" eb="17">
      <t>ギョウム</t>
    </rPh>
    <rPh sb="18" eb="19">
      <t>フク</t>
    </rPh>
    <rPh sb="21" eb="23">
      <t>センジュウ</t>
    </rPh>
    <rPh sb="24" eb="26">
      <t>ビョウリ</t>
    </rPh>
    <rPh sb="26" eb="28">
      <t>シンダン</t>
    </rPh>
    <rPh sb="29" eb="30">
      <t>タズサ</t>
    </rPh>
    <rPh sb="32" eb="34">
      <t>イシ</t>
    </rPh>
    <rPh sb="35" eb="37">
      <t>ニンズ</t>
    </rPh>
    <rPh sb="38" eb="40">
      <t>ジョウキ</t>
    </rPh>
    <rPh sb="49" eb="51">
      <t>バアイ</t>
    </rPh>
    <rPh sb="53" eb="55">
      <t>コウモク</t>
    </rPh>
    <phoneticPr fontId="4"/>
  </si>
  <si>
    <t>病理解剖等の病理診断に係る周辺業務を含む、専従の病理診断に携わる医師を配置しているか、又は他の医療機関から協力を得られる体制を確保している。</t>
    <rPh sb="0" eb="2">
      <t>ビョウリ</t>
    </rPh>
    <rPh sb="2" eb="4">
      <t>カイボウ</t>
    </rPh>
    <rPh sb="4" eb="5">
      <t>トウ</t>
    </rPh>
    <rPh sb="6" eb="8">
      <t>ビョウリ</t>
    </rPh>
    <rPh sb="8" eb="10">
      <t>シンダン</t>
    </rPh>
    <rPh sb="11" eb="12">
      <t>カカ</t>
    </rPh>
    <rPh sb="13" eb="15">
      <t>シュウヘン</t>
    </rPh>
    <rPh sb="15" eb="17">
      <t>ギョウム</t>
    </rPh>
    <rPh sb="18" eb="19">
      <t>フク</t>
    </rPh>
    <rPh sb="21" eb="23">
      <t>センジュウ</t>
    </rPh>
    <rPh sb="24" eb="26">
      <t>ビョウリ</t>
    </rPh>
    <rPh sb="26" eb="28">
      <t>シンダン</t>
    </rPh>
    <rPh sb="29" eb="30">
      <t>タズサ</t>
    </rPh>
    <rPh sb="32" eb="34">
      <t>イシ</t>
    </rPh>
    <rPh sb="35" eb="37">
      <t>ハイチ</t>
    </rPh>
    <rPh sb="43" eb="44">
      <t>マタ</t>
    </rPh>
    <rPh sb="45" eb="46">
      <t>ホカ</t>
    </rPh>
    <rPh sb="47" eb="49">
      <t>イリョウ</t>
    </rPh>
    <rPh sb="49" eb="51">
      <t>キカン</t>
    </rPh>
    <rPh sb="53" eb="55">
      <t>キョウリョク</t>
    </rPh>
    <rPh sb="56" eb="57">
      <t>エ</t>
    </rPh>
    <rPh sb="60" eb="62">
      <t>タイセイ</t>
    </rPh>
    <rPh sb="63" eb="65">
      <t>カクホ</t>
    </rPh>
    <phoneticPr fontId="4"/>
  </si>
  <si>
    <t>うち日本放射線治療専門放射線技師認定機構から認定を行う放射線治療専門放射線技師として認定を受けている者</t>
    <phoneticPr fontId="4"/>
  </si>
  <si>
    <t>その他の専門資格の場合、専門資格と人数を記載すること</t>
    <rPh sb="4" eb="6">
      <t>センモン</t>
    </rPh>
    <rPh sb="6" eb="8">
      <t>シカク</t>
    </rPh>
    <rPh sb="12" eb="14">
      <t>センモン</t>
    </rPh>
    <rPh sb="14" eb="16">
      <t>シカク</t>
    </rPh>
    <rPh sb="17" eb="19">
      <t>ニンズ</t>
    </rPh>
    <phoneticPr fontId="4"/>
  </si>
  <si>
    <t>うち一般財団法人医学物理士認定機構から医学物理士として認定を受けている者</t>
    <phoneticPr fontId="4"/>
  </si>
  <si>
    <t>うち公益社団法人日本看護協会からがん放射線療法看護認定看護師として認定を受けている者</t>
    <rPh sb="36" eb="37">
      <t>ウ</t>
    </rPh>
    <phoneticPr fontId="4"/>
  </si>
  <si>
    <t>その他の専門資格の場合、専門資格と人数を記載すること</t>
    <rPh sb="9" eb="11">
      <t>バアイ</t>
    </rPh>
    <rPh sb="12" eb="14">
      <t>センモン</t>
    </rPh>
    <rPh sb="14" eb="16">
      <t>シカク</t>
    </rPh>
    <rPh sb="17" eb="19">
      <t>ニンズウ</t>
    </rPh>
    <phoneticPr fontId="4"/>
  </si>
  <si>
    <t>うち一般社団法人日本医療薬学会からがん専門薬剤師として認定を受けている者</t>
    <phoneticPr fontId="4"/>
  </si>
  <si>
    <t>うち一般社団法人日本病院薬剤師会からがん薬物療法認定薬剤師として認定を受けている者</t>
    <phoneticPr fontId="4"/>
  </si>
  <si>
    <t>うち公益社団法人日本看護協会からがん看護専門看護師として認定を受けている者</t>
    <rPh sb="2" eb="4">
      <t>コウエキ</t>
    </rPh>
    <rPh sb="4" eb="6">
      <t>シャダン</t>
    </rPh>
    <rPh sb="6" eb="8">
      <t>ホウジン</t>
    </rPh>
    <rPh sb="8" eb="10">
      <t>ニホン</t>
    </rPh>
    <rPh sb="10" eb="12">
      <t>カンゴ</t>
    </rPh>
    <rPh sb="12" eb="14">
      <t>キョウカイ</t>
    </rPh>
    <rPh sb="28" eb="30">
      <t>ニンテイ</t>
    </rPh>
    <rPh sb="31" eb="32">
      <t>ウ</t>
    </rPh>
    <rPh sb="36" eb="37">
      <t>モノ</t>
    </rPh>
    <phoneticPr fontId="4"/>
  </si>
  <si>
    <t>うち公益社団法人日本看護協会からがん化学療法看護認定看護師として認定を受けている者</t>
    <rPh sb="32" eb="34">
      <t>ニンテイ</t>
    </rPh>
    <rPh sb="35" eb="36">
      <t>ウ</t>
    </rPh>
    <rPh sb="40" eb="41">
      <t>モノ</t>
    </rPh>
    <phoneticPr fontId="4"/>
  </si>
  <si>
    <t>うち公益社団法人日本看護協会からがん看護専門看護師として認定を受けている者</t>
    <phoneticPr fontId="4"/>
  </si>
  <si>
    <t>うち公益社団法人日本看護協会から緩和ケア認定看護師として認定を受けている者</t>
    <phoneticPr fontId="4"/>
  </si>
  <si>
    <t>うち公益社団法人日本看護協会からがん性疼痛看護認定看護師として認定を受けている者</t>
    <phoneticPr fontId="4"/>
  </si>
  <si>
    <t>うち一般社団法人日本緩和医療薬学会から緩和薬物療法認定薬剤師として認定を受けている者</t>
    <phoneticPr fontId="4"/>
  </si>
  <si>
    <t>うち公益社団法人日本臨床細胞学会から細胞検査士として認定を受けている者</t>
    <rPh sb="26" eb="28">
      <t>ニンテイ</t>
    </rPh>
    <rPh sb="29" eb="30">
      <t>ウ</t>
    </rPh>
    <rPh sb="34" eb="35">
      <t>モノ</t>
    </rPh>
    <phoneticPr fontId="4"/>
  </si>
  <si>
    <r>
      <rPr>
        <sz val="7"/>
        <color rgb="FFFF0000"/>
        <rFont val="ＭＳ Ｐゴシック"/>
        <family val="3"/>
        <charset val="128"/>
      </rPr>
      <t>イ</t>
    </r>
    <r>
      <rPr>
        <sz val="7"/>
        <rFont val="ＭＳ Ｐゴシック"/>
        <family val="3"/>
        <charset val="128"/>
      </rPr>
      <t>　専門的な知識および技能を有する医師以外の診療従事者の配置</t>
    </r>
    <phoneticPr fontId="4"/>
  </si>
  <si>
    <r>
      <t>専</t>
    </r>
    <r>
      <rPr>
        <sz val="7"/>
        <color rgb="FFFF0000"/>
        <rFont val="ＭＳ Ｐゴシック"/>
        <family val="3"/>
        <charset val="128"/>
      </rPr>
      <t>任</t>
    </r>
    <r>
      <rPr>
        <sz val="7"/>
        <rFont val="ＭＳ Ｐゴシック"/>
        <family val="3"/>
        <charset val="128"/>
      </rPr>
      <t>の放射線治療に携わる常勤の診療放射線技師の人数</t>
    </r>
    <rPh sb="0" eb="2">
      <t>センニン</t>
    </rPh>
    <rPh sb="12" eb="14">
      <t>ジョウキン</t>
    </rPh>
    <rPh sb="23" eb="25">
      <t>ニンズウ</t>
    </rPh>
    <phoneticPr fontId="4"/>
  </si>
  <si>
    <t>専任の人数</t>
    <rPh sb="0" eb="2">
      <t>センニン</t>
    </rPh>
    <rPh sb="3" eb="5">
      <t>ニンズウ</t>
    </rPh>
    <phoneticPr fontId="4"/>
  </si>
  <si>
    <t>うち専任常勤の人数</t>
    <rPh sb="2" eb="4">
      <t>センニン</t>
    </rPh>
    <rPh sb="4" eb="6">
      <t>ジョウキン</t>
    </rPh>
    <rPh sb="7" eb="9">
      <t>ニンズウ</t>
    </rPh>
    <phoneticPr fontId="4"/>
  </si>
  <si>
    <t>ウ　その他</t>
    <phoneticPr fontId="4"/>
  </si>
  <si>
    <t>大阪府がん診療拠点病院の長は、当該病院においてがん医療に携わる専門的な知識および技能を有する医師の専門性および活動実績等を定期的に評価し、当該医師がその専門性を十分に発揮できる体制を整備している。
また、当該評価に当たっては、手術・放射線治療・薬物療法の治療件数（放射線治療・薬物療法については、入院・外来ごとに評価することが望ましい。）、紹介されたがん患者数その他診療連携の実績、論文の発表実績、研修会・日常診療等を通じた指導実績、研修会・学会等への参加実績等を参考としている。</t>
    <phoneticPr fontId="4"/>
  </si>
  <si>
    <r>
      <rPr>
        <sz val="7"/>
        <color rgb="FFFF0000"/>
        <rFont val="ＭＳ Ｐゴシック"/>
        <family val="3"/>
        <charset val="128"/>
      </rPr>
      <t>ア</t>
    </r>
    <r>
      <rPr>
        <sz val="7"/>
        <rFont val="ＭＳ Ｐゴシック"/>
        <family val="3"/>
        <charset val="128"/>
      </rPr>
      <t>　専門的ながん医療を提供するための治療機器および治療室等の設置</t>
    </r>
    <phoneticPr fontId="4"/>
  </si>
  <si>
    <t>リニアックなどの体外照射を行うための放射線治療に関する機器を設置している。
※59行目で「いいえ」とした場合、「-」を選択してください（未入力チェックのため）。</t>
    <phoneticPr fontId="4"/>
  </si>
  <si>
    <t>イ　敷地内禁煙等</t>
    <phoneticPr fontId="4"/>
  </si>
  <si>
    <r>
      <rPr>
        <sz val="7"/>
        <color rgb="FFFF0000"/>
        <rFont val="ＭＳ Ｐゴシック"/>
        <family val="3"/>
        <charset val="128"/>
      </rPr>
      <t>イ</t>
    </r>
    <r>
      <rPr>
        <sz val="7"/>
        <rFont val="ＭＳ Ｐゴシック"/>
        <family val="3"/>
        <charset val="128"/>
      </rPr>
      <t>　敷地内禁煙等</t>
    </r>
    <phoneticPr fontId="4"/>
  </si>
  <si>
    <t>健康増進法や府受動喫煙防止条例等の規定を踏まえ、敷地内禁煙の実施等のたばこ対策に積極的に取り組んでいる。</t>
    <phoneticPr fontId="4"/>
  </si>
  <si>
    <t>以下のア～エの項目をそれぞれ満たしている。</t>
    <rPh sb="0" eb="2">
      <t>イカ</t>
    </rPh>
    <rPh sb="7" eb="9">
      <t>コウモク</t>
    </rPh>
    <rPh sb="14" eb="15">
      <t>ミ</t>
    </rPh>
    <phoneticPr fontId="4"/>
  </si>
  <si>
    <t>国拠点病院等が実施するがん医療に携わる医師等を対象とした緩和ケアに関する研修に積極的に協力するとともに参加している。また、自施設に所属する臨床研修医及び１年以上自施設に所属するがん診療に携わる医師・歯科医師が当該研修を修了する体制を整備し、受講率を現況報告において、報告している。</t>
    <phoneticPr fontId="4"/>
  </si>
  <si>
    <t>１年以上自施設に所属するがん診療に携わる医師・歯科医師の人数（臨床研修医を除く）</t>
    <rPh sb="31" eb="33">
      <t>リンショウ</t>
    </rPh>
    <rPh sb="33" eb="36">
      <t>ケンシュウイ</t>
    </rPh>
    <rPh sb="37" eb="38">
      <t>ノゾ</t>
    </rPh>
    <phoneticPr fontId="4"/>
  </si>
  <si>
    <t>国拠点病院等が実施する診療連携を行っている地域の医療機関等の医療従事者も参加する合同のカンファレンスに積極的に参加している。</t>
    <phoneticPr fontId="4"/>
  </si>
  <si>
    <t>（１）のほか、国拠点病院等が実施するがん医療に携わる医師等を対象とした早期診断、副作用対応を含めた放射線治療・薬物療法の推進及び緩和ケア等に関する研修に積極的に協力するとともに参加している。</t>
    <rPh sb="7" eb="8">
      <t>クニ</t>
    </rPh>
    <rPh sb="8" eb="10">
      <t>キョテン</t>
    </rPh>
    <rPh sb="10" eb="13">
      <t>ビョウインナド</t>
    </rPh>
    <rPh sb="14" eb="16">
      <t>ジッシ</t>
    </rPh>
    <rPh sb="20" eb="22">
      <t>イリョウ</t>
    </rPh>
    <rPh sb="23" eb="24">
      <t>タズサ</t>
    </rPh>
    <rPh sb="26" eb="28">
      <t>イシ</t>
    </rPh>
    <rPh sb="28" eb="29">
      <t>トウ</t>
    </rPh>
    <rPh sb="30" eb="32">
      <t>タイショウ</t>
    </rPh>
    <rPh sb="35" eb="37">
      <t>ソウキ</t>
    </rPh>
    <rPh sb="37" eb="39">
      <t>シンダン</t>
    </rPh>
    <rPh sb="40" eb="43">
      <t>フクサヨウ</t>
    </rPh>
    <rPh sb="43" eb="45">
      <t>タイオウ</t>
    </rPh>
    <rPh sb="46" eb="47">
      <t>フク</t>
    </rPh>
    <rPh sb="49" eb="52">
      <t>ホウシャセン</t>
    </rPh>
    <rPh sb="52" eb="54">
      <t>チリョウ</t>
    </rPh>
    <rPh sb="55" eb="57">
      <t>ヤクブツ</t>
    </rPh>
    <rPh sb="57" eb="59">
      <t>リョウホウ</t>
    </rPh>
    <rPh sb="60" eb="62">
      <t>スイシン</t>
    </rPh>
    <rPh sb="62" eb="63">
      <t>オヨ</t>
    </rPh>
    <rPh sb="64" eb="66">
      <t>カンワ</t>
    </rPh>
    <rPh sb="68" eb="69">
      <t>ナド</t>
    </rPh>
    <rPh sb="70" eb="71">
      <t>カン</t>
    </rPh>
    <rPh sb="73" eb="75">
      <t>ケンシュウ</t>
    </rPh>
    <rPh sb="76" eb="79">
      <t>セッキョクテキ</t>
    </rPh>
    <rPh sb="80" eb="82">
      <t>キョウリョク</t>
    </rPh>
    <rPh sb="88" eb="90">
      <t>サンカ</t>
    </rPh>
    <phoneticPr fontId="4"/>
  </si>
  <si>
    <t>専任のがんに関する相談支援に携わる者を１人以上配置している。</t>
    <rPh sb="20" eb="23">
      <t>ヒトイジョウ</t>
    </rPh>
    <rPh sb="23" eb="25">
      <t>ハイチ</t>
    </rPh>
    <phoneticPr fontId="4"/>
  </si>
  <si>
    <t>国拠点病院と連携して、院内外のがん患者およびその家族並びに地域の住民および医療機関等からの相談等に対応する体制を整備している。また、相談支援に関し十分な経験を有するがん患者団体との連携協力体制の構築に積極的に取り組んでいる。</t>
    <rPh sb="0" eb="1">
      <t>クニ</t>
    </rPh>
    <rPh sb="1" eb="5">
      <t>キョテンビョウイン</t>
    </rPh>
    <rPh sb="6" eb="8">
      <t>レンケイ</t>
    </rPh>
    <rPh sb="66" eb="68">
      <t>ソウダン</t>
    </rPh>
    <rPh sb="68" eb="70">
      <t>シエン</t>
    </rPh>
    <rPh sb="71" eb="72">
      <t>カン</t>
    </rPh>
    <rPh sb="73" eb="75">
      <t>ジュウブン</t>
    </rPh>
    <rPh sb="76" eb="78">
      <t>ケイケン</t>
    </rPh>
    <rPh sb="79" eb="80">
      <t>ユウ</t>
    </rPh>
    <rPh sb="84" eb="86">
      <t>カンジャ</t>
    </rPh>
    <rPh sb="86" eb="88">
      <t>ダンタイ</t>
    </rPh>
    <rPh sb="90" eb="92">
      <t>レンケイ</t>
    </rPh>
    <rPh sb="92" eb="94">
      <t>キョウリョク</t>
    </rPh>
    <rPh sb="94" eb="96">
      <t>タイセイ</t>
    </rPh>
    <rPh sb="97" eb="99">
      <t>コウチク</t>
    </rPh>
    <rPh sb="100" eb="103">
      <t>セッキョクテキ</t>
    </rPh>
    <rPh sb="104" eb="105">
      <t>ト</t>
    </rPh>
    <rPh sb="106" eb="107">
      <t>ク</t>
    </rPh>
    <phoneticPr fontId="4"/>
  </si>
  <si>
    <t>相談支援センターの支援員は、大阪府の都道府県拠点病院が実施する相談支援に携わる者を対象とした研修を受講している。</t>
    <rPh sb="14" eb="17">
      <t>オオサカフ</t>
    </rPh>
    <phoneticPr fontId="4"/>
  </si>
  <si>
    <t>専任で、院内がん登録の実務を担う者として、国立がん研究センターが提供する研修で初級認定者の認定を受けている者の人数</t>
    <rPh sb="0" eb="2">
      <t>センニン</t>
    </rPh>
    <rPh sb="39" eb="41">
      <t>ショキュウ</t>
    </rPh>
    <rPh sb="53" eb="54">
      <t>モノ</t>
    </rPh>
    <rPh sb="55" eb="57">
      <t>ニンズウ</t>
    </rPh>
    <phoneticPr fontId="4"/>
  </si>
  <si>
    <t>うち専任で中級認定者の認定を受けている者の人数</t>
    <rPh sb="2" eb="4">
      <t>センニン</t>
    </rPh>
    <rPh sb="5" eb="7">
      <t>チュウキュウ</t>
    </rPh>
    <rPh sb="7" eb="10">
      <t>ニンテイシャ</t>
    </rPh>
    <rPh sb="11" eb="13">
      <t>ニンテイ</t>
    </rPh>
    <rPh sb="14" eb="15">
      <t>ウ</t>
    </rPh>
    <rPh sb="19" eb="20">
      <t>モノ</t>
    </rPh>
    <rPh sb="21" eb="23">
      <t>ニンズウ</t>
    </rPh>
    <phoneticPr fontId="4"/>
  </si>
  <si>
    <t>これらの実施状況につき大阪府がん診療連携協議会や２次医療圏毎のがん診療ネットワーク協議会等において、情報共有と相互評価を行うとともに、地域に対してわかりやすく広報している。</t>
    <rPh sb="4" eb="6">
      <t>ジッシ</t>
    </rPh>
    <rPh sb="6" eb="8">
      <t>ジョウキョウ</t>
    </rPh>
    <rPh sb="11" eb="14">
      <t>オオサカフ</t>
    </rPh>
    <rPh sb="16" eb="18">
      <t>シンリョウ</t>
    </rPh>
    <rPh sb="18" eb="20">
      <t>レンケイ</t>
    </rPh>
    <rPh sb="20" eb="23">
      <t>キョウギカイ</t>
    </rPh>
    <rPh sb="25" eb="26">
      <t>ジ</t>
    </rPh>
    <rPh sb="26" eb="28">
      <t>イリョウ</t>
    </rPh>
    <rPh sb="28" eb="29">
      <t>ケン</t>
    </rPh>
    <rPh sb="29" eb="30">
      <t>マイ</t>
    </rPh>
    <rPh sb="33" eb="35">
      <t>シンリョウ</t>
    </rPh>
    <rPh sb="43" eb="44">
      <t>カイ</t>
    </rPh>
    <rPh sb="44" eb="45">
      <t>トウ</t>
    </rPh>
    <rPh sb="50" eb="52">
      <t>ジョウホウ</t>
    </rPh>
    <rPh sb="52" eb="54">
      <t>キョウユウ</t>
    </rPh>
    <rPh sb="55" eb="57">
      <t>ソウゴ</t>
    </rPh>
    <rPh sb="57" eb="59">
      <t>ヒョウカ</t>
    </rPh>
    <rPh sb="60" eb="61">
      <t>オコナ</t>
    </rPh>
    <rPh sb="67" eb="69">
      <t>チイキ</t>
    </rPh>
    <rPh sb="70" eb="71">
      <t>タイ</t>
    </rPh>
    <rPh sb="79" eb="81">
      <t>コウホウ</t>
    </rPh>
    <phoneticPr fontId="4"/>
  </si>
  <si>
    <t>医療に係る安全管理を行う者（以下「医療安全管理者」という。） として（１）に規定する医師に加え、薬剤師や看護師を配置している。</t>
    <phoneticPr fontId="4"/>
  </si>
  <si>
    <t>（２）の薬剤師又は看護師は専任で常勤である。</t>
    <rPh sb="4" eb="7">
      <t>ヤクザイシ</t>
    </rPh>
    <rPh sb="7" eb="8">
      <t>マタ</t>
    </rPh>
    <rPh sb="9" eb="12">
      <t>カンゴシ</t>
    </rPh>
    <rPh sb="13" eb="15">
      <t>センニン</t>
    </rPh>
    <rPh sb="16" eb="18">
      <t>ジョウキン</t>
    </rPh>
    <phoneticPr fontId="4"/>
  </si>
  <si>
    <r>
      <rPr>
        <sz val="8"/>
        <color rgb="FFFF0000"/>
        <rFont val="ＭＳ Ｐゴシック"/>
        <family val="3"/>
        <charset val="128"/>
      </rPr>
      <t>大阪府</t>
    </r>
    <r>
      <rPr>
        <sz val="8"/>
        <rFont val="ＭＳ Ｐゴシック"/>
        <family val="3"/>
        <charset val="128"/>
      </rPr>
      <t>がん診療拠点病院の指定要件等について</t>
    </r>
    <rPh sb="0" eb="3">
      <t>オオサカフ</t>
    </rPh>
    <rPh sb="5" eb="7">
      <t>シンリョウ</t>
    </rPh>
    <rPh sb="7" eb="9">
      <t>キョテン</t>
    </rPh>
    <rPh sb="9" eb="11">
      <t>ビョウイン</t>
    </rPh>
    <rPh sb="12" eb="14">
      <t>シテイ</t>
    </rPh>
    <rPh sb="14" eb="16">
      <t>ヨウケン</t>
    </rPh>
    <rPh sb="16" eb="17">
      <t>トウ</t>
    </rPh>
    <phoneticPr fontId="4"/>
  </si>
  <si>
    <r>
      <rPr>
        <sz val="14"/>
        <color rgb="FFFF0000"/>
        <rFont val="ＭＳ Ｐゴシック"/>
        <family val="3"/>
        <charset val="128"/>
      </rPr>
      <t>１</t>
    </r>
    <r>
      <rPr>
        <sz val="14"/>
        <rFont val="ＭＳ Ｐゴシック"/>
        <family val="3"/>
        <charset val="128"/>
      </rPr>
      <t>．病院概要</t>
    </r>
    <rPh sb="2" eb="4">
      <t>ビョウイン</t>
    </rPh>
    <rPh sb="4" eb="6">
      <t>ガイヨウ</t>
    </rPh>
    <phoneticPr fontId="4"/>
  </si>
  <si>
    <t>大阪府がん診療拠点病院の指定要件等について</t>
    <phoneticPr fontId="4"/>
  </si>
  <si>
    <t>B/-</t>
    <phoneticPr fontId="4"/>
  </si>
  <si>
    <t>A/-</t>
    <phoneticPr fontId="4"/>
  </si>
  <si>
    <t>C/-</t>
    <phoneticPr fontId="4"/>
  </si>
  <si>
    <t>緩和ケアチームの、精神症状の緩和に携わる専門的な知識および技能を有する医師の人数</t>
    <phoneticPr fontId="4"/>
  </si>
  <si>
    <t>精神症状の緩和に携わる医師のうち常勤の人数</t>
    <rPh sb="16" eb="18">
      <t>ジョウキン</t>
    </rPh>
    <phoneticPr fontId="4"/>
  </si>
  <si>
    <t>専従常勤の人数</t>
    <rPh sb="2" eb="4">
      <t>ジョウキン</t>
    </rPh>
    <phoneticPr fontId="4"/>
  </si>
  <si>
    <t>A/－</t>
    <phoneticPr fontId="4"/>
  </si>
  <si>
    <t>C/－</t>
    <phoneticPr fontId="4"/>
  </si>
  <si>
    <t>　国拠点病院が運営するがん診療連携協議会やネットワーク協議会に積極的に参画し、がん医療の質の向上を図るための検討会や
　研修等活動への参画、診療実績等のデータ提供などに取り組んでいる。</t>
    <phoneticPr fontId="4"/>
  </si>
  <si>
    <t>院内がん登録を担当する者の状況について、別紙16に記載すること。</t>
    <rPh sb="7" eb="9">
      <t>タントウ</t>
    </rPh>
    <rPh sb="11" eb="12">
      <t>モノ</t>
    </rPh>
    <rPh sb="13" eb="15">
      <t>ジョウキョウ</t>
    </rPh>
    <rPh sb="20" eb="22">
      <t>ベッシ</t>
    </rPh>
    <rPh sb="25" eb="27">
      <t>キサイ</t>
    </rPh>
    <phoneticPr fontId="4"/>
  </si>
  <si>
    <t>別紙16</t>
    <phoneticPr fontId="4"/>
  </si>
  <si>
    <t>細胞診断に係る業務に携わる者の人数</t>
    <rPh sb="15" eb="17">
      <t>ニンズウ</t>
    </rPh>
    <phoneticPr fontId="4"/>
  </si>
  <si>
    <r>
      <t xml:space="preserve">〇専従とは、当該診療の実施日において、当該診療に専ら従事していることをいう。この場合において、「専ら従事している」とは、その就業時間の少なくとも８割以上、当該診療に従事していることをいう。また、専任とは、当該診療の実施を専ら担当していることをいう。この場合において、「専ら担当している」とは、担当者となっていればよいものとし、その他診療を兼任していても差し支えないものとする。ただし、その就業時間の少なくとも５割以上、当該診療に従事している必要があるものとする。
　※専任の人数には、専従も含めて記載すること。
</t>
    </r>
    <r>
      <rPr>
        <sz val="7"/>
        <color rgb="FFFF0000"/>
        <rFont val="ＭＳ Ｐゴシック"/>
        <family val="3"/>
        <charset val="128"/>
      </rPr>
      <t>〇58行目で「いいえ」を選択した場合は208～213行目を便宜上0または「-」としてください。（未入力チェックのため）
〇65行目で「いいえ」を選択した場合は160～173行目を便宜上0または「-」としてください。（未入力チェックのため）</t>
    </r>
    <phoneticPr fontId="4"/>
  </si>
  <si>
    <r>
      <rPr>
        <sz val="9"/>
        <rFont val="ＭＳ Ｐゴシック"/>
        <family val="3"/>
        <charset val="128"/>
      </rPr>
      <t>様式4（機能別）の該当指定要件のA、Bのうち満たしていない項目について別紙1に記載すること。</t>
    </r>
    <r>
      <rPr>
        <b/>
        <sz val="9"/>
        <color rgb="FFFF0000"/>
        <rFont val="ＭＳ Ｐゴシック"/>
        <family val="3"/>
        <charset val="128"/>
      </rPr>
      <t/>
    </r>
    <rPh sb="35" eb="37">
      <t>ベッシ</t>
    </rPh>
    <rPh sb="39" eb="41">
      <t>キサイ</t>
    </rPh>
    <phoneticPr fontId="4"/>
  </si>
  <si>
    <t>うち、外来患者の人数</t>
    <rPh sb="3" eb="5">
      <t>ガイライ</t>
    </rPh>
    <rPh sb="5" eb="7">
      <t>カンジャ</t>
    </rPh>
    <rPh sb="8" eb="10">
      <t>ニンズウ</t>
    </rPh>
    <phoneticPr fontId="4"/>
  </si>
  <si>
    <t>乳がん</t>
  </si>
  <si>
    <t>令和２年1月1日～令和２年12月31日にキャンサーボードで検討がなされたがん患者の人数</t>
    <rPh sb="29" eb="31">
      <t>ケントウ</t>
    </rPh>
    <rPh sb="38" eb="40">
      <t>カンジャ</t>
    </rPh>
    <rPh sb="41" eb="43">
      <t>ニンズウ</t>
    </rPh>
    <phoneticPr fontId="4"/>
  </si>
  <si>
    <t>令和２年1月1日～令和２年12月31日にがんと初めて診断された患者のうち、キャンサーボードで症例検討が行われた割合</t>
  </si>
  <si>
    <t>自施設での緩和的放射線治療の実施件数（治療計画毎の）を記載すること。（令和２年1月1日～令和２年12月31日）</t>
    <rPh sb="0" eb="1">
      <t>ジ</t>
    </rPh>
    <rPh sb="1" eb="3">
      <t>シセツ</t>
    </rPh>
    <rPh sb="14" eb="16">
      <t>ジッシ</t>
    </rPh>
    <rPh sb="16" eb="18">
      <t>ケンスウ</t>
    </rPh>
    <rPh sb="19" eb="21">
      <t>チリョウ</t>
    </rPh>
    <rPh sb="21" eb="23">
      <t>ケイカク</t>
    </rPh>
    <rPh sb="23" eb="24">
      <t>ゴト</t>
    </rPh>
    <rPh sb="27" eb="29">
      <t>キサイ</t>
    </rPh>
    <phoneticPr fontId="4"/>
  </si>
  <si>
    <t>自施設におけるセカンドオピニオン対応件数（令和２年1月1日～令和２年12月31日）</t>
    <rPh sb="0" eb="3">
      <t>ジシセツ</t>
    </rPh>
    <rPh sb="18" eb="20">
      <t>ケンスウ</t>
    </rPh>
    <phoneticPr fontId="4"/>
  </si>
  <si>
    <t>がんの治療に際する妊孕性温存目的で精子保存を行った患者の人数（令和２年1月1日～令和２年12月31日）</t>
    <rPh sb="28" eb="29">
      <t>ニン</t>
    </rPh>
    <phoneticPr fontId="4"/>
  </si>
  <si>
    <t>がんの治療に際する妊孕性温存目的で精巣内精子採取術（Onco-TESE)を行った患者の人数（令和２年1月1日～令和２年12月31日）</t>
  </si>
  <si>
    <t>がんの治療に際する妊孕性温存目的で未受精卵子、受精卵（胚）、あるいは、卵巣組織の凍結保存を行った患者の人数（令和２年1月1日～令和２年12月31日）</t>
  </si>
  <si>
    <t>院内がん登録数（入院、外来は問わない自施設初回治療開始分：症例区分20および30）年間２００件以上（令和２年1月1日～令和２年12月31日）</t>
    <rPh sb="25" eb="27">
      <t>カイシ</t>
    </rPh>
    <phoneticPr fontId="4"/>
  </si>
  <si>
    <t>悪性腫瘍の手術件数　年間２００件以上（令和２年1月1日～令和２年12月31日）
※悪性腫瘍の手術とは医科点数表第２章第 10 部に掲げる悪性腫瘍手術をいう。（病理診断により悪性腫瘍であることが確認された場合に限る。）なお、内視鏡的切除も含む。</t>
    <rPh sb="41" eb="43">
      <t>アクセイ</t>
    </rPh>
    <rPh sb="43" eb="45">
      <t>シュヨウ</t>
    </rPh>
    <rPh sb="46" eb="48">
      <t>シュジュツ</t>
    </rPh>
    <rPh sb="111" eb="114">
      <t>ナイシキョウ</t>
    </rPh>
    <rPh sb="114" eb="115">
      <t>テキ</t>
    </rPh>
    <rPh sb="115" eb="117">
      <t>セツジョ</t>
    </rPh>
    <rPh sb="118" eb="119">
      <t>フク</t>
    </rPh>
    <phoneticPr fontId="4"/>
  </si>
  <si>
    <t>がんに係る薬物療法のべ患者数　年間４００人以上（令和２年1月1日～令和２年12月31日）
※がんに係る薬物療法とは経口または静注による全身投与を対象とする。ただし内分泌療法単独の場合は含めない。なお、患者数については1レジメンあたりを1人として計上する。</t>
    <rPh sb="5" eb="7">
      <t>ヤクブツ</t>
    </rPh>
    <rPh sb="49" eb="50">
      <t>カカ</t>
    </rPh>
    <rPh sb="51" eb="53">
      <t>ヤクブツ</t>
    </rPh>
    <rPh sb="53" eb="55">
      <t>リョウホウ</t>
    </rPh>
    <rPh sb="100" eb="103">
      <t>カンジャスウ</t>
    </rPh>
    <rPh sb="118" eb="119">
      <t>ニン</t>
    </rPh>
    <rPh sb="122" eb="124">
      <t>ケイジョウ</t>
    </rPh>
    <phoneticPr fontId="4"/>
  </si>
  <si>
    <t>緩和ケアチームの新規介入患者数　年間３５人以上（令和２年1月1日～令和２年12月31日）
なお、患者数については同一入院期間内であれば複数回介入しても1人として計上する。</t>
    <rPh sb="16" eb="18">
      <t>ネンカン</t>
    </rPh>
    <rPh sb="20" eb="21">
      <t>ニン</t>
    </rPh>
    <rPh sb="21" eb="23">
      <t>イジョウ</t>
    </rPh>
    <rPh sb="48" eb="51">
      <t>カンジャスウ</t>
    </rPh>
    <rPh sb="56" eb="58">
      <t>ドウイツ</t>
    </rPh>
    <rPh sb="58" eb="60">
      <t>ニュウイン</t>
    </rPh>
    <rPh sb="60" eb="63">
      <t>キカンナイ</t>
    </rPh>
    <rPh sb="67" eb="70">
      <t>フクスウカイ</t>
    </rPh>
    <rPh sb="70" eb="72">
      <t>カイニュウ</t>
    </rPh>
    <rPh sb="76" eb="77">
      <t>ニン</t>
    </rPh>
    <rPh sb="80" eb="82">
      <t>ケイジョウ</t>
    </rPh>
    <phoneticPr fontId="4"/>
  </si>
  <si>
    <t>手術等の状況（令和２年1月1日～令和２年12月31日）</t>
    <rPh sb="0" eb="2">
      <t>シュジュツ</t>
    </rPh>
    <rPh sb="2" eb="3">
      <t>トウ</t>
    </rPh>
    <rPh sb="4" eb="6">
      <t>ジョウキョウ</t>
    </rPh>
    <phoneticPr fontId="4"/>
  </si>
  <si>
    <t>全てのがんを対象としたのべ患者数　（令和２年1月1日～令和２年12月31日の間に放射線治療を開始した患者数）</t>
  </si>
  <si>
    <t>我が国に多いがんを対象としたのべ患者数　（令和２年1月1日～令和２年12月31日の間に放射線治療を開始した患者数）</t>
    <rPh sb="16" eb="18">
      <t>カンジャ</t>
    </rPh>
    <rPh sb="18" eb="19">
      <t>スウ</t>
    </rPh>
    <phoneticPr fontId="4"/>
  </si>
  <si>
    <t>緩和ケアチームに対する新規診療症例の状況（重複可）（令和２年1月1日～令和２年12月31日）</t>
    <rPh sb="0" eb="2">
      <t>カンワ</t>
    </rPh>
    <rPh sb="8" eb="9">
      <t>タイ</t>
    </rPh>
    <rPh sb="11" eb="13">
      <t>シンキ</t>
    </rPh>
    <rPh sb="13" eb="15">
      <t>シンリョウ</t>
    </rPh>
    <rPh sb="15" eb="17">
      <t>ショウレイ</t>
    </rPh>
    <rPh sb="18" eb="20">
      <t>ジョウキョウ</t>
    </rPh>
    <rPh sb="21" eb="23">
      <t>チョウフク</t>
    </rPh>
    <rPh sb="23" eb="24">
      <t>カ</t>
    </rPh>
    <phoneticPr fontId="4"/>
  </si>
  <si>
    <t>学校における児童、生徒へのがん教育に、当該医療機関の医師等の医療従事者を派遣した延べ回数（令和２年4月1日～令和３年３月31日）</t>
    <phoneticPr fontId="4"/>
  </si>
  <si>
    <t>令和２年1月1日～令和２年12月31日に開催したキャンサーボードの回数を記載すること</t>
    <phoneticPr fontId="4"/>
  </si>
  <si>
    <t>がん患者に対し、がん患者リハビリテーション料以外のリハビリテーションが提供された件数（令和２年４月１日～令和２年12月31日）</t>
    <rPh sb="22" eb="24">
      <t>いがい</t>
    </rPh>
    <phoneticPr fontId="4" type="Hiragana"/>
  </si>
  <si>
    <t>令和３年9月1日現在</t>
    <phoneticPr fontId="3"/>
  </si>
  <si>
    <t>令和３年9月1日現在</t>
    <phoneticPr fontId="4"/>
  </si>
  <si>
    <t>令和３年9月1日現在</t>
    <phoneticPr fontId="0"/>
  </si>
  <si>
    <t>臨床試験・治験の問い合わせ窓口（令和３年9月1日現在）</t>
    <rPh sb="0" eb="2">
      <t>リンショウ</t>
    </rPh>
    <rPh sb="2" eb="4">
      <t>シケン</t>
    </rPh>
    <rPh sb="5" eb="7">
      <t>チケン</t>
    </rPh>
    <rPh sb="8" eb="9">
      <t>ト</t>
    </rPh>
    <rPh sb="10" eb="11">
      <t>ア</t>
    </rPh>
    <rPh sb="13" eb="15">
      <t>マドグチ</t>
    </rPh>
    <phoneticPr fontId="4"/>
  </si>
  <si>
    <t>緩和ケア外来患者の年間受診患者のべ数（平成２年1月1日～令和２年12月31日）</t>
    <rPh sb="0" eb="2">
      <t>カンワ</t>
    </rPh>
    <rPh sb="4" eb="6">
      <t>ガイライ</t>
    </rPh>
    <phoneticPr fontId="4"/>
  </si>
  <si>
    <t>緩和ケア外来患者の年間新規診療症例数（平成２年1月1日～令和２年12月31日）</t>
    <rPh sb="0" eb="2">
      <t>カンワ</t>
    </rPh>
    <rPh sb="4" eb="6">
      <t>ガイライ</t>
    </rPh>
    <rPh sb="6" eb="8">
      <t>カンジャ</t>
    </rPh>
    <rPh sb="9" eb="11">
      <t>ネンカン</t>
    </rPh>
    <rPh sb="11" eb="13">
      <t>シンキ</t>
    </rPh>
    <rPh sb="13" eb="15">
      <t>シンリョウ</t>
    </rPh>
    <rPh sb="15" eb="17">
      <t>ショウレイ</t>
    </rPh>
    <rPh sb="17" eb="18">
      <t>スウ</t>
    </rPh>
    <phoneticPr fontId="4"/>
  </si>
  <si>
    <t>地域の医療機関からの年間新規紹介患者数（平成２年1月1日～令和２年12月31日）</t>
    <rPh sb="0" eb="2">
      <t>チイキ</t>
    </rPh>
    <rPh sb="3" eb="5">
      <t>イリョウ</t>
    </rPh>
    <rPh sb="5" eb="7">
      <t>キカン</t>
    </rPh>
    <rPh sb="10" eb="12">
      <t>ネンカン</t>
    </rPh>
    <rPh sb="12" eb="14">
      <t>シンキ</t>
    </rPh>
    <rPh sb="14" eb="16">
      <t>ショウカイ</t>
    </rPh>
    <rPh sb="16" eb="19">
      <t>カンジャスウ</t>
    </rPh>
    <phoneticPr fontId="4"/>
  </si>
  <si>
    <t>■地域連携を推進するための、地域の役割分担に関する多施設合同会議の開催状況について記載してください。
（期間：平成２年1月1日～令和２年12月31日）
注1）地域連携を推進するための、地域の役割分担に関する多施設合同会議とは「地域全体のがん医療を推進するため地域医療を支える多施設かつ多職種の連携強化と顔の見える関係づくりを目的として、多職種の医療従事者・医療福祉従事者が一堂に会する場」とする。
注2）患者の退院支援カンファレンス等、患者個人の情報共有のために開催したカンファレンスは含まない。</t>
  </si>
  <si>
    <r>
      <t>回開催</t>
    </r>
    <r>
      <rPr>
        <sz val="10"/>
        <rFont val="ＭＳ Ｐゴシック"/>
        <family val="3"/>
        <charset val="128"/>
      </rPr>
      <t>（令和２年1月～令和元２年12月）</t>
    </r>
    <rPh sb="0" eb="1">
      <t>カイ</t>
    </rPh>
    <rPh sb="1" eb="3">
      <t>カイサイ</t>
    </rPh>
    <rPh sb="4" eb="6">
      <t>レイワ</t>
    </rPh>
    <rPh sb="7" eb="8">
      <t>ネン</t>
    </rPh>
    <rPh sb="8" eb="9">
      <t>ヘイネン</t>
    </rPh>
    <rPh sb="9" eb="10">
      <t>ガツ</t>
    </rPh>
    <rPh sb="11" eb="13">
      <t>レイワ</t>
    </rPh>
    <rPh sb="13" eb="14">
      <t>ゲン</t>
    </rPh>
    <rPh sb="15" eb="16">
      <t>ネン</t>
    </rPh>
    <rPh sb="18" eb="19">
      <t>ガツ</t>
    </rPh>
    <phoneticPr fontId="4"/>
  </si>
  <si>
    <t>回開催（令和２年1月～令和元２年12月）</t>
    <rPh sb="0" eb="1">
      <t>カイ</t>
    </rPh>
    <rPh sb="1" eb="3">
      <t>カイサイ</t>
    </rPh>
    <phoneticPr fontId="4"/>
  </si>
  <si>
    <t>緩和ケア病棟の平均在院日数（令和２年1月1日～令和２年12月31日）</t>
    <rPh sb="0" eb="2">
      <t>カンワ</t>
    </rPh>
    <rPh sb="4" eb="6">
      <t>ビョウトウ</t>
    </rPh>
    <rPh sb="7" eb="9">
      <t>ヘイキン</t>
    </rPh>
    <rPh sb="9" eb="11">
      <t>ザイイン</t>
    </rPh>
    <rPh sb="11" eb="13">
      <t>ニッスウ</t>
    </rPh>
    <rPh sb="14" eb="16">
      <t>レイワ</t>
    </rPh>
    <phoneticPr fontId="4"/>
  </si>
  <si>
    <t>緩和ケア病棟の年間新入院患者数（令和２年1月1日～令和２年12月31日）</t>
    <rPh sb="0" eb="2">
      <t>カンワ</t>
    </rPh>
    <rPh sb="4" eb="6">
      <t>ビョウトウ</t>
    </rPh>
    <rPh sb="7" eb="9">
      <t>ネンカン</t>
    </rPh>
    <rPh sb="9" eb="10">
      <t>シン</t>
    </rPh>
    <rPh sb="10" eb="12">
      <t>ニュウイン</t>
    </rPh>
    <rPh sb="12" eb="14">
      <t>カンジャ</t>
    </rPh>
    <rPh sb="14" eb="15">
      <t>スウ</t>
    </rPh>
    <rPh sb="16" eb="18">
      <t>レイワ</t>
    </rPh>
    <phoneticPr fontId="4"/>
  </si>
  <si>
    <t>緩和ケア病棟の年間転退院患者数（令和２年1月1日～令和２年12月31日）</t>
    <rPh sb="0" eb="2">
      <t>カンワ</t>
    </rPh>
    <rPh sb="4" eb="6">
      <t>ビョウトウ</t>
    </rPh>
    <rPh sb="7" eb="9">
      <t>ネンカン</t>
    </rPh>
    <rPh sb="9" eb="10">
      <t>テン</t>
    </rPh>
    <rPh sb="10" eb="12">
      <t>タイイン</t>
    </rPh>
    <rPh sb="12" eb="15">
      <t>カンジャスウ</t>
    </rPh>
    <rPh sb="16" eb="18">
      <t>レイワ</t>
    </rPh>
    <phoneticPr fontId="4"/>
  </si>
  <si>
    <t>緩和ケア病棟の年間死亡患者数（令和２年1月1日～令和２年12月31日）</t>
    <rPh sb="0" eb="2">
      <t>カンワ</t>
    </rPh>
    <rPh sb="4" eb="6">
      <t>ビョウトウ</t>
    </rPh>
    <rPh sb="7" eb="9">
      <t>ネンカン</t>
    </rPh>
    <rPh sb="9" eb="11">
      <t>シボウ</t>
    </rPh>
    <rPh sb="11" eb="13">
      <t>カンジャ</t>
    </rPh>
    <rPh sb="13" eb="14">
      <t>スウ</t>
    </rPh>
    <rPh sb="15" eb="17">
      <t>レイワ</t>
    </rPh>
    <phoneticPr fontId="4"/>
  </si>
  <si>
    <t>（令和２年1月1日～令和２年12月31日）</t>
    <rPh sb="1" eb="3">
      <t>レイワ</t>
    </rPh>
    <phoneticPr fontId="4"/>
  </si>
  <si>
    <t>・緊急緩和ケア病床の入院患者数（令和２年1月1日～令和２年12月31日）</t>
    <rPh sb="1" eb="3">
      <t>キンキュウ</t>
    </rPh>
    <rPh sb="3" eb="5">
      <t>カンワ</t>
    </rPh>
    <rPh sb="7" eb="9">
      <t>ビョウショウ</t>
    </rPh>
    <rPh sb="10" eb="12">
      <t>ニュウイン</t>
    </rPh>
    <rPh sb="12" eb="15">
      <t>カンジャスウ</t>
    </rPh>
    <rPh sb="16" eb="18">
      <t>レイワ</t>
    </rPh>
    <phoneticPr fontId="4"/>
  </si>
  <si>
    <t>令和２年1月1日～令和２年12月31日</t>
    <rPh sb="0" eb="2">
      <t>レイワ</t>
    </rPh>
    <phoneticPr fontId="4"/>
  </si>
  <si>
    <t>令和２年1月1日～令和２年12月31日の期間の開催件数</t>
    <rPh sb="0" eb="2">
      <t>レイワ</t>
    </rPh>
    <phoneticPr fontId="4"/>
  </si>
  <si>
    <t>開催回数
（令和２年1月1日～令和２年12月31日）</t>
    <rPh sb="0" eb="2">
      <t>カイサイ</t>
    </rPh>
    <rPh sb="2" eb="4">
      <t>カイスウ</t>
    </rPh>
    <rPh sb="6" eb="8">
      <t>レイワ</t>
    </rPh>
    <phoneticPr fontId="4"/>
  </si>
  <si>
    <t>令和２年1月1日～令和２年12月31日</t>
    <rPh sb="0" eb="2">
      <t>レイワ</t>
    </rPh>
    <rPh sb="3" eb="4">
      <t>ネン</t>
    </rPh>
    <rPh sb="4" eb="5">
      <t>ヘイネン</t>
    </rPh>
    <rPh sb="5" eb="6">
      <t>ガツ</t>
    </rPh>
    <rPh sb="6" eb="8">
      <t>ツイタチ</t>
    </rPh>
    <rPh sb="9" eb="11">
      <t>レイワ</t>
    </rPh>
    <rPh sb="12" eb="13">
      <t>ネン</t>
    </rPh>
    <rPh sb="15" eb="16">
      <t>ガツ</t>
    </rPh>
    <rPh sb="18" eb="19">
      <t>ニチ</t>
    </rPh>
    <phoneticPr fontId="4"/>
  </si>
  <si>
    <t>１．相談件数（令和２年1月1日～令和２年12月31日）</t>
    <rPh sb="7" eb="9">
      <t>レイワ</t>
    </rPh>
    <rPh sb="10" eb="11">
      <t>ネン</t>
    </rPh>
    <rPh sb="11" eb="12">
      <t>ヘイネン</t>
    </rPh>
    <rPh sb="12" eb="13">
      <t>ガツ</t>
    </rPh>
    <rPh sb="13" eb="15">
      <t>ツイタチ</t>
    </rPh>
    <rPh sb="16" eb="18">
      <t>レイワ</t>
    </rPh>
    <rPh sb="19" eb="20">
      <t>ネン</t>
    </rPh>
    <rPh sb="22" eb="23">
      <t>ガツ</t>
    </rPh>
    <rPh sb="25" eb="26">
      <t>ニチ</t>
    </rPh>
    <phoneticPr fontId="4"/>
  </si>
  <si>
    <t>●年間の相談総件数（令和２年1月1日～令和２年12月31日）</t>
    <rPh sb="1" eb="3">
      <t>ネンカン</t>
    </rPh>
    <rPh sb="4" eb="6">
      <t>ソウダン</t>
    </rPh>
    <rPh sb="6" eb="7">
      <t>ソウ</t>
    </rPh>
    <rPh sb="7" eb="9">
      <t>ケンスウ</t>
    </rPh>
    <rPh sb="10" eb="12">
      <t>レイワ</t>
    </rPh>
    <rPh sb="13" eb="14">
      <t>ネン</t>
    </rPh>
    <rPh sb="14" eb="15">
      <t>ヘイネン</t>
    </rPh>
    <rPh sb="15" eb="16">
      <t>ガツ</t>
    </rPh>
    <rPh sb="16" eb="18">
      <t>ツイタチ</t>
    </rPh>
    <rPh sb="19" eb="21">
      <t>レイワ</t>
    </rPh>
    <rPh sb="22" eb="23">
      <t>ネン</t>
    </rPh>
    <rPh sb="25" eb="26">
      <t>ガツ</t>
    </rPh>
    <rPh sb="28" eb="29">
      <t>ニチ</t>
    </rPh>
    <phoneticPr fontId="4"/>
  </si>
  <si>
    <t>●以下の内容についてそれぞれ相談件数を記載してください。（令和２年1月1日～令和２年12月31日）</t>
    <rPh sb="1" eb="3">
      <t>イカ</t>
    </rPh>
    <rPh sb="4" eb="6">
      <t>ナイヨウ</t>
    </rPh>
    <rPh sb="14" eb="16">
      <t>ソウダン</t>
    </rPh>
    <rPh sb="16" eb="18">
      <t>ケンスウ</t>
    </rPh>
    <rPh sb="19" eb="21">
      <t>キサイ</t>
    </rPh>
    <rPh sb="29" eb="31">
      <t>レイワ</t>
    </rPh>
    <rPh sb="32" eb="33">
      <t>ネン</t>
    </rPh>
    <rPh sb="33" eb="34">
      <t>ヘイネン</t>
    </rPh>
    <rPh sb="34" eb="35">
      <t>ガツ</t>
    </rPh>
    <rPh sb="35" eb="37">
      <t>ツイタチ</t>
    </rPh>
    <rPh sb="38" eb="40">
      <t>レイワ</t>
    </rPh>
    <rPh sb="41" eb="42">
      <t>ネン</t>
    </rPh>
    <rPh sb="44" eb="45">
      <t>ガツ</t>
    </rPh>
    <rPh sb="47" eb="48">
      <t>ニチ</t>
    </rPh>
    <phoneticPr fontId="4"/>
  </si>
  <si>
    <t>　②がん患者の妊よう性温存のための他施設へ紹介した患者の人数（令和２年1月1日～令和２年12月31日）</t>
    <rPh sb="4" eb="6">
      <t>カンジャ</t>
    </rPh>
    <rPh sb="7" eb="8">
      <t>ニン</t>
    </rPh>
    <rPh sb="10" eb="11">
      <t>セイ</t>
    </rPh>
    <rPh sb="11" eb="13">
      <t>オンゾン</t>
    </rPh>
    <rPh sb="17" eb="18">
      <t>タ</t>
    </rPh>
    <rPh sb="18" eb="20">
      <t>シセツ</t>
    </rPh>
    <rPh sb="21" eb="23">
      <t>ショウカイ</t>
    </rPh>
    <rPh sb="25" eb="27">
      <t>カンジャ</t>
    </rPh>
    <rPh sb="28" eb="30">
      <t>ニンズウ</t>
    </rPh>
    <rPh sb="31" eb="33">
      <t>レイワ</t>
    </rPh>
    <rPh sb="34" eb="35">
      <t>ネン</t>
    </rPh>
    <rPh sb="35" eb="36">
      <t>ヘイネン</t>
    </rPh>
    <rPh sb="36" eb="37">
      <t>ガツ</t>
    </rPh>
    <rPh sb="37" eb="39">
      <t>ツイタチ</t>
    </rPh>
    <rPh sb="40" eb="42">
      <t>レイワ</t>
    </rPh>
    <rPh sb="43" eb="44">
      <t>ネン</t>
    </rPh>
    <rPh sb="46" eb="47">
      <t>ガツ</t>
    </rPh>
    <rPh sb="49" eb="50">
      <t>ニチ</t>
    </rPh>
    <phoneticPr fontId="4"/>
  </si>
  <si>
    <r>
      <t>（２）の</t>
    </r>
    <r>
      <rPr>
        <sz val="7"/>
        <color rgb="FFFF0000"/>
        <rFont val="ＭＳ Ｐゴシック"/>
        <family val="3"/>
        <charset val="128"/>
      </rPr>
      <t>ア</t>
    </r>
    <r>
      <rPr>
        <sz val="7"/>
        <rFont val="ＭＳ Ｐゴシック"/>
        <family val="3"/>
        <charset val="128"/>
      </rPr>
      <t>の</t>
    </r>
    <r>
      <rPr>
        <sz val="7"/>
        <color rgb="FFFF0000"/>
        <rFont val="ＭＳ Ｐゴシック"/>
        <family val="3"/>
        <charset val="128"/>
      </rPr>
      <t>（エ）</t>
    </r>
    <r>
      <rPr>
        <sz val="7"/>
        <rFont val="ＭＳ Ｐゴシック"/>
        <family val="3"/>
        <charset val="128"/>
      </rPr>
      <t>に規定する身体症状の緩和に携わる専門的な知識及び技能を有する医師は、手術療法・薬物療法・放射線治療等、がん診療に関するカンファレンス及び病棟回診に参加し、適切な助言を行うとともに、必要に応じて共同して診療計画を立案している。</t>
    </r>
    <phoneticPr fontId="4"/>
  </si>
  <si>
    <r>
      <t>（２）の</t>
    </r>
    <r>
      <rPr>
        <sz val="7"/>
        <color rgb="FFFF0000"/>
        <rFont val="ＭＳ Ｐゴシック"/>
        <family val="3"/>
        <charset val="128"/>
      </rPr>
      <t>ア</t>
    </r>
    <r>
      <rPr>
        <sz val="7"/>
        <color theme="1"/>
        <rFont val="ＭＳ Ｐゴシック"/>
        <family val="3"/>
        <charset val="128"/>
      </rPr>
      <t>の</t>
    </r>
    <r>
      <rPr>
        <sz val="7"/>
        <color rgb="FFFF0000"/>
        <rFont val="ＭＳ Ｐゴシック"/>
        <family val="3"/>
        <charset val="128"/>
      </rPr>
      <t>（エ）</t>
    </r>
    <r>
      <rPr>
        <sz val="7"/>
        <color theme="1"/>
        <rFont val="ＭＳ Ｐゴシック"/>
        <family val="3"/>
        <charset val="128"/>
      </rPr>
      <t>に規定する精神症状の緩和に携わる専門的な知識及び技能を有する医師に関しても、がん診療に関するカンファレンス及び病棟回診に参加している。</t>
    </r>
    <phoneticPr fontId="4"/>
  </si>
  <si>
    <t>②診療報酬に係る施設基準等（件数は令和２年4月1日～令和３年3月31日の集計）</t>
    <rPh sb="1" eb="5">
      <t>シンリョウホウシュウ</t>
    </rPh>
    <rPh sb="6" eb="7">
      <t>カカ</t>
    </rPh>
    <rPh sb="8" eb="12">
      <t>シセツキジュン</t>
    </rPh>
    <rPh sb="12" eb="13">
      <t>トウ</t>
    </rPh>
    <rPh sb="14" eb="16">
      <t>ケンスウ</t>
    </rPh>
    <rPh sb="36" eb="38">
      <t>シュウケイ</t>
    </rPh>
    <phoneticPr fontId="4"/>
  </si>
  <si>
    <t>大阪府がん診療拠点病院　新規指定申請書・指定更新申請書・現況報告書</t>
    <rPh sb="0" eb="3">
      <t>オオサカフ</t>
    </rPh>
    <rPh sb="5" eb="7">
      <t>シンリョウ</t>
    </rPh>
    <rPh sb="7" eb="9">
      <t>キョテン</t>
    </rPh>
    <rPh sb="9" eb="11">
      <t>ビョウイン</t>
    </rPh>
    <rPh sb="12" eb="14">
      <t>シンキ</t>
    </rPh>
    <rPh sb="14" eb="16">
      <t>シテイ</t>
    </rPh>
    <rPh sb="16" eb="18">
      <t>シンセイ</t>
    </rPh>
    <rPh sb="18" eb="19">
      <t>ショ</t>
    </rPh>
    <rPh sb="20" eb="22">
      <t>シテイ</t>
    </rPh>
    <rPh sb="22" eb="24">
      <t>コウシン</t>
    </rPh>
    <rPh sb="24" eb="26">
      <t>シンセイ</t>
    </rPh>
    <rPh sb="26" eb="27">
      <t>ショ</t>
    </rPh>
    <rPh sb="28" eb="30">
      <t>ゲンキョウ</t>
    </rPh>
    <rPh sb="30" eb="32">
      <t>ホウコク</t>
    </rPh>
    <rPh sb="32" eb="33">
      <t>ショ</t>
    </rPh>
    <phoneticPr fontId="4"/>
  </si>
  <si>
    <t>１．新規・更新・報告の別</t>
    <rPh sb="2" eb="4">
      <t>シンキ</t>
    </rPh>
    <rPh sb="5" eb="7">
      <t>コウシン</t>
    </rPh>
    <rPh sb="8" eb="10">
      <t>ホウコク</t>
    </rPh>
    <phoneticPr fontId="4"/>
  </si>
  <si>
    <t>（新規指定／指定更新／現況報告）</t>
    <rPh sb="1" eb="3">
      <t>シンキ</t>
    </rPh>
    <rPh sb="3" eb="5">
      <t>シテイ</t>
    </rPh>
    <rPh sb="6" eb="8">
      <t>シテイ</t>
    </rPh>
    <rPh sb="8" eb="10">
      <t>コウシン</t>
    </rPh>
    <rPh sb="11" eb="13">
      <t>ゲンキョウ</t>
    </rPh>
    <rPh sb="13" eb="15">
      <t>ホウコク</t>
    </rPh>
    <phoneticPr fontId="4"/>
  </si>
  <si>
    <t>初回指定年月日：</t>
    <rPh sb="0" eb="2">
      <t>ショカイ</t>
    </rPh>
    <rPh sb="2" eb="4">
      <t>シテイ</t>
    </rPh>
    <rPh sb="4" eb="7">
      <t>ネンガッピ</t>
    </rPh>
    <phoneticPr fontId="4"/>
  </si>
  <si>
    <t>※新規指定・指定更新・現況報告を選択してください。</t>
    <rPh sb="1" eb="3">
      <t>シンキ</t>
    </rPh>
    <rPh sb="3" eb="5">
      <t>シテイ</t>
    </rPh>
    <rPh sb="6" eb="8">
      <t>シテイ</t>
    </rPh>
    <rPh sb="8" eb="10">
      <t>コウシン</t>
    </rPh>
    <rPh sb="11" eb="13">
      <t>ゲンキョウ</t>
    </rPh>
    <rPh sb="13" eb="15">
      <t>ホウコク</t>
    </rPh>
    <rPh sb="16" eb="18">
      <t>センタク</t>
    </rPh>
    <phoneticPr fontId="4"/>
  </si>
  <si>
    <t>※指定更新・現況報告の場合記載</t>
    <rPh sb="1" eb="3">
      <t>シテイ</t>
    </rPh>
    <rPh sb="3" eb="5">
      <t>コウシン</t>
    </rPh>
    <rPh sb="6" eb="8">
      <t>ゲンキョウ</t>
    </rPh>
    <rPh sb="8" eb="10">
      <t>ホウコク</t>
    </rPh>
    <rPh sb="11" eb="13">
      <t>バアイ</t>
    </rPh>
    <rPh sb="13" eb="15">
      <t>キサイ</t>
    </rPh>
    <phoneticPr fontId="4"/>
  </si>
  <si>
    <t>令和３年９月１日時点について記載</t>
    <rPh sb="0" eb="2">
      <t>れいわ</t>
    </rPh>
    <phoneticPr fontId="4" type="Hiragana"/>
  </si>
  <si>
    <t>年間新入院患者数（令和２年1月1日～令和２年12月31日）※1</t>
    <rPh sb="0" eb="2">
      <t>ネンカン</t>
    </rPh>
    <rPh sb="2" eb="3">
      <t>シン</t>
    </rPh>
    <rPh sb="3" eb="5">
      <t>ニュウイン</t>
    </rPh>
    <rPh sb="5" eb="8">
      <t>カンジャスウ</t>
    </rPh>
    <rPh sb="7" eb="8">
      <t>カズ</t>
    </rPh>
    <phoneticPr fontId="4"/>
  </si>
  <si>
    <t>年間新入院がん患者数（令和２年1月1日～令和２年12月31日）※2</t>
    <rPh sb="0" eb="2">
      <t>ネンカン</t>
    </rPh>
    <rPh sb="2" eb="3">
      <t>シン</t>
    </rPh>
    <rPh sb="3" eb="5">
      <t>ニュウイン</t>
    </rPh>
    <rPh sb="7" eb="10">
      <t>カンジャスウ</t>
    </rPh>
    <rPh sb="9" eb="10">
      <t>カズ</t>
    </rPh>
    <phoneticPr fontId="4"/>
  </si>
  <si>
    <t>年間外来がん患者のべ数（令和２年1月1日～令和２年12月31日）※4</t>
    <rPh sb="0" eb="2">
      <t>ネンカン</t>
    </rPh>
    <rPh sb="2" eb="4">
      <t>ガイライ</t>
    </rPh>
    <rPh sb="6" eb="8">
      <t>カンジャ</t>
    </rPh>
    <rPh sb="10" eb="11">
      <t>カズ</t>
    </rPh>
    <phoneticPr fontId="4"/>
  </si>
  <si>
    <t>年間院内死亡がん患者数（令和２年1月1日～令和２年12月31日）</t>
    <rPh sb="0" eb="2">
      <t>ねんかん</t>
    </rPh>
    <rPh sb="2" eb="4">
      <t>いんない</t>
    </rPh>
    <rPh sb="4" eb="6">
      <t>しぼう</t>
    </rPh>
    <rPh sb="8" eb="11">
      <t>かんじゃすう</t>
    </rPh>
    <phoneticPr fontId="4" type="Hiragana"/>
  </si>
  <si>
    <t>年間がんのセカンドオピニオン外来受診件数（令和２年1月1日～令和２年12月31日）</t>
    <rPh sb="0" eb="2">
      <t>ネンカン</t>
    </rPh>
    <phoneticPr fontId="4"/>
  </si>
  <si>
    <t>病理診断（令和２年1月1日～令和２年12月31日）</t>
  </si>
  <si>
    <t>細胞診診断（令和２年1月1日～令和２年12月31日）</t>
  </si>
  <si>
    <t>病理組織迅速組織顕微鏡検査（令和２年1月1日～令和２年12月31日）</t>
  </si>
  <si>
    <t>剖検（令和２年1月1日～令和２年12月31日）</t>
  </si>
  <si>
    <t>剖検率（令和２年1月1日～令和２年12月31日）</t>
    <rPh sb="2" eb="3">
      <t>リツ</t>
    </rPh>
    <phoneticPr fontId="4"/>
  </si>
  <si>
    <r>
      <t>【</t>
    </r>
    <r>
      <rPr>
        <b/>
        <sz val="10"/>
        <color rgb="FFFF0000"/>
        <rFont val="ＭＳ Ｐゴシック"/>
        <family val="3"/>
        <charset val="128"/>
      </rPr>
      <t>大阪府がん診療拠点病院　</t>
    </r>
    <r>
      <rPr>
        <b/>
        <sz val="10"/>
        <rFont val="ＭＳ Ｐゴシック"/>
        <family val="3"/>
        <charset val="128"/>
      </rPr>
      <t>新規指定申請書・指定更新申請書・現況報告書（様式３、４）】</t>
    </r>
    <rPh sb="1" eb="4">
      <t>オオサカフ</t>
    </rPh>
    <rPh sb="13" eb="15">
      <t>シンキ</t>
    </rPh>
    <rPh sb="15" eb="17">
      <t>シテイ</t>
    </rPh>
    <rPh sb="17" eb="19">
      <t>シンセイ</t>
    </rPh>
    <rPh sb="19" eb="20">
      <t>ショ</t>
    </rPh>
    <rPh sb="21" eb="23">
      <t>シテイ</t>
    </rPh>
    <rPh sb="23" eb="25">
      <t>コウシン</t>
    </rPh>
    <rPh sb="25" eb="28">
      <t>シンセイショ</t>
    </rPh>
    <rPh sb="29" eb="31">
      <t>ゲンキョウ</t>
    </rPh>
    <rPh sb="31" eb="34">
      <t>ホウコクショ</t>
    </rPh>
    <rPh sb="35" eb="37">
      <t>ヨウシキ</t>
    </rPh>
    <phoneticPr fontId="4"/>
  </si>
  <si>
    <r>
      <t>（２）の</t>
    </r>
    <r>
      <rPr>
        <sz val="7"/>
        <color rgb="FFFF0000"/>
        <rFont val="ＭＳ Ｐゴシック"/>
        <family val="3"/>
        <charset val="128"/>
      </rPr>
      <t>イ</t>
    </r>
    <r>
      <rPr>
        <sz val="7"/>
        <color theme="1"/>
        <rFont val="ＭＳ Ｐゴシック"/>
        <family val="3"/>
        <charset val="128"/>
      </rPr>
      <t>の</t>
    </r>
    <r>
      <rPr>
        <sz val="7"/>
        <color rgb="FFFF0000"/>
        <rFont val="ＭＳ Ｐゴシック"/>
        <family val="3"/>
        <charset val="128"/>
      </rPr>
      <t>（ウ）</t>
    </r>
    <r>
      <rPr>
        <sz val="7"/>
        <color theme="1"/>
        <rFont val="ＭＳ Ｐゴシック"/>
        <family val="3"/>
        <charset val="128"/>
      </rPr>
      <t>に規定する看護師は、苦痛のスクリーニングの支援や専門的緩和ケアの提供に関する調整等、外来・病棟の看護業務を支援・強化している。また、主治医及び看護師等と協働し、必要に応じてがん患者カウンセリングを実施している。</t>
    </r>
    <phoneticPr fontId="4"/>
  </si>
  <si>
    <t>市立貝塚病院</t>
    <rPh sb="0" eb="2">
      <t>シリツ</t>
    </rPh>
    <rPh sb="2" eb="4">
      <t>カイヅカ</t>
    </rPh>
    <rPh sb="4" eb="6">
      <t>ビョウイン</t>
    </rPh>
    <phoneticPr fontId="4"/>
  </si>
  <si>
    <t>しりつかいづかびょういん</t>
    <phoneticPr fontId="4" type="Hiragana"/>
  </si>
  <si>
    <t>現況報告</t>
  </si>
  <si>
    <t>597-0015</t>
    <phoneticPr fontId="4" type="Hiragana"/>
  </si>
  <si>
    <t>大阪府</t>
  </si>
  <si>
    <t>貝塚市堀3丁目10-20</t>
    <rPh sb="0" eb="3">
      <t>かいづかし</t>
    </rPh>
    <rPh sb="3" eb="4">
      <t>ほり</t>
    </rPh>
    <rPh sb="5" eb="7">
      <t>ちょうめ</t>
    </rPh>
    <phoneticPr fontId="4" type="Hiragana"/>
  </si>
  <si>
    <t>072-422-5865</t>
    <phoneticPr fontId="4" type="Hiragana"/>
  </si>
  <si>
    <t>072-438-5510</t>
    <phoneticPr fontId="4" type="Hiragana"/>
  </si>
  <si>
    <t>ijika@hosp.kaizuka.osaka.jp</t>
    <phoneticPr fontId="4" type="Hiragana"/>
  </si>
  <si>
    <t>http://www.hosp.kaizuka.osaka.jp/</t>
    <phoneticPr fontId="4" type="Hiragana"/>
  </si>
  <si>
    <t>泉州医療圏</t>
    <rPh sb="0" eb="2">
      <t>せんしゅう</t>
    </rPh>
    <rPh sb="2" eb="5">
      <t>いりょうけん</t>
    </rPh>
    <phoneticPr fontId="4" type="Hiragana"/>
  </si>
  <si>
    <t>はい</t>
  </si>
  <si>
    <t>一般社団法人　日本形成外科学会　小児形成外科分野指導医</t>
    <rPh sb="0" eb="2">
      <t>いっぱん</t>
    </rPh>
    <rPh sb="2" eb="4">
      <t>しゃだん</t>
    </rPh>
    <rPh sb="4" eb="6">
      <t>ほうじん</t>
    </rPh>
    <rPh sb="7" eb="9">
      <t>にほん</t>
    </rPh>
    <rPh sb="9" eb="11">
      <t>けいせい</t>
    </rPh>
    <rPh sb="11" eb="13">
      <t>げか</t>
    </rPh>
    <rPh sb="13" eb="15">
      <t>がっかい</t>
    </rPh>
    <rPh sb="16" eb="18">
      <t>しょうに</t>
    </rPh>
    <rPh sb="18" eb="20">
      <t>けいせい</t>
    </rPh>
    <rPh sb="20" eb="22">
      <t>げか</t>
    </rPh>
    <rPh sb="22" eb="24">
      <t>ぶんや</t>
    </rPh>
    <rPh sb="24" eb="26">
      <t>しどう</t>
    </rPh>
    <rPh sb="26" eb="27">
      <t>い</t>
    </rPh>
    <phoneticPr fontId="4" type="Hiragana"/>
  </si>
  <si>
    <t>一般社団法人　日本創傷外科学会　専門医</t>
    <rPh sb="0" eb="2">
      <t>いっぱん</t>
    </rPh>
    <rPh sb="2" eb="4">
      <t>しゃだん</t>
    </rPh>
    <rPh sb="4" eb="6">
      <t>ほうじん</t>
    </rPh>
    <rPh sb="7" eb="9">
      <t>にほん</t>
    </rPh>
    <rPh sb="9" eb="11">
      <t>そうしょう</t>
    </rPh>
    <rPh sb="11" eb="13">
      <t>げか</t>
    </rPh>
    <rPh sb="13" eb="15">
      <t>がっかい</t>
    </rPh>
    <rPh sb="16" eb="19">
      <t>せんもんい</t>
    </rPh>
    <phoneticPr fontId="4" type="Hiragana"/>
  </si>
  <si>
    <t>一般社団法人　日本抗加齢医学会　専門医</t>
    <rPh sb="0" eb="2">
      <t>いっぱん</t>
    </rPh>
    <rPh sb="2" eb="4">
      <t>しゃだん</t>
    </rPh>
    <rPh sb="4" eb="6">
      <t>ほうじん</t>
    </rPh>
    <phoneticPr fontId="4" type="Hiragana"/>
  </si>
  <si>
    <t>一般社団法人　日本産科婦人科内視鏡学会技術認定医</t>
    <rPh sb="0" eb="2">
      <t>いっぱん</t>
    </rPh>
    <rPh sb="2" eb="4">
      <t>しゃだん</t>
    </rPh>
    <rPh sb="4" eb="6">
      <t>ほうじん</t>
    </rPh>
    <phoneticPr fontId="4" type="Hiragana"/>
  </si>
  <si>
    <t>一般社団法人　日本女性医学学会女性ヘルスケア　専門医</t>
    <rPh sb="0" eb="2">
      <t>いっぱん</t>
    </rPh>
    <rPh sb="2" eb="4">
      <t>しゃだん</t>
    </rPh>
    <rPh sb="4" eb="6">
      <t>ほうじん</t>
    </rPh>
    <rPh sb="7" eb="9">
      <t>にほん</t>
    </rPh>
    <rPh sb="9" eb="11">
      <t>じょせい</t>
    </rPh>
    <rPh sb="11" eb="13">
      <t>いがく</t>
    </rPh>
    <rPh sb="13" eb="15">
      <t>がっかい</t>
    </rPh>
    <rPh sb="15" eb="17">
      <t>じょせい</t>
    </rPh>
    <rPh sb="23" eb="26">
      <t>せんもんい</t>
    </rPh>
    <phoneticPr fontId="4" type="Hiragana"/>
  </si>
  <si>
    <t>一般社団法人　日本排尿機能学会　専門医</t>
    <rPh sb="0" eb="2">
      <t>いっぱん</t>
    </rPh>
    <rPh sb="2" eb="4">
      <t>しゃだん</t>
    </rPh>
    <rPh sb="4" eb="6">
      <t>ほうじん</t>
    </rPh>
    <phoneticPr fontId="4" type="Hiragana"/>
  </si>
  <si>
    <t>公益社団法人　日本整形外科学会認定スポーツ医</t>
    <rPh sb="0" eb="2">
      <t>こうえき</t>
    </rPh>
    <rPh sb="2" eb="4">
      <t>しゃだん</t>
    </rPh>
    <rPh sb="4" eb="6">
      <t>ほうじん</t>
    </rPh>
    <rPh sb="7" eb="9">
      <t>にほん</t>
    </rPh>
    <rPh sb="9" eb="11">
      <t>せいけい</t>
    </rPh>
    <rPh sb="11" eb="13">
      <t>げか</t>
    </rPh>
    <rPh sb="13" eb="15">
      <t>がっかい</t>
    </rPh>
    <rPh sb="15" eb="17">
      <t>にんてい</t>
    </rPh>
    <rPh sb="21" eb="22">
      <t>い</t>
    </rPh>
    <phoneticPr fontId="4" type="Hiragana"/>
  </si>
  <si>
    <t>公益社団法人　日本整形外科学会認定脊椎脊髄病医</t>
    <rPh sb="0" eb="2">
      <t>こうえき</t>
    </rPh>
    <rPh sb="2" eb="4">
      <t>しゃだん</t>
    </rPh>
    <rPh sb="4" eb="6">
      <t>ほうじん</t>
    </rPh>
    <rPh sb="7" eb="9">
      <t>にほん</t>
    </rPh>
    <rPh sb="9" eb="11">
      <t>せいけい</t>
    </rPh>
    <rPh sb="11" eb="13">
      <t>げか</t>
    </rPh>
    <rPh sb="13" eb="15">
      <t>がっかい</t>
    </rPh>
    <rPh sb="15" eb="17">
      <t>にんてい</t>
    </rPh>
    <rPh sb="17" eb="19">
      <t>せきつい</t>
    </rPh>
    <rPh sb="19" eb="21">
      <t>せきずい</t>
    </rPh>
    <rPh sb="21" eb="22">
      <t>びょう</t>
    </rPh>
    <rPh sb="22" eb="23">
      <t>い</t>
    </rPh>
    <phoneticPr fontId="4" type="Hiragana"/>
  </si>
  <si>
    <t>一般社団法人　日本認知症学会　専門医</t>
    <rPh sb="0" eb="2">
      <t>いっぱん</t>
    </rPh>
    <rPh sb="2" eb="4">
      <t>しゃだん</t>
    </rPh>
    <rPh sb="4" eb="6">
      <t>ほうじん</t>
    </rPh>
    <rPh sb="7" eb="9">
      <t>にほん</t>
    </rPh>
    <rPh sb="9" eb="12">
      <t>にんちしょう</t>
    </rPh>
    <rPh sb="12" eb="14">
      <t>がっかい</t>
    </rPh>
    <rPh sb="15" eb="18">
      <t>せんもんい</t>
    </rPh>
    <phoneticPr fontId="4" type="Hiragana"/>
  </si>
  <si>
    <t>一般社団法人　日本消化管学会胃腸科　専門医</t>
    <rPh sb="0" eb="2">
      <t>いっぱん</t>
    </rPh>
    <rPh sb="2" eb="4">
      <t>しゃだん</t>
    </rPh>
    <rPh sb="4" eb="6">
      <t>ほうじん</t>
    </rPh>
    <rPh sb="7" eb="9">
      <t>にほん</t>
    </rPh>
    <rPh sb="9" eb="12">
      <t>しょうかかん</t>
    </rPh>
    <rPh sb="12" eb="14">
      <t>がっかい</t>
    </rPh>
    <rPh sb="14" eb="17">
      <t>いちょうか</t>
    </rPh>
    <rPh sb="18" eb="21">
      <t>せんもんい</t>
    </rPh>
    <phoneticPr fontId="4" type="Hiragana"/>
  </si>
  <si>
    <t>公益社団法人　日本看護協会　救急看護認定看護師</t>
    <rPh sb="0" eb="2">
      <t>コウエキ</t>
    </rPh>
    <rPh sb="2" eb="4">
      <t>シャダン</t>
    </rPh>
    <rPh sb="4" eb="6">
      <t>ホウジン</t>
    </rPh>
    <rPh sb="7" eb="13">
      <t>ニホンカンゴキョウカイ</t>
    </rPh>
    <rPh sb="14" eb="18">
      <t>キュウキュウカンゴ</t>
    </rPh>
    <rPh sb="18" eb="20">
      <t>ニンテイ</t>
    </rPh>
    <rPh sb="20" eb="23">
      <t>カンゴシ</t>
    </rPh>
    <phoneticPr fontId="4"/>
  </si>
  <si>
    <t>公益社団法人　日本看護協会　感染管理認定看護師</t>
    <rPh sb="14" eb="18">
      <t>かんせんかんり</t>
    </rPh>
    <rPh sb="18" eb="23">
      <t>にんていかんごし</t>
    </rPh>
    <phoneticPr fontId="4" type="Hiragana"/>
  </si>
  <si>
    <t>公益社団法人　日本看護協会　慢性呼吸器疾患看護認定看護師</t>
    <rPh sb="14" eb="16">
      <t>まんせい</t>
    </rPh>
    <rPh sb="16" eb="19">
      <t>こきゅうき</t>
    </rPh>
    <rPh sb="19" eb="21">
      <t>しっかん</t>
    </rPh>
    <rPh sb="21" eb="23">
      <t>かんご</t>
    </rPh>
    <rPh sb="23" eb="25">
      <t>にんてい</t>
    </rPh>
    <rPh sb="25" eb="28">
      <t>かんごし</t>
    </rPh>
    <phoneticPr fontId="4" type="Hiragana"/>
  </si>
  <si>
    <t>公益社団法人　日本看護協会　糖尿病看護認定看護師</t>
    <rPh sb="14" eb="17">
      <t>とうにょうびょう</t>
    </rPh>
    <rPh sb="17" eb="19">
      <t>かんご</t>
    </rPh>
    <rPh sb="19" eb="24">
      <t>にんていかんごし</t>
    </rPh>
    <phoneticPr fontId="4" type="Hiragana"/>
  </si>
  <si>
    <t>公益社団法人　日本看護協会　摂食嚥下障害看護認定看護師</t>
    <rPh sb="14" eb="20">
      <t>せっしょくえんげしょうがい</t>
    </rPh>
    <rPh sb="20" eb="22">
      <t>かんご</t>
    </rPh>
    <rPh sb="22" eb="24">
      <t>にんてい</t>
    </rPh>
    <rPh sb="24" eb="27">
      <t>かんごし</t>
    </rPh>
    <phoneticPr fontId="4" type="Hiragana"/>
  </si>
  <si>
    <t>公益社団法人　日本看護協会　認定看護管理者</t>
    <rPh sb="14" eb="21">
      <t>にんていかんごかんりしゃ</t>
    </rPh>
    <phoneticPr fontId="4" type="Hiragana"/>
  </si>
  <si>
    <t>公益社団法人　日本看護協会　認知症看護認定看護師</t>
    <rPh sb="14" eb="17">
      <t>にんちしょう</t>
    </rPh>
    <rPh sb="17" eb="19">
      <t>かんご</t>
    </rPh>
    <rPh sb="19" eb="24">
      <t>にんていかんごし</t>
    </rPh>
    <phoneticPr fontId="4" type="Hiragana"/>
  </si>
  <si>
    <t>可</t>
  </si>
  <si>
    <t>いいえ</t>
  </si>
  <si>
    <t>一般社団法人日本臨床腫瘍薬学会外来がん治療認定薬剤師4人</t>
    <rPh sb="0" eb="2">
      <t>イッパン</t>
    </rPh>
    <rPh sb="2" eb="4">
      <t>シャダン</t>
    </rPh>
    <rPh sb="4" eb="6">
      <t>ホウジン</t>
    </rPh>
    <rPh sb="6" eb="8">
      <t>ニホン</t>
    </rPh>
    <rPh sb="8" eb="10">
      <t>リンショウ</t>
    </rPh>
    <rPh sb="10" eb="12">
      <t>シュヨウ</t>
    </rPh>
    <rPh sb="12" eb="13">
      <t>ヤク</t>
    </rPh>
    <rPh sb="13" eb="15">
      <t>ガッカイ</t>
    </rPh>
    <rPh sb="15" eb="17">
      <t>ガイライ</t>
    </rPh>
    <rPh sb="19" eb="21">
      <t>チリョウ</t>
    </rPh>
    <rPh sb="21" eb="23">
      <t>ニンテイ</t>
    </rPh>
    <rPh sb="23" eb="26">
      <t>ヤクザイシ</t>
    </rPh>
    <rPh sb="27" eb="28">
      <t>ニン</t>
    </rPh>
    <phoneticPr fontId="4"/>
  </si>
  <si>
    <t>細胞診専門医1人
細胞診指導医１人</t>
    <rPh sb="0" eb="3">
      <t>サイボウシン</t>
    </rPh>
    <rPh sb="3" eb="6">
      <t>センモンイ</t>
    </rPh>
    <rPh sb="7" eb="8">
      <t>ニン</t>
    </rPh>
    <rPh sb="9" eb="12">
      <t>サイボウシン</t>
    </rPh>
    <rPh sb="12" eb="14">
      <t>シドウ</t>
    </rPh>
    <rPh sb="14" eb="15">
      <t>イ</t>
    </rPh>
    <rPh sb="16" eb="17">
      <t>ニン</t>
    </rPh>
    <phoneticPr fontId="4"/>
  </si>
  <si>
    <t>○</t>
  </si>
  <si>
    <t>内科</t>
    <rPh sb="0" eb="2">
      <t>ナイカ</t>
    </rPh>
    <phoneticPr fontId="4"/>
  </si>
  <si>
    <t>http://www.hosp.kaizuka.osaka.jp/shinryouka/naika/index.html</t>
    <phoneticPr fontId="4"/>
  </si>
  <si>
    <t>×</t>
  </si>
  <si>
    <t>外科・消化器外科</t>
    <rPh sb="0" eb="2">
      <t>ゲカ</t>
    </rPh>
    <rPh sb="3" eb="6">
      <t>ショウカキ</t>
    </rPh>
    <rPh sb="6" eb="8">
      <t>ゲカ</t>
    </rPh>
    <phoneticPr fontId="4"/>
  </si>
  <si>
    <t>http://www.hosp.kaizuka.osaka.jp/shinryouka/geka/index.html</t>
    <phoneticPr fontId="4"/>
  </si>
  <si>
    <t>http://www.hosp.kaizuka.osaka.jp/shinryouka/geka/index.html</t>
    <phoneticPr fontId="4"/>
  </si>
  <si>
    <t>消化器内科</t>
    <rPh sb="0" eb="3">
      <t>ショウカキ</t>
    </rPh>
    <rPh sb="3" eb="4">
      <t>ナイ</t>
    </rPh>
    <rPh sb="4" eb="5">
      <t>カ</t>
    </rPh>
    <phoneticPr fontId="4"/>
  </si>
  <si>
    <t>http://www.hosp.kaizuka.osaka.jp/shinryouka/syokakinaika/index.html</t>
    <phoneticPr fontId="4"/>
  </si>
  <si>
    <t>http://www.hosp.kaizuka.osaka.jp/shinryouka/syokakinaika/index.html</t>
    <phoneticPr fontId="4"/>
  </si>
  <si>
    <t>乳腺外科</t>
    <rPh sb="0" eb="2">
      <t>ニュウセン</t>
    </rPh>
    <rPh sb="2" eb="4">
      <t>ゲカ</t>
    </rPh>
    <phoneticPr fontId="4"/>
  </si>
  <si>
    <t>http://www.hosp.kaizuka.osaka.jp/shinryouka/nyusengeka/index.html</t>
    <phoneticPr fontId="4"/>
  </si>
  <si>
    <t>形成外科</t>
    <rPh sb="0" eb="2">
      <t>ケイセイ</t>
    </rPh>
    <rPh sb="2" eb="4">
      <t>ゲカ</t>
    </rPh>
    <phoneticPr fontId="4"/>
  </si>
  <si>
    <t>http://www.hosp.kaizuka.osaka.jp/shinryouka/keiseigeka/index.html</t>
    <phoneticPr fontId="4"/>
  </si>
  <si>
    <t>http://</t>
    <phoneticPr fontId="4"/>
  </si>
  <si>
    <t>放射線科</t>
    <rPh sb="0" eb="4">
      <t>ホウシャセンカ</t>
    </rPh>
    <phoneticPr fontId="4"/>
  </si>
  <si>
    <t>http://www.hosp.kaizuka.osaka.jp/shinryouka/housyasenka/index.html</t>
    <phoneticPr fontId="4"/>
  </si>
  <si>
    <t>泌尿器科</t>
    <rPh sb="0" eb="4">
      <t>ヒニョウキカ</t>
    </rPh>
    <phoneticPr fontId="4"/>
  </si>
  <si>
    <t>http://www.hosp.kaizuka.osaka.jp/shinryouka/hinyoukika/index.html</t>
    <phoneticPr fontId="4"/>
  </si>
  <si>
    <t>産婦人科</t>
    <rPh sb="0" eb="4">
      <t>サンフジンカ</t>
    </rPh>
    <phoneticPr fontId="4"/>
  </si>
  <si>
    <t>http://www.hosp.kaizuka.osaka.jp/shinryouka/sanfujinka/index.html</t>
    <phoneticPr fontId="4"/>
  </si>
  <si>
    <t>http://www.hosp.kaizuka.osaka.jp/busyo/kanwa2/index.html</t>
    <phoneticPr fontId="4"/>
  </si>
  <si>
    <t>病院機能評価</t>
  </si>
  <si>
    <t>満足度80％以上</t>
    <rPh sb="0" eb="3">
      <t>マンゾクド</t>
    </rPh>
    <rPh sb="6" eb="8">
      <t>イジョウ</t>
    </rPh>
    <phoneticPr fontId="4"/>
  </si>
  <si>
    <t>年1回アンケートを実施</t>
    <rPh sb="0" eb="1">
      <t>ネン</t>
    </rPh>
    <rPh sb="2" eb="3">
      <t>カイ</t>
    </rPh>
    <rPh sb="9" eb="11">
      <t>ジッシ</t>
    </rPh>
    <phoneticPr fontId="4"/>
  </si>
  <si>
    <t>10月頃にアンケートを実施し、患者サービス向上委員会において、昨年度のアンケート結果との比較を含めた分析をするとともに、意見からの課題を抽出して検討を行う。</t>
    <rPh sb="2" eb="3">
      <t>ガツ</t>
    </rPh>
    <rPh sb="3" eb="4">
      <t>ゴロ</t>
    </rPh>
    <rPh sb="11" eb="13">
      <t>ジッシ</t>
    </rPh>
    <rPh sb="15" eb="17">
      <t>カンジャ</t>
    </rPh>
    <rPh sb="21" eb="23">
      <t>コウジョウ</t>
    </rPh>
    <rPh sb="23" eb="26">
      <t>イインカイ</t>
    </rPh>
    <rPh sb="31" eb="34">
      <t>サクネンド</t>
    </rPh>
    <rPh sb="40" eb="42">
      <t>ケッカ</t>
    </rPh>
    <rPh sb="44" eb="46">
      <t>ヒカク</t>
    </rPh>
    <rPh sb="47" eb="48">
      <t>フク</t>
    </rPh>
    <rPh sb="50" eb="52">
      <t>ブンセキ</t>
    </rPh>
    <rPh sb="60" eb="62">
      <t>イケン</t>
    </rPh>
    <rPh sb="65" eb="67">
      <t>カダイ</t>
    </rPh>
    <rPh sb="68" eb="70">
      <t>チュウシュツ</t>
    </rPh>
    <rPh sb="72" eb="74">
      <t>ケントウ</t>
    </rPh>
    <rPh sb="75" eb="76">
      <t>オコナ</t>
    </rPh>
    <phoneticPr fontId="4"/>
  </si>
  <si>
    <t>患者満足度の向上のために、接遇研修を行う。</t>
    <rPh sb="0" eb="2">
      <t>カンジャ</t>
    </rPh>
    <rPh sb="2" eb="5">
      <t>マンゾクド</t>
    </rPh>
    <rPh sb="6" eb="8">
      <t>コウジョウ</t>
    </rPh>
    <rPh sb="13" eb="15">
      <t>セツグウ</t>
    </rPh>
    <rPh sb="15" eb="17">
      <t>ケンシュウ</t>
    </rPh>
    <rPh sb="18" eb="19">
      <t>オコナ</t>
    </rPh>
    <phoneticPr fontId="4"/>
  </si>
  <si>
    <t>【自施設の診療機能や診療実績、地域連携に関する実績や活動状況の他、患者QOLについて把握・評価し、課題認識を院内の関係者で共有した上で、組織的な改善策を講じる体制】　　　　　　　　　　　　　　　　　　　　　　　　　　　　　　　　　　　　　　　患者サービス向上委員会
① 　委員長をはじめとして医師、看護師、臨床検査技師、薬剤師、地域医療連携室、診療放射線技師、管理栄養士、ＭＳＷ、事務局、委託業者で構成され2ヶ月に１回委員会を開催しています。
② 　院内の６ヶ所に設置してある投書箱の投書を回収し、患者さん等からの意見や要望について検討し、その対応策の具体化を図るとともに、患者さんのサービス向上について検討しています。また、患者さんからの質問について委員会で検討し、薬剤部横に回答を掲示しています。
③ 　投書の内容について、委員会で検討し、改善できることは各部署に内容をおろし、対応策を図ってもらっています。
④ 　満足度の高い医療サービスを患者さんに提供するために、全職員の意識をより高め、患者さんのサービス向上改善に努めます。
⑤ 　入院及び外来患者さんを対象に、患者満足度アンケートを実施しています。
⑥ 　年1回接遇研修を行っています。
　  実施期間　　
　       入院患者　　10月1日～11月30日
         外来患者　　10月1日～10月10日
　　実施場所
　　　　　入院　　　　各病棟
　　　　　外来　　　　1階2カ所、2階2カ所</t>
    <phoneticPr fontId="4"/>
  </si>
  <si>
    <t>http://www.hosp.kaizuka.osaka.jp/hospital/l3/vcms3_00000495.html</t>
    <phoneticPr fontId="4"/>
  </si>
  <si>
    <t>診療情報管理士</t>
    <phoneticPr fontId="4"/>
  </si>
  <si>
    <t>専任(5割以上8割未満)</t>
  </si>
  <si>
    <t>初級認定者（みなし含む）</t>
  </si>
  <si>
    <t>堺</t>
    <rPh sb="0" eb="1">
      <t>サカイ</t>
    </rPh>
    <phoneticPr fontId="4"/>
  </si>
  <si>
    <t>南河内</t>
    <rPh sb="0" eb="3">
      <t>ミナミカワチ</t>
    </rPh>
    <phoneticPr fontId="4"/>
  </si>
  <si>
    <t>中河内</t>
    <rPh sb="0" eb="3">
      <t>ナカカワチ</t>
    </rPh>
    <phoneticPr fontId="4"/>
  </si>
  <si>
    <t>北河内</t>
    <rPh sb="0" eb="1">
      <t>キタ</t>
    </rPh>
    <rPh sb="1" eb="3">
      <t>カワチ</t>
    </rPh>
    <phoneticPr fontId="4"/>
  </si>
  <si>
    <t>大阪市</t>
    <rPh sb="0" eb="3">
      <t>オオサカシ</t>
    </rPh>
    <phoneticPr fontId="4"/>
  </si>
  <si>
    <t>豊能</t>
    <rPh sb="0" eb="2">
      <t>トヨノ</t>
    </rPh>
    <phoneticPr fontId="4"/>
  </si>
  <si>
    <t>府外</t>
    <rPh sb="0" eb="1">
      <t>フ</t>
    </rPh>
    <rPh sb="1" eb="2">
      <t>ガイ</t>
    </rPh>
    <phoneticPr fontId="4"/>
  </si>
  <si>
    <t>市立貝塚病院</t>
    <rPh sb="0" eb="2">
      <t>シリツ</t>
    </rPh>
    <rPh sb="2" eb="4">
      <t>カイヅカ</t>
    </rPh>
    <rPh sb="4" eb="6">
      <t>ビョウイン</t>
    </rPh>
    <phoneticPr fontId="4"/>
  </si>
  <si>
    <t>あり</t>
    <phoneticPr fontId="4" type="Hiragana"/>
  </si>
  <si>
    <t>http://www.hosp.kaizuka.osaka.jp/busyo/chiiki/second_opinion/index.html</t>
    <phoneticPr fontId="4"/>
  </si>
  <si>
    <t>精神科２名</t>
    <rPh sb="0" eb="3">
      <t>セイシンカ</t>
    </rPh>
    <rPh sb="4" eb="5">
      <t>メイ</t>
    </rPh>
    <phoneticPr fontId="4"/>
  </si>
  <si>
    <t>理学療法士</t>
    <rPh sb="0" eb="2">
      <t>リガク</t>
    </rPh>
    <rPh sb="2" eb="5">
      <t>リョウホウシ</t>
    </rPh>
    <phoneticPr fontId="4"/>
  </si>
  <si>
    <t>作業療法士</t>
    <rPh sb="0" eb="2">
      <t>サギョウ</t>
    </rPh>
    <rPh sb="2" eb="5">
      <t>リョウホウシ</t>
    </rPh>
    <phoneticPr fontId="4"/>
  </si>
  <si>
    <t>管理栄養士</t>
  </si>
  <si>
    <t>管理栄養士</t>
    <rPh sb="0" eb="2">
      <t>カンリ</t>
    </rPh>
    <rPh sb="2" eb="5">
      <t>エイヨウシ</t>
    </rPh>
    <phoneticPr fontId="4"/>
  </si>
  <si>
    <t>医用原子力技術研究振興財団</t>
  </si>
  <si>
    <t>【医療圏内の緩和ケア病棟や在宅緩和ケアが提供できる診療所などのマップやリスト】
緩和ケアマップ登録機関
　訪問看護ステーションパートナー恵
　医療法人徳洲会訪問看護ステーションアリーゼ
　アウル訪問看護ステーション
　訪問看護ステーション開夢
　社会医療法人慈薫会訪問看護ステーション　河崎病院
　貝塚カイセイ薬局
　みのり薬局　水間店
　セガミ薬局　貝塚店
　オレンジ薬局　貝塚店
　ふじ薬局　東貝塚店
　まりん薬局　中町店
　関西薬局
　あけぼの薬局　貝塚店
　ライト薬局
　しろくま薬局
　二色ファミリー薬局
　市立岸和田市民病院
【緊急入院体制の整備にあたり、連携協力を行っている在宅療養支援診療所等のリスト】</t>
    <phoneticPr fontId="4"/>
  </si>
  <si>
    <t>届け出て受理されている</t>
  </si>
  <si>
    <t>院内病棟型</t>
  </si>
  <si>
    <t>緩和ケア病棟</t>
    <rPh sb="0" eb="2">
      <t>カンワ</t>
    </rPh>
    <rPh sb="4" eb="6">
      <t>ビョウトウ</t>
    </rPh>
    <phoneticPr fontId="4"/>
  </si>
  <si>
    <t>http://www.hosp.kaizuka.osaka.jp/busyo/kanwa2/index.html#nyuutoumendan</t>
    <phoneticPr fontId="4"/>
  </si>
  <si>
    <t>医師</t>
    <rPh sb="0" eb="2">
      <t>イシ</t>
    </rPh>
    <phoneticPr fontId="4"/>
  </si>
  <si>
    <t>看護師</t>
    <rPh sb="0" eb="3">
      <t>カンゴシ</t>
    </rPh>
    <phoneticPr fontId="4"/>
  </si>
  <si>
    <t>看護助手</t>
    <rPh sb="0" eb="2">
      <t>カンゴ</t>
    </rPh>
    <rPh sb="2" eb="4">
      <t>ジョシュ</t>
    </rPh>
    <phoneticPr fontId="4"/>
  </si>
  <si>
    <t>臨床心理士</t>
    <rPh sb="0" eb="2">
      <t>リンショウ</t>
    </rPh>
    <rPh sb="2" eb="5">
      <t>シンリシ</t>
    </rPh>
    <phoneticPr fontId="4"/>
  </si>
  <si>
    <t>市立貝塚病院　地域医療連携室</t>
    <phoneticPr fontId="4"/>
  </si>
  <si>
    <t>072-422-5865</t>
    <phoneticPr fontId="4"/>
  </si>
  <si>
    <t>市立貝塚病院　地域医療連携室</t>
    <phoneticPr fontId="4"/>
  </si>
  <si>
    <t>緩和ケア病棟　医療関係者の方へ（入棟手続きはこちら）</t>
    <rPh sb="0" eb="2">
      <t>カンワ</t>
    </rPh>
    <rPh sb="4" eb="6">
      <t>ビョウトウ</t>
    </rPh>
    <rPh sb="7" eb="12">
      <t>イリョウカンケイシャ</t>
    </rPh>
    <rPh sb="13" eb="14">
      <t>カタ</t>
    </rPh>
    <rPh sb="16" eb="20">
      <t>ニュウトウテツヅ</t>
    </rPh>
    <phoneticPr fontId="4"/>
  </si>
  <si>
    <t>http://www.hosp.kaizuka.osaka.jp/busyo/kanwa2/index.html</t>
    <phoneticPr fontId="4"/>
  </si>
  <si>
    <t>キッチン、デイルーム、家族控室、浴室、洗髪室、面談室</t>
    <rPh sb="11" eb="13">
      <t>カゾク</t>
    </rPh>
    <rPh sb="13" eb="15">
      <t>ヒカエシツ</t>
    </rPh>
    <rPh sb="16" eb="18">
      <t>ヨクシツ</t>
    </rPh>
    <rPh sb="19" eb="21">
      <t>センパツ</t>
    </rPh>
    <rPh sb="21" eb="22">
      <t>シツ</t>
    </rPh>
    <rPh sb="23" eb="26">
      <t>メンダンシツ</t>
    </rPh>
    <phoneticPr fontId="4"/>
  </si>
  <si>
    <t>連携している訪問看護ケアステーションを紹介している。</t>
    <rPh sb="0" eb="2">
      <t>レンケイ</t>
    </rPh>
    <rPh sb="6" eb="10">
      <t>ホウモンカンゴ</t>
    </rPh>
    <rPh sb="19" eb="21">
      <t>ショウカイ</t>
    </rPh>
    <phoneticPr fontId="4"/>
  </si>
  <si>
    <t>平成30年第1回医療安全管理者養成研修会</t>
    <rPh sb="0" eb="2">
      <t>ヘイセイ</t>
    </rPh>
    <rPh sb="4" eb="5">
      <t>ネン</t>
    </rPh>
    <rPh sb="5" eb="6">
      <t>ダイ</t>
    </rPh>
    <rPh sb="7" eb="8">
      <t>カイ</t>
    </rPh>
    <rPh sb="8" eb="10">
      <t>イリョウ</t>
    </rPh>
    <rPh sb="10" eb="12">
      <t>アンゼン</t>
    </rPh>
    <rPh sb="12" eb="14">
      <t>カンリ</t>
    </rPh>
    <rPh sb="14" eb="15">
      <t>シャ</t>
    </rPh>
    <rPh sb="15" eb="17">
      <t>ヨウセイ</t>
    </rPh>
    <rPh sb="17" eb="20">
      <t>ケンシュウカイ</t>
    </rPh>
    <phoneticPr fontId="4"/>
  </si>
  <si>
    <t>一般社団法人医療の質安全学会</t>
  </si>
  <si>
    <t>兼任（5割未満）</t>
  </si>
  <si>
    <t>医療安全管理者養成講座</t>
    <rPh sb="0" eb="2">
      <t>イリョウ</t>
    </rPh>
    <rPh sb="2" eb="4">
      <t>アンゼン</t>
    </rPh>
    <rPh sb="4" eb="6">
      <t>カンリ</t>
    </rPh>
    <rPh sb="6" eb="7">
      <t>シャ</t>
    </rPh>
    <rPh sb="7" eb="9">
      <t>ヨウセイ</t>
    </rPh>
    <rPh sb="9" eb="11">
      <t>コウザ</t>
    </rPh>
    <phoneticPr fontId="4"/>
  </si>
  <si>
    <t>セコム医療システム株式会社</t>
    <rPh sb="9" eb="13">
      <t>カブシキガイシャ</t>
    </rPh>
    <phoneticPr fontId="4"/>
  </si>
  <si>
    <t>日本医療機能評価機構</t>
    <rPh sb="0" eb="2">
      <t>ニホン</t>
    </rPh>
    <rPh sb="2" eb="4">
      <t>イリョウ</t>
    </rPh>
    <rPh sb="4" eb="6">
      <t>キノウ</t>
    </rPh>
    <rPh sb="6" eb="8">
      <t>ヒョウカ</t>
    </rPh>
    <rPh sb="8" eb="10">
      <t>キコウ</t>
    </rPh>
    <phoneticPr fontId="4"/>
  </si>
  <si>
    <t>医療安全対策地域連携加算での医療機関間の実地調査　　　　　　　　　　　　　　　　　（市立岸和田市民病院と実施）</t>
    <rPh sb="0" eb="4">
      <t>イリョウアンゼン</t>
    </rPh>
    <rPh sb="4" eb="6">
      <t>タイサク</t>
    </rPh>
    <rPh sb="6" eb="10">
      <t>チイキレンケイ</t>
    </rPh>
    <rPh sb="10" eb="12">
      <t>カサン</t>
    </rPh>
    <rPh sb="14" eb="18">
      <t>イリョウキカン</t>
    </rPh>
    <rPh sb="18" eb="19">
      <t>カン</t>
    </rPh>
    <rPh sb="20" eb="22">
      <t>ジッチ</t>
    </rPh>
    <rPh sb="22" eb="24">
      <t>チョウサ</t>
    </rPh>
    <rPh sb="42" eb="44">
      <t>シリツ</t>
    </rPh>
    <rPh sb="44" eb="51">
      <t>キシワダシミンビョウイン</t>
    </rPh>
    <rPh sb="52" eb="54">
      <t>ジッシ</t>
    </rPh>
    <phoneticPr fontId="4"/>
  </si>
  <si>
    <t>相談支援センター</t>
    <rPh sb="0" eb="2">
      <t>ソウダン</t>
    </rPh>
    <rPh sb="2" eb="4">
      <t>シエン</t>
    </rPh>
    <phoneticPr fontId="4"/>
  </si>
  <si>
    <t>地域医療連携室</t>
    <rPh sb="0" eb="2">
      <t>チイキ</t>
    </rPh>
    <rPh sb="2" eb="4">
      <t>イリョウ</t>
    </rPh>
    <rPh sb="4" eb="6">
      <t>レンケイ</t>
    </rPh>
    <rPh sb="6" eb="7">
      <t>シツ</t>
    </rPh>
    <phoneticPr fontId="4"/>
  </si>
  <si>
    <t>０７２－４２２－５８６５</t>
  </si>
  <si>
    <t>がん相談支援センター</t>
    <phoneticPr fontId="4"/>
  </si>
  <si>
    <t>E-mail相談</t>
    <phoneticPr fontId="4"/>
  </si>
  <si>
    <t>定期的かつ週1回以上</t>
  </si>
  <si>
    <t>両立コーディネーター</t>
    <rPh sb="0" eb="2">
      <t>リョウリツ</t>
    </rPh>
    <phoneticPr fontId="4"/>
  </si>
  <si>
    <t>リレーフォーライフ</t>
    <phoneticPr fontId="4"/>
  </si>
  <si>
    <t>カーネーション</t>
    <phoneticPr fontId="4"/>
  </si>
  <si>
    <t>乳がん</t>
    <phoneticPr fontId="4"/>
  </si>
  <si>
    <t>２次医療圏合同開催講演会の周知・案内</t>
    <phoneticPr fontId="4"/>
  </si>
  <si>
    <t>らふ</t>
    <phoneticPr fontId="4"/>
  </si>
  <si>
    <t>３次医療圏合同開催講演会の周知・案内</t>
    <phoneticPr fontId="4"/>
  </si>
  <si>
    <t>毎年地域での行事に参加。医師や看護師による講演に参加。</t>
    <rPh sb="2" eb="4">
      <t>チイキ</t>
    </rPh>
    <phoneticPr fontId="4"/>
  </si>
  <si>
    <t>緩和ケア外来</t>
    <rPh sb="0" eb="2">
      <t>カンワ</t>
    </rPh>
    <rPh sb="4" eb="6">
      <t>ガイライ</t>
    </rPh>
    <phoneticPr fontId="4"/>
  </si>
  <si>
    <t>緩和ケアは、終末期医療ととらえる方もありますが、がんなどの病気から生じる患者さんの痛みを初めとする身体的な苦痛やきもちのつらさ、精神的な不安をできる限り和らげる医療です。がんと診断された時から、治療に伴う苦痛を和らげ「からだ」や「こころ」のケアが、治療継続に重要な役割を果たします。そのため、がんの診断から治療の時期を問わず、患者さんやご家族が安心して医療を受けていただけるよう支援します。
午前中は地域紹介患者の入棟面談のみであり、ＨＰには掲載していません。</t>
    <phoneticPr fontId="4"/>
  </si>
  <si>
    <t>市立貝塚病院　地域医療連携室</t>
    <rPh sb="0" eb="2">
      <t>シリツ</t>
    </rPh>
    <rPh sb="2" eb="6">
      <t>カイヅカビョウイン</t>
    </rPh>
    <rPh sb="7" eb="11">
      <t>チイキイリョウ</t>
    </rPh>
    <rPh sb="11" eb="14">
      <t>レンケイシツ</t>
    </rPh>
    <phoneticPr fontId="4"/>
  </si>
  <si>
    <t>臨床研究審査委員会事務局</t>
    <rPh sb="0" eb="4">
      <t>リンショウケンキュウ</t>
    </rPh>
    <rPh sb="4" eb="6">
      <t>シンサ</t>
    </rPh>
    <rPh sb="6" eb="9">
      <t>イインカイ</t>
    </rPh>
    <rPh sb="9" eb="12">
      <t>ジムキョク</t>
    </rPh>
    <phoneticPr fontId="4"/>
  </si>
  <si>
    <t>臨床研究審査委員会について</t>
    <rPh sb="0" eb="4">
      <t>リンショウケンキュウ</t>
    </rPh>
    <rPh sb="4" eb="6">
      <t>シンサ</t>
    </rPh>
    <rPh sb="6" eb="9">
      <t>イインカイ</t>
    </rPh>
    <phoneticPr fontId="4"/>
  </si>
  <si>
    <t>http://www.hosp.kaizuka.osaka.jp/info_ippan/data/20150929_01.html</t>
    <phoneticPr fontId="4"/>
  </si>
  <si>
    <t>PHS</t>
    <phoneticPr fontId="4"/>
  </si>
  <si>
    <t>ストーマ外来</t>
    <phoneticPr fontId="4"/>
  </si>
  <si>
    <t>コロストーマとウロストーマ</t>
  </si>
  <si>
    <t>尿路がん・大腸がん</t>
    <phoneticPr fontId="4"/>
  </si>
  <si>
    <t>ストーマ管理・日常生活支援・ストーマ用品の紹介</t>
    <phoneticPr fontId="4"/>
  </si>
  <si>
    <t>看護師による専門外来　ストーマ外来</t>
    <phoneticPr fontId="4"/>
  </si>
  <si>
    <t>http://http://www.hosp.kaizuka.osaka.jp/busyo/kango/outpatient_nurse/index.html</t>
    <phoneticPr fontId="4"/>
  </si>
  <si>
    <t>地域医療連携室</t>
    <phoneticPr fontId="4"/>
  </si>
  <si>
    <t>072-422-5865</t>
    <phoneticPr fontId="4"/>
  </si>
  <si>
    <t>リンパ浮腫外来</t>
    <phoneticPr fontId="4"/>
  </si>
  <si>
    <t>産婦人科・乳腺外科手術後のリンパ浮腫
（当院にて手術をした方でリンパ浮腫であると診断された方）</t>
    <phoneticPr fontId="4"/>
  </si>
  <si>
    <t>乳がん高度検診・治療センター</t>
    <phoneticPr fontId="4"/>
  </si>
  <si>
    <t>対応していない</t>
  </si>
  <si>
    <t>リンパ浮腫外来では、患者さんがうまくリンパ浮腫と付き合っていけるように、リンパ浮腫についての説明・日常生活についての注意点・セルフケア方法の指導（ドレナージ・バンデージ・スキンケア・運動療法）・弾性着衣とバンデージ用品の紹介・選択・採寸・使用方法などを説明</t>
    <phoneticPr fontId="4"/>
  </si>
  <si>
    <t>リンパ浮腫外来について</t>
    <phoneticPr fontId="4"/>
  </si>
  <si>
    <t>http://http://www.hosp.kaizuka.osaka.jp/busyo/kango/outpatient_nurse/index.html</t>
    <phoneticPr fontId="4"/>
  </si>
  <si>
    <t>禁煙外来</t>
    <phoneticPr fontId="4"/>
  </si>
  <si>
    <t>禁煙相談・禁煙治療
無料で禁煙相談を受けた後、保険診療が可能なら受診していただけます。</t>
    <phoneticPr fontId="4"/>
  </si>
  <si>
    <t>禁煙外来を始めます。</t>
    <phoneticPr fontId="4"/>
  </si>
  <si>
    <t>http://www.hosp.kaizuka.osaka.jp/info_ippan/data/20170731_01.html</t>
    <phoneticPr fontId="4"/>
  </si>
  <si>
    <t>予約センター</t>
    <phoneticPr fontId="4"/>
  </si>
  <si>
    <t>乳がん看護</t>
    <rPh sb="3" eb="5">
      <t>カンゴ</t>
    </rPh>
    <phoneticPr fontId="4"/>
  </si>
  <si>
    <t>乳がん</t>
    <phoneticPr fontId="4"/>
  </si>
  <si>
    <t>相談・支援</t>
    <phoneticPr fontId="4"/>
  </si>
  <si>
    <t>乳がん看護外来</t>
    <phoneticPr fontId="4"/>
  </si>
  <si>
    <t>http://www.hosp.kaizuka.osaka.jp/busyo/kango/outpatient_nurse/index.html</t>
    <phoneticPr fontId="4"/>
  </si>
  <si>
    <t>乳腺外科</t>
    <phoneticPr fontId="4"/>
  </si>
  <si>
    <t>臨床試験専用の窓口がある</t>
  </si>
  <si>
    <t>胃がん（術後経過観察）パス</t>
    <rPh sb="0" eb="1">
      <t>イ</t>
    </rPh>
    <rPh sb="4" eb="6">
      <t>ジュツゴ</t>
    </rPh>
    <rPh sb="6" eb="8">
      <t>ケイカ</t>
    </rPh>
    <rPh sb="8" eb="10">
      <t>カンサツ</t>
    </rPh>
    <phoneticPr fontId="4"/>
  </si>
  <si>
    <t>大腸がん（術後経過観察）パス</t>
    <rPh sb="0" eb="2">
      <t>ダイチョウ</t>
    </rPh>
    <rPh sb="5" eb="7">
      <t>ジュツゴ</t>
    </rPh>
    <rPh sb="7" eb="11">
      <t>ケイカカンサツ</t>
    </rPh>
    <phoneticPr fontId="4"/>
  </si>
  <si>
    <t>乳がん術後連携パス</t>
    <rPh sb="0" eb="1">
      <t>ニュウ</t>
    </rPh>
    <rPh sb="3" eb="5">
      <t>ジュツゴ</t>
    </rPh>
    <rPh sb="5" eb="7">
      <t>レンケイ</t>
    </rPh>
    <phoneticPr fontId="4"/>
  </si>
  <si>
    <t>肝がん治療後経過観察パス</t>
    <rPh sb="0" eb="1">
      <t>カン</t>
    </rPh>
    <rPh sb="3" eb="5">
      <t>チリョウ</t>
    </rPh>
    <rPh sb="5" eb="6">
      <t>ゴ</t>
    </rPh>
    <rPh sb="6" eb="10">
      <t>ケイカカンサツ</t>
    </rPh>
    <phoneticPr fontId="4"/>
  </si>
  <si>
    <t>胃がん</t>
  </si>
  <si>
    <t>大腸がん</t>
  </si>
  <si>
    <t>肝がん</t>
  </si>
  <si>
    <t>術後フォロー（化療なし）</t>
  </si>
  <si>
    <t>都道府県内統一</t>
  </si>
  <si>
    <t>4ヶ月に1回</t>
    <rPh sb="2" eb="3">
      <t>ゲツ</t>
    </rPh>
    <rPh sb="5" eb="6">
      <t>カイ</t>
    </rPh>
    <phoneticPr fontId="4"/>
  </si>
  <si>
    <t>紹介患者数の報告・情報交換</t>
    <rPh sb="0" eb="5">
      <t>ショウカイカンジャスウ</t>
    </rPh>
    <rPh sb="6" eb="8">
      <t>ホウコク</t>
    </rPh>
    <rPh sb="9" eb="13">
      <t>ジョウホウコウカン</t>
    </rPh>
    <phoneticPr fontId="4"/>
  </si>
  <si>
    <t>地域医療推進委員会</t>
    <rPh sb="0" eb="4">
      <t>チイキイリョウ</t>
    </rPh>
    <rPh sb="4" eb="6">
      <t>スイシン</t>
    </rPh>
    <rPh sb="6" eb="9">
      <t>イインカイ</t>
    </rPh>
    <phoneticPr fontId="4"/>
  </si>
  <si>
    <t xml:space="preserve"> </t>
    <phoneticPr fontId="4"/>
  </si>
  <si>
    <t xml:space="preserve"> </t>
    <phoneticPr fontId="4"/>
  </si>
  <si>
    <t>http://www.hosp.kaizuka.osaka.jp/busyo/chiiki/index.html</t>
    <phoneticPr fontId="4"/>
  </si>
  <si>
    <t>適切な機関に紹介</t>
  </si>
  <si>
    <t>http://www.hosp.kaizuka.osaka.jp/shinryouka/index.html</t>
    <phoneticPr fontId="4"/>
  </si>
  <si>
    <t>市内中学校でのがん教育の実施、緩和ケアフォーラム等の実施</t>
    <rPh sb="0" eb="2">
      <t>シナイ</t>
    </rPh>
    <rPh sb="2" eb="5">
      <t>チュウガッコウ</t>
    </rPh>
    <rPh sb="9" eb="11">
      <t>キョウイク</t>
    </rPh>
    <rPh sb="12" eb="14">
      <t>ジッシ</t>
    </rPh>
    <rPh sb="15" eb="17">
      <t>カンワ</t>
    </rPh>
    <rPh sb="24" eb="25">
      <t>トウ</t>
    </rPh>
    <rPh sb="26" eb="28">
      <t>ジッシ</t>
    </rPh>
    <phoneticPr fontId="4"/>
  </si>
  <si>
    <r>
      <t>（はい／いいえ</t>
    </r>
    <r>
      <rPr>
        <sz val="7"/>
        <rFont val="ＭＳ Ｐゴシック"/>
        <family val="3"/>
        <charset val="128"/>
      </rPr>
      <t>）</t>
    </r>
    <phoneticPr fontId="4"/>
  </si>
  <si>
    <t>（はい／いいえ／-）</t>
    <phoneticPr fontId="4"/>
  </si>
  <si>
    <t>http://www.hosp.kaizuka.osaka.jp/info_ippan/data/20150929_01.html</t>
    <phoneticPr fontId="4"/>
  </si>
  <si>
    <t>治験（企業主導・医師主導）についてはすべて配置しており、研究者主導試験には一部配置している</t>
  </si>
  <si>
    <t>緩和ケア、相談支援、健診率向上の講演会の開催、各協議会、部会への報告</t>
    <rPh sb="0" eb="2">
      <t>カンワ</t>
    </rPh>
    <rPh sb="5" eb="9">
      <t>ソウダンシエン</t>
    </rPh>
    <rPh sb="10" eb="13">
      <t>ケンシンリツ</t>
    </rPh>
    <rPh sb="13" eb="15">
      <t>コウジョウ</t>
    </rPh>
    <rPh sb="16" eb="19">
      <t>コウエンカイ</t>
    </rPh>
    <rPh sb="20" eb="22">
      <t>カイサイ</t>
    </rPh>
    <rPh sb="23" eb="24">
      <t>カク</t>
    </rPh>
    <rPh sb="24" eb="27">
      <t>キョウギカイ</t>
    </rPh>
    <rPh sb="28" eb="30">
      <t>ブカイ</t>
    </rPh>
    <rPh sb="32" eb="34">
      <t>ホウコク</t>
    </rPh>
    <phoneticPr fontId="4"/>
  </si>
  <si>
    <t>17件</t>
    <rPh sb="2" eb="3">
      <t>ケン</t>
    </rPh>
    <phoneticPr fontId="4"/>
  </si>
  <si>
    <t>緩和ケア専従医1名、消化器内科１名</t>
    <rPh sb="0" eb="2">
      <t>カンワ</t>
    </rPh>
    <rPh sb="4" eb="6">
      <t>センジュウ</t>
    </rPh>
    <rPh sb="6" eb="7">
      <t>イ</t>
    </rPh>
    <rPh sb="8" eb="9">
      <t>メイ</t>
    </rPh>
    <rPh sb="10" eb="13">
      <t>ショウカキ</t>
    </rPh>
    <rPh sb="13" eb="15">
      <t>ナイカ</t>
    </rPh>
    <rPh sb="16" eb="17">
      <t>メイ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</si>
</sst>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_ "/>
    <numFmt numFmtId="177" formatCode="#,##0_);[Red]\(#,##0\)"/>
    <numFmt numFmtId="178" formatCode="yyyy/m/d;@"/>
    <numFmt numFmtId="179" formatCode="[&lt;=999]000;[&lt;=9999]000\-00;000\-0000"/>
    <numFmt numFmtId="180" formatCode="0_ "/>
    <numFmt numFmtId="181" formatCode=";;;"/>
    <numFmt numFmtId="182" formatCode="#,###"/>
    <numFmt numFmtId="183" formatCode="0.0_ "/>
    <numFmt numFmtId="184" formatCode="#,##0.0_);[Red]\(#,##0.0\)"/>
    <numFmt numFmtId="185" formatCode="#,##0.0_ "/>
    <numFmt numFmtId="186" formatCode="[$]ggge&quot;年&quot;m&quot;月&quot;d&quot;日&quot;;@"/>
  </numFmts>
  <fonts count="97" x14ac:knownFonts="1">
    <font>
      <sz val="11"/>
      <name val="ＭＳ Ｐゴシック"/>
      <family val="3"/>
      <charset val="128"/>
    </font>
    <font>
      <sz val="11"/>
      <color theme="1"/>
      <name val="ＭＳ Ｐゴシック"/>
      <family val="2"/>
      <charset val="128"/>
      <scheme val="minor"/>
    </font>
    <font>
      <sz val="11"/>
      <color indexed="8"/>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2"/>
      <name val="ＭＳ Ｐゴシック"/>
      <family val="3"/>
      <charset val="128"/>
    </font>
    <font>
      <sz val="18"/>
      <name val="ＭＳ Ｐゴシック"/>
      <family val="3"/>
      <charset val="128"/>
    </font>
    <font>
      <sz val="16"/>
      <name val="ＭＳ Ｐゴシック"/>
      <family val="3"/>
      <charset val="128"/>
    </font>
    <font>
      <b/>
      <sz val="22"/>
      <name val="ＭＳ Ｐゴシック"/>
      <family val="3"/>
      <charset val="128"/>
    </font>
    <font>
      <sz val="10"/>
      <name val="ＭＳ Ｐゴシック"/>
      <family val="3"/>
      <charset val="128"/>
    </font>
    <font>
      <sz val="9"/>
      <name val="ＭＳ Ｐゴシック"/>
      <family val="3"/>
      <charset val="128"/>
    </font>
    <font>
      <u/>
      <sz val="14"/>
      <name val="ＭＳ Ｐゴシック"/>
      <family val="3"/>
      <charset val="128"/>
    </font>
    <font>
      <b/>
      <u/>
      <sz val="14"/>
      <name val="ＭＳ Ｐゴシック"/>
      <family val="3"/>
      <charset val="128"/>
    </font>
    <font>
      <sz val="8"/>
      <name val="ＭＳ Ｐゴシック"/>
      <family val="3"/>
      <charset val="128"/>
    </font>
    <font>
      <u/>
      <sz val="18"/>
      <name val="ＭＳ Ｐゴシック"/>
      <family val="3"/>
      <charset val="128"/>
    </font>
    <font>
      <strike/>
      <sz val="10"/>
      <name val="ＭＳ Ｐゴシック"/>
      <family val="3"/>
      <charset val="128"/>
    </font>
    <font>
      <b/>
      <sz val="14"/>
      <name val="ＭＳ Ｐゴシック"/>
      <family val="3"/>
      <charset val="128"/>
    </font>
    <font>
      <sz val="10"/>
      <color indexed="8"/>
      <name val="ＭＳ Ｐゴシック"/>
      <family val="3"/>
      <charset val="128"/>
    </font>
    <font>
      <strike/>
      <sz val="14"/>
      <name val="ＭＳ Ｐゴシック"/>
      <family val="3"/>
      <charset val="128"/>
    </font>
    <font>
      <b/>
      <sz val="11"/>
      <name val="ＭＳ Ｐゴシック"/>
      <family val="3"/>
      <charset val="128"/>
    </font>
    <font>
      <sz val="12"/>
      <color indexed="8"/>
      <name val="ＭＳ Ｐゴシック"/>
      <family val="3"/>
      <charset val="128"/>
    </font>
    <font>
      <u/>
      <sz val="11"/>
      <color indexed="8"/>
      <name val="ＭＳ Ｐゴシック"/>
      <family val="3"/>
      <charset val="128"/>
    </font>
    <font>
      <sz val="9"/>
      <color indexed="8"/>
      <name val="ＭＳ Ｐゴシック"/>
      <family val="3"/>
      <charset val="128"/>
    </font>
    <font>
      <b/>
      <sz val="8"/>
      <name val="ＭＳ Ｐゴシック"/>
      <family val="3"/>
      <charset val="128"/>
    </font>
    <font>
      <b/>
      <sz val="6"/>
      <name val="ＭＳ Ｐゴシック"/>
      <family val="3"/>
      <charset val="128"/>
    </font>
    <font>
      <sz val="7"/>
      <name val="ＭＳ Ｐゴシック"/>
      <family val="3"/>
      <charset val="128"/>
    </font>
    <font>
      <b/>
      <sz val="7"/>
      <name val="ＭＳ Ｐゴシック"/>
      <family val="3"/>
      <charset val="128"/>
    </font>
    <font>
      <b/>
      <sz val="10"/>
      <name val="ＭＳ Ｐゴシック"/>
      <family val="3"/>
      <charset val="128"/>
    </font>
    <font>
      <sz val="8"/>
      <color indexed="10"/>
      <name val="ＭＳ Ｐゴシック"/>
      <family val="3"/>
      <charset val="128"/>
    </font>
    <font>
      <sz val="5"/>
      <name val="ＭＳ Ｐゴシック"/>
      <family val="3"/>
      <charset val="128"/>
    </font>
    <font>
      <u/>
      <sz val="11"/>
      <name val="ＭＳ Ｐゴシック"/>
      <family val="3"/>
      <charset val="128"/>
    </font>
    <font>
      <sz val="11"/>
      <color indexed="10"/>
      <name val="ＭＳ Ｐゴシック"/>
      <family val="3"/>
      <charset val="128"/>
    </font>
    <font>
      <sz val="10"/>
      <color indexed="10"/>
      <name val="ＭＳ Ｐゴシック"/>
      <family val="3"/>
      <charset val="128"/>
    </font>
    <font>
      <strike/>
      <sz val="11"/>
      <name val="ＭＳ Ｐゴシック"/>
      <family val="3"/>
      <charset val="128"/>
    </font>
    <font>
      <sz val="7"/>
      <color indexed="10"/>
      <name val="ＭＳ Ｐゴシック"/>
      <family val="3"/>
      <charset val="128"/>
    </font>
    <font>
      <b/>
      <sz val="8"/>
      <color indexed="10"/>
      <name val="ＭＳ Ｐゴシック"/>
      <family val="3"/>
      <charset val="128"/>
    </font>
    <font>
      <sz val="8"/>
      <color indexed="60"/>
      <name val="ＭＳ Ｐゴシック"/>
      <family val="3"/>
      <charset val="128"/>
    </font>
    <font>
      <sz val="10"/>
      <color indexed="60"/>
      <name val="ＭＳ Ｐゴシック"/>
      <family val="3"/>
      <charset val="128"/>
    </font>
    <font>
      <sz val="9"/>
      <color indexed="10"/>
      <name val="ＭＳ Ｐゴシック"/>
      <family val="3"/>
      <charset val="128"/>
    </font>
    <font>
      <b/>
      <u/>
      <sz val="10"/>
      <color indexed="10"/>
      <name val="ＭＳ Ｐゴシック"/>
      <family val="3"/>
      <charset val="128"/>
    </font>
    <font>
      <u/>
      <sz val="8"/>
      <color indexed="12"/>
      <name val="ＭＳ Ｐゴシック"/>
      <family val="3"/>
      <charset val="128"/>
    </font>
    <font>
      <u/>
      <sz val="8"/>
      <name val="ＭＳ Ｐゴシック"/>
      <family val="3"/>
      <charset val="128"/>
    </font>
    <font>
      <sz val="6"/>
      <color indexed="10"/>
      <name val="ＭＳ Ｐゴシック"/>
      <family val="3"/>
      <charset val="128"/>
    </font>
    <font>
      <sz val="11"/>
      <color theme="1"/>
      <name val="ＭＳ Ｐゴシック"/>
      <family val="3"/>
      <charset val="128"/>
      <scheme val="minor"/>
    </font>
    <font>
      <sz val="11"/>
      <color rgb="FF9C6500"/>
      <name val="ＭＳ Ｐゴシック"/>
      <family val="3"/>
      <charset val="128"/>
      <scheme val="minor"/>
    </font>
    <font>
      <sz val="10"/>
      <color rgb="FF000000"/>
      <name val="Arial"/>
      <family val="2"/>
    </font>
    <font>
      <sz val="12"/>
      <color theme="1"/>
      <name val="ＭＳ Ｐゴシック"/>
      <family val="3"/>
      <charset val="128"/>
      <scheme val="minor"/>
    </font>
    <font>
      <b/>
      <sz val="11"/>
      <color rgb="FFFF0000"/>
      <name val="ＭＳ Ｐゴシック"/>
      <family val="3"/>
      <charset val="128"/>
    </font>
    <font>
      <sz val="10"/>
      <color rgb="FFFF0000"/>
      <name val="ＭＳ Ｐゴシック"/>
      <family val="3"/>
      <charset val="128"/>
    </font>
    <font>
      <sz val="14"/>
      <color rgb="FFFF0000"/>
      <name val="ＭＳ Ｐゴシック"/>
      <family val="3"/>
      <charset val="128"/>
    </font>
    <font>
      <u/>
      <sz val="7"/>
      <name val="ＭＳ Ｐゴシック"/>
      <family val="3"/>
      <charset val="128"/>
    </font>
    <font>
      <sz val="11"/>
      <color rgb="FFFF0000"/>
      <name val="ＭＳ Ｐゴシック"/>
      <family val="3"/>
      <charset val="128"/>
    </font>
    <font>
      <sz val="8"/>
      <color rgb="FFFF0000"/>
      <name val="ＭＳ Ｐゴシック"/>
      <family val="3"/>
      <charset val="128"/>
    </font>
    <font>
      <sz val="12"/>
      <color rgb="FFFF0000"/>
      <name val="ＭＳ Ｐゴシック"/>
      <family val="3"/>
      <charset val="128"/>
    </font>
    <font>
      <sz val="13"/>
      <name val="ＭＳ Ｐゴシック"/>
      <family val="3"/>
      <charset val="128"/>
    </font>
    <font>
      <b/>
      <sz val="14"/>
      <name val="ＭＳ Ｐゴシック"/>
      <family val="3"/>
      <charset val="128"/>
      <scheme val="minor"/>
    </font>
    <font>
      <b/>
      <sz val="13"/>
      <color rgb="FFFF0000"/>
      <name val="ＭＳ Ｐゴシック"/>
      <family val="3"/>
      <charset val="128"/>
      <scheme val="minor"/>
    </font>
    <font>
      <b/>
      <sz val="11"/>
      <color theme="1"/>
      <name val="ＭＳ Ｐゴシック"/>
      <family val="3"/>
      <charset val="128"/>
      <scheme val="minor"/>
    </font>
    <font>
      <sz val="11"/>
      <name val="ＭＳ Ｐゴシック"/>
      <family val="3"/>
      <charset val="128"/>
      <scheme val="minor"/>
    </font>
    <font>
      <b/>
      <u/>
      <sz val="11"/>
      <color indexed="10"/>
      <name val="ＭＳ Ｐゴシック"/>
      <family val="3"/>
      <charset val="128"/>
    </font>
    <font>
      <b/>
      <u/>
      <sz val="11"/>
      <color rgb="FFFF0000"/>
      <name val="ＭＳ Ｐゴシック"/>
      <family val="3"/>
      <charset val="128"/>
    </font>
    <font>
      <u/>
      <sz val="11"/>
      <color theme="1"/>
      <name val="ＭＳ Ｐゴシック"/>
      <family val="3"/>
      <charset val="128"/>
      <scheme val="minor"/>
    </font>
    <font>
      <b/>
      <sz val="11"/>
      <color indexed="10"/>
      <name val="ＭＳ Ｐゴシック"/>
      <family val="3"/>
      <charset val="128"/>
    </font>
    <font>
      <b/>
      <sz val="11"/>
      <color rgb="FFFF0000"/>
      <name val="ＭＳ Ｐゴシック"/>
      <family val="3"/>
      <charset val="128"/>
      <scheme val="minor"/>
    </font>
    <font>
      <sz val="7"/>
      <color rgb="FFFF0000"/>
      <name val="ＭＳ Ｐゴシック"/>
      <family val="3"/>
      <charset val="128"/>
    </font>
    <font>
      <sz val="7"/>
      <color theme="1"/>
      <name val="ＭＳ Ｐゴシック"/>
      <family val="3"/>
      <charset val="128"/>
    </font>
    <font>
      <sz val="6"/>
      <color rgb="FFFF0000"/>
      <name val="ＭＳ Ｐゴシック"/>
      <family val="3"/>
      <charset val="128"/>
    </font>
    <font>
      <strike/>
      <sz val="6"/>
      <color rgb="FFFF0000"/>
      <name val="ＭＳ Ｐゴシック"/>
      <family val="3"/>
      <charset val="128"/>
    </font>
    <font>
      <sz val="11"/>
      <color rgb="FF000000"/>
      <name val="游ゴシック"/>
      <family val="2"/>
      <charset val="128"/>
    </font>
    <font>
      <sz val="11"/>
      <color rgb="FF000000"/>
      <name val="ＭＳ Ｐゴシック"/>
      <family val="3"/>
      <charset val="128"/>
    </font>
    <font>
      <sz val="10"/>
      <color rgb="FF993300"/>
      <name val="ＭＳ Ｐゴシック"/>
      <family val="3"/>
      <charset val="128"/>
    </font>
    <font>
      <sz val="6"/>
      <name val="游ゴシック"/>
      <family val="2"/>
      <charset val="128"/>
    </font>
    <font>
      <sz val="11"/>
      <color theme="0"/>
      <name val="ＭＳ Ｐゴシック"/>
      <family val="2"/>
      <charset val="128"/>
      <scheme val="minor"/>
    </font>
    <font>
      <b/>
      <u/>
      <sz val="14"/>
      <color indexed="8"/>
      <name val="ＭＳ Ｐゴシック"/>
      <family val="3"/>
      <charset val="128"/>
    </font>
    <font>
      <b/>
      <sz val="10"/>
      <color rgb="FFFF0000"/>
      <name val="ＭＳ Ｐゴシック"/>
      <family val="3"/>
      <charset val="128"/>
    </font>
    <font>
      <sz val="10"/>
      <color theme="1"/>
      <name val="ＭＳ Ｐゴシック"/>
      <family val="3"/>
      <charset val="128"/>
    </font>
    <font>
      <u/>
      <sz val="9"/>
      <name val="ＭＳ Ｐゴシック"/>
      <family val="3"/>
      <charset val="128"/>
    </font>
    <font>
      <sz val="11"/>
      <color rgb="FF9C0006"/>
      <name val="ＭＳ Ｐゴシック"/>
      <family val="3"/>
      <charset val="128"/>
      <scheme val="minor"/>
    </font>
    <font>
      <sz val="8"/>
      <color indexed="8"/>
      <name val="ＭＳ Ｐゴシック"/>
      <family val="3"/>
      <charset val="128"/>
    </font>
    <font>
      <b/>
      <u/>
      <sz val="7"/>
      <name val="ＭＳ Ｐゴシック"/>
      <family val="3"/>
      <charset val="128"/>
    </font>
    <font>
      <sz val="6"/>
      <color theme="1"/>
      <name val="ＭＳ Ｐゴシック"/>
      <family val="3"/>
      <charset val="128"/>
    </font>
    <font>
      <sz val="11"/>
      <color theme="1"/>
      <name val="ＭＳ Ｐゴシック"/>
      <family val="3"/>
      <charset val="128"/>
    </font>
    <font>
      <sz val="8"/>
      <color theme="1"/>
      <name val="ＭＳ Ｐゴシック"/>
      <family val="3"/>
      <charset val="128"/>
    </font>
    <font>
      <b/>
      <sz val="8"/>
      <color rgb="FFFF0000"/>
      <name val="ＭＳ Ｐゴシック"/>
      <family val="3"/>
      <charset val="128"/>
    </font>
    <font>
      <i/>
      <sz val="12"/>
      <color theme="0"/>
      <name val="ＭＳ Ｐゴシック"/>
      <family val="3"/>
      <charset val="128"/>
    </font>
    <font>
      <b/>
      <u/>
      <sz val="12"/>
      <color rgb="FFFF0000"/>
      <name val="ＭＳ Ｐゴシック"/>
      <family val="3"/>
      <charset val="128"/>
    </font>
    <font>
      <b/>
      <strike/>
      <sz val="6"/>
      <color rgb="FFFF0000"/>
      <name val="ＭＳ Ｐゴシック"/>
      <family val="3"/>
      <charset val="128"/>
    </font>
    <font>
      <sz val="8"/>
      <color rgb="FFC00000"/>
      <name val="ＭＳ Ｐゴシック"/>
      <family val="3"/>
      <charset val="128"/>
    </font>
    <font>
      <sz val="5"/>
      <color theme="1"/>
      <name val="ＭＳ Ｐゴシック"/>
      <family val="3"/>
      <charset val="128"/>
    </font>
    <font>
      <sz val="11"/>
      <color rgb="FFFF0000"/>
      <name val="ＭＳ Ｐゴシック"/>
      <family val="3"/>
      <charset val="128"/>
      <scheme val="minor"/>
    </font>
    <font>
      <sz val="10"/>
      <color theme="5"/>
      <name val="ＭＳ Ｐゴシック"/>
      <family val="3"/>
      <charset val="128"/>
    </font>
    <font>
      <sz val="9"/>
      <color rgb="FFFF0000"/>
      <name val="ＭＳ Ｐゴシック"/>
      <family val="3"/>
      <charset val="128"/>
    </font>
    <font>
      <b/>
      <sz val="14"/>
      <color rgb="FFFF0000"/>
      <name val="ＭＳ Ｐゴシック"/>
      <family val="3"/>
      <charset val="128"/>
    </font>
    <font>
      <b/>
      <sz val="9"/>
      <color rgb="FFFF0000"/>
      <name val="ＭＳ Ｐゴシック"/>
      <family val="3"/>
      <charset val="128"/>
    </font>
    <font>
      <b/>
      <sz val="14"/>
      <color rgb="FFFF0000"/>
      <name val="ＭＳ Ｐゴシック"/>
      <family val="3"/>
      <charset val="128"/>
      <scheme val="minor"/>
    </font>
    <font>
      <u/>
      <sz val="6"/>
      <color indexed="12"/>
      <name val="ＭＳ Ｐゴシック"/>
      <family val="3"/>
      <charset val="128"/>
    </font>
  </fonts>
  <fills count="53">
    <fill>
      <patternFill patternType="none"/>
    </fill>
    <fill>
      <patternFill patternType="gray125"/>
    </fill>
    <fill>
      <patternFill patternType="solid">
        <fgColor indexed="42"/>
      </patternFill>
    </fill>
    <fill>
      <patternFill patternType="solid">
        <fgColor indexed="27"/>
      </patternFill>
    </fill>
    <fill>
      <patternFill patternType="solid">
        <fgColor indexed="47"/>
      </patternFill>
    </fill>
    <fill>
      <patternFill patternType="solid">
        <fgColor indexed="26"/>
      </patternFill>
    </fill>
    <fill>
      <patternFill patternType="solid">
        <fgColor indexed="47"/>
        <bgColor indexed="26"/>
      </patternFill>
    </fill>
    <fill>
      <patternFill patternType="solid">
        <fgColor indexed="27"/>
        <bgColor indexed="51"/>
      </patternFill>
    </fill>
    <fill>
      <patternFill patternType="solid">
        <fgColor indexed="47"/>
        <bgColor indexed="64"/>
      </patternFill>
    </fill>
    <fill>
      <patternFill patternType="solid">
        <fgColor indexed="9"/>
        <bgColor indexed="64"/>
      </patternFill>
    </fill>
    <fill>
      <patternFill patternType="solid">
        <fgColor indexed="40"/>
        <bgColor indexed="64"/>
      </patternFill>
    </fill>
    <fill>
      <patternFill patternType="solid">
        <fgColor indexed="44"/>
        <bgColor indexed="64"/>
      </patternFill>
    </fill>
    <fill>
      <patternFill patternType="solid">
        <fgColor indexed="31"/>
        <bgColor indexed="64"/>
      </patternFill>
    </fill>
    <fill>
      <patternFill patternType="solid">
        <fgColor indexed="46"/>
        <bgColor indexed="64"/>
      </patternFill>
    </fill>
    <fill>
      <patternFill patternType="solid">
        <fgColor indexed="42"/>
        <bgColor indexed="64"/>
      </patternFill>
    </fill>
    <fill>
      <patternFill patternType="solid">
        <fgColor indexed="26"/>
        <bgColor indexed="64"/>
      </patternFill>
    </fill>
    <fill>
      <patternFill patternType="solid">
        <fgColor indexed="27"/>
        <bgColor indexed="64"/>
      </patternFill>
    </fill>
    <fill>
      <patternFill patternType="solid">
        <fgColor indexed="27"/>
        <bgColor indexed="27"/>
      </patternFill>
    </fill>
    <fill>
      <patternFill patternType="solid">
        <fgColor indexed="65"/>
      </patternFill>
    </fill>
    <fill>
      <patternFill patternType="solid">
        <fgColor indexed="9"/>
      </patternFill>
    </fill>
    <fill>
      <patternFill patternType="solid">
        <fgColor indexed="27"/>
        <bgColor indexed="52"/>
      </patternFill>
    </fill>
    <fill>
      <patternFill patternType="solid">
        <fgColor indexed="26"/>
        <bgColor indexed="42"/>
      </patternFill>
    </fill>
    <fill>
      <patternFill patternType="solid">
        <fgColor rgb="FFFFEB9C"/>
      </patternFill>
    </fill>
    <fill>
      <patternFill patternType="solid">
        <fgColor rgb="FFFFFFCC"/>
      </patternFill>
    </fill>
    <fill>
      <patternFill patternType="solid">
        <fgColor rgb="FFFFFFCC"/>
        <bgColor indexed="64"/>
      </patternFill>
    </fill>
    <fill>
      <patternFill patternType="solid">
        <fgColor rgb="FFCCFFFF"/>
        <bgColor indexed="64"/>
      </patternFill>
    </fill>
    <fill>
      <patternFill patternType="solid">
        <fgColor rgb="FFFFCC99"/>
        <bgColor indexed="64"/>
      </patternFill>
    </fill>
    <fill>
      <patternFill patternType="solid">
        <fgColor rgb="FFFFCC99"/>
        <bgColor indexed="42"/>
      </patternFill>
    </fill>
    <fill>
      <patternFill patternType="solid">
        <fgColor rgb="FFCCFFCC"/>
        <bgColor indexed="64"/>
      </patternFill>
    </fill>
    <fill>
      <patternFill patternType="solid">
        <fgColor rgb="FF99CCFF"/>
        <bgColor indexed="64"/>
      </patternFill>
    </fill>
    <fill>
      <patternFill patternType="solid">
        <fgColor theme="0"/>
        <bgColor indexed="64"/>
      </patternFill>
    </fill>
    <fill>
      <patternFill patternType="solid">
        <fgColor rgb="FFFFFFFF"/>
        <bgColor indexed="64"/>
      </patternFill>
    </fill>
    <fill>
      <patternFill patternType="solid">
        <fgColor rgb="FFFFEBFF"/>
        <bgColor indexed="64"/>
      </patternFill>
    </fill>
    <fill>
      <patternFill patternType="solid">
        <fgColor rgb="FFFFFF00"/>
        <bgColor indexed="64"/>
      </patternFill>
    </fill>
    <fill>
      <patternFill patternType="solid">
        <fgColor rgb="FFCCECFF"/>
        <bgColor indexed="64"/>
      </patternFill>
    </fill>
    <fill>
      <patternFill patternType="solid">
        <fgColor rgb="FFE5F5FF"/>
        <bgColor indexed="64"/>
      </patternFill>
    </fill>
    <fill>
      <patternFill patternType="solid">
        <fgColor rgb="FFFFFFFF"/>
        <bgColor rgb="FFFFFFFF"/>
      </patternFill>
    </fill>
    <fill>
      <patternFill patternType="solid">
        <fgColor rgb="FFCCFFCC"/>
        <bgColor rgb="FFFFFFFF"/>
      </patternFill>
    </fill>
    <fill>
      <patternFill patternType="solid">
        <fgColor rgb="FFCCFFCC"/>
        <bgColor rgb="FF000000"/>
      </patternFill>
    </fill>
    <fill>
      <patternFill patternType="solid">
        <fgColor rgb="FFFFFFCC"/>
        <bgColor rgb="FF000000"/>
      </patternFill>
    </fill>
    <fill>
      <patternFill patternType="solid">
        <fgColor rgb="FFFFCC99"/>
        <bgColor rgb="FFFFFFFF"/>
      </patternFill>
    </fill>
    <fill>
      <patternFill patternType="solid">
        <fgColor rgb="FFFFFFCC"/>
        <bgColor rgb="FFFFFFFF"/>
      </patternFill>
    </fill>
    <fill>
      <patternFill patternType="solid">
        <fgColor rgb="FFCCFFFF"/>
        <bgColor rgb="FFFFFFFF"/>
      </patternFill>
    </fill>
    <fill>
      <patternFill patternType="solid">
        <fgColor theme="0"/>
        <bgColor rgb="FFFFFFFF"/>
      </patternFill>
    </fill>
    <fill>
      <patternFill patternType="solid">
        <fgColor rgb="FFFFC7CE"/>
      </patternFill>
    </fill>
    <fill>
      <patternFill patternType="solid">
        <fgColor theme="9" tint="0.39997558519241921"/>
        <bgColor indexed="65"/>
      </patternFill>
    </fill>
    <fill>
      <patternFill patternType="solid">
        <fgColor rgb="FFFFFFFF"/>
        <bgColor rgb="FF000000"/>
      </patternFill>
    </fill>
    <fill>
      <patternFill patternType="solid">
        <fgColor rgb="FFFFCC99"/>
        <bgColor rgb="FF000000"/>
      </patternFill>
    </fill>
    <fill>
      <patternFill patternType="solid">
        <fgColor theme="0"/>
        <bgColor rgb="FF000000"/>
      </patternFill>
    </fill>
    <fill>
      <patternFill patternType="solid">
        <fgColor rgb="FFCC99FF"/>
        <bgColor indexed="64"/>
      </patternFill>
    </fill>
    <fill>
      <patternFill patternType="solid">
        <fgColor theme="0" tint="-0.499984740745262"/>
        <bgColor indexed="64"/>
      </patternFill>
    </fill>
    <fill>
      <patternFill patternType="solid">
        <fgColor theme="9" tint="0.39997558519241921"/>
        <bgColor indexed="64"/>
      </patternFill>
    </fill>
    <fill>
      <patternFill patternType="solid">
        <fgColor rgb="FFFFFF00"/>
        <bgColor rgb="FF000000"/>
      </patternFill>
    </fill>
  </fills>
  <borders count="246">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bottom style="hair">
        <color indexed="64"/>
      </bottom>
      <diagonal/>
    </border>
    <border>
      <left/>
      <right/>
      <top style="hair">
        <color indexed="64"/>
      </top>
      <bottom/>
      <diagonal/>
    </border>
    <border>
      <left/>
      <right/>
      <top style="medium">
        <color indexed="64"/>
      </top>
      <bottom style="hair">
        <color indexed="64"/>
      </bottom>
      <diagonal/>
    </border>
    <border>
      <left/>
      <right/>
      <top style="medium">
        <color indexed="64"/>
      </top>
      <bottom style="medium">
        <color indexed="64"/>
      </bottom>
      <diagonal/>
    </border>
    <border>
      <left/>
      <right/>
      <top/>
      <bottom style="medium">
        <color indexed="64"/>
      </bottom>
      <diagonal/>
    </border>
    <border>
      <left style="thin">
        <color indexed="64"/>
      </left>
      <right/>
      <top/>
      <bottom style="hair">
        <color indexed="64"/>
      </bottom>
      <diagonal/>
    </border>
    <border>
      <left/>
      <right style="medium">
        <color indexed="64"/>
      </right>
      <top style="hair">
        <color indexed="64"/>
      </top>
      <bottom style="hair">
        <color indexed="64"/>
      </bottom>
      <diagonal/>
    </border>
    <border>
      <left style="thin">
        <color indexed="64"/>
      </left>
      <right/>
      <top/>
      <bottom/>
      <diagonal/>
    </border>
    <border>
      <left/>
      <right style="medium">
        <color indexed="64"/>
      </right>
      <top style="hair">
        <color indexed="64"/>
      </top>
      <bottom/>
      <diagonal/>
    </border>
    <border>
      <left/>
      <right/>
      <top style="hair">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style="hair">
        <color indexed="64"/>
      </top>
      <bottom/>
      <diagonal/>
    </border>
    <border>
      <left style="hair">
        <color indexed="64"/>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hair">
        <color indexed="64"/>
      </left>
      <right style="medium">
        <color indexed="64"/>
      </right>
      <top/>
      <bottom style="hair">
        <color indexed="64"/>
      </bottom>
      <diagonal/>
    </border>
    <border>
      <left style="hair">
        <color indexed="64"/>
      </left>
      <right style="hair">
        <color indexed="64"/>
      </right>
      <top style="hair">
        <color indexed="64"/>
      </top>
      <bottom/>
      <diagonal/>
    </border>
    <border>
      <left style="hair">
        <color indexed="64"/>
      </left>
      <right style="medium">
        <color indexed="64"/>
      </right>
      <top/>
      <bottom/>
      <diagonal/>
    </border>
    <border>
      <left style="hair">
        <color indexed="64"/>
      </left>
      <right style="hair">
        <color indexed="64"/>
      </right>
      <top/>
      <bottom/>
      <diagonal/>
    </border>
    <border>
      <left/>
      <right style="thin">
        <color indexed="64"/>
      </right>
      <top/>
      <bottom/>
      <diagonal/>
    </border>
    <border>
      <left/>
      <right style="thin">
        <color indexed="64"/>
      </right>
      <top style="hair">
        <color indexed="64"/>
      </top>
      <bottom/>
      <diagonal/>
    </border>
    <border>
      <left style="hair">
        <color indexed="64"/>
      </left>
      <right style="medium">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hair">
        <color indexed="64"/>
      </left>
      <right/>
      <top/>
      <bottom style="hair">
        <color indexed="64"/>
      </bottom>
      <diagonal/>
    </border>
    <border>
      <left style="hair">
        <color indexed="64"/>
      </left>
      <right/>
      <top style="hair">
        <color indexed="64"/>
      </top>
      <bottom/>
      <diagonal/>
    </border>
    <border>
      <left style="hair">
        <color indexed="64"/>
      </left>
      <right/>
      <top style="hair">
        <color indexed="64"/>
      </top>
      <bottom style="thin">
        <color indexed="64"/>
      </bottom>
      <diagonal/>
    </border>
    <border>
      <left style="hair">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hair">
        <color indexed="64"/>
      </bottom>
      <diagonal/>
    </border>
    <border>
      <left/>
      <right style="hair">
        <color indexed="64"/>
      </right>
      <top/>
      <bottom style="hair">
        <color indexed="64"/>
      </bottom>
      <diagonal/>
    </border>
    <border>
      <left/>
      <right style="hair">
        <color indexed="64"/>
      </right>
      <top/>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medium">
        <color indexed="64"/>
      </left>
      <right style="thin">
        <color indexed="64"/>
      </right>
      <top style="hair">
        <color indexed="64"/>
      </top>
      <bottom/>
      <diagonal/>
    </border>
    <border>
      <left/>
      <right/>
      <top/>
      <bottom style="thin">
        <color indexed="64"/>
      </bottom>
      <diagonal/>
    </border>
    <border>
      <left style="medium">
        <color indexed="64"/>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dotted">
        <color indexed="64"/>
      </left>
      <right style="dotted">
        <color indexed="64"/>
      </right>
      <top/>
      <bottom/>
      <diagonal/>
    </border>
    <border>
      <left style="dotted">
        <color indexed="64"/>
      </left>
      <right style="dotted">
        <color indexed="64"/>
      </right>
      <top/>
      <bottom style="dotted">
        <color indexed="64"/>
      </bottom>
      <diagonal/>
    </border>
    <border>
      <left/>
      <right/>
      <top style="thin">
        <color indexed="64"/>
      </top>
      <bottom/>
      <diagonal/>
    </border>
    <border>
      <left/>
      <right/>
      <top/>
      <bottom style="dotted">
        <color indexed="64"/>
      </bottom>
      <diagonal/>
    </border>
    <border>
      <left/>
      <right style="double">
        <color indexed="64"/>
      </right>
      <top style="hair">
        <color indexed="64"/>
      </top>
      <bottom style="hair">
        <color indexed="64"/>
      </bottom>
      <diagonal/>
    </border>
    <border>
      <left style="double">
        <color indexed="64"/>
      </left>
      <right/>
      <top style="hair">
        <color indexed="64"/>
      </top>
      <bottom style="hair">
        <color indexed="64"/>
      </bottom>
      <diagonal/>
    </border>
    <border>
      <left/>
      <right style="thin">
        <color indexed="64"/>
      </right>
      <top/>
      <bottom style="thin">
        <color indexed="64"/>
      </bottom>
      <diagonal/>
    </border>
    <border>
      <left style="thick">
        <color indexed="10"/>
      </left>
      <right style="thick">
        <color indexed="10"/>
      </right>
      <top style="thick">
        <color indexed="10"/>
      </top>
      <bottom style="thick">
        <color indexed="10"/>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57"/>
      </left>
      <right style="thin">
        <color indexed="57"/>
      </right>
      <top style="thin">
        <color indexed="57"/>
      </top>
      <bottom style="thin">
        <color indexed="57"/>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right style="hair">
        <color indexed="64"/>
      </right>
      <top style="hair">
        <color indexed="64"/>
      </top>
      <bottom/>
      <diagonal/>
    </border>
    <border>
      <left/>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medium">
        <color indexed="64"/>
      </left>
      <right/>
      <top/>
      <bottom/>
      <diagonal/>
    </border>
    <border>
      <left style="hair">
        <color indexed="64"/>
      </left>
      <right/>
      <top/>
      <bottom/>
      <diagonal/>
    </border>
    <border>
      <left style="medium">
        <color indexed="64"/>
      </left>
      <right style="thin">
        <color indexed="64"/>
      </right>
      <top/>
      <bottom/>
      <diagonal/>
    </border>
    <border>
      <left style="medium">
        <color indexed="64"/>
      </left>
      <right/>
      <top/>
      <bottom style="medium">
        <color indexed="64"/>
      </bottom>
      <diagonal/>
    </border>
    <border>
      <left style="medium">
        <color indexed="64"/>
      </left>
      <right style="medium">
        <color indexed="64"/>
      </right>
      <top/>
      <bottom style="thin">
        <color indexed="64"/>
      </bottom>
      <diagonal/>
    </border>
    <border>
      <left/>
      <right style="hair">
        <color indexed="64"/>
      </right>
      <top style="thin">
        <color indexed="64"/>
      </top>
      <bottom style="thin">
        <color indexed="64"/>
      </bottom>
      <diagonal/>
    </border>
    <border>
      <left/>
      <right/>
      <top style="thin">
        <color indexed="57"/>
      </top>
      <bottom style="thin">
        <color indexed="57"/>
      </bottom>
      <diagonal/>
    </border>
    <border>
      <left style="thin">
        <color indexed="64"/>
      </left>
      <right style="hair">
        <color indexed="64"/>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left style="hair">
        <color indexed="64"/>
      </left>
      <right style="thin">
        <color indexed="64"/>
      </right>
      <top style="thin">
        <color indexed="64"/>
      </top>
      <bottom style="medium">
        <color indexed="64"/>
      </bottom>
      <diagonal/>
    </border>
    <border>
      <left style="dotted">
        <color indexed="64"/>
      </left>
      <right style="dotted">
        <color indexed="64"/>
      </right>
      <top style="dotted">
        <color indexed="64"/>
      </top>
      <bottom/>
      <diagonal/>
    </border>
    <border>
      <left style="medium">
        <color indexed="64"/>
      </left>
      <right style="thin">
        <color indexed="64"/>
      </right>
      <top style="medium">
        <color indexed="64"/>
      </top>
      <bottom/>
      <diagonal/>
    </border>
    <border>
      <left style="hair">
        <color indexed="64"/>
      </left>
      <right style="thin">
        <color indexed="64"/>
      </right>
      <top style="hair">
        <color indexed="64"/>
      </top>
      <bottom style="hair">
        <color indexed="64"/>
      </bottom>
      <diagonal/>
    </border>
    <border>
      <left style="thin">
        <color indexed="64"/>
      </left>
      <right style="dotted">
        <color indexed="64"/>
      </right>
      <top/>
      <bottom/>
      <diagonal/>
    </border>
    <border>
      <left/>
      <right/>
      <top style="thin">
        <color indexed="64"/>
      </top>
      <bottom style="medium">
        <color indexed="64"/>
      </bottom>
      <diagonal/>
    </border>
    <border>
      <left style="medium">
        <color indexed="64"/>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right style="thick">
        <color indexed="10"/>
      </right>
      <top/>
      <bottom/>
      <diagonal/>
    </border>
    <border>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57"/>
      </left>
      <right/>
      <top style="thin">
        <color indexed="57"/>
      </top>
      <bottom style="thin">
        <color indexed="57"/>
      </bottom>
      <diagonal/>
    </border>
    <border>
      <left/>
      <right style="thin">
        <color indexed="57"/>
      </right>
      <top style="thin">
        <color indexed="57"/>
      </top>
      <bottom style="thin">
        <color indexed="57"/>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style="hair">
        <color indexed="64"/>
      </right>
      <top style="thin">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hair">
        <color indexed="64"/>
      </right>
      <top/>
      <bottom style="hair">
        <color indexed="64"/>
      </bottom>
      <diagonal/>
    </border>
    <border>
      <left/>
      <right/>
      <top style="medium">
        <color indexed="64"/>
      </top>
      <bottom/>
      <diagonal/>
    </border>
    <border>
      <left style="hair">
        <color indexed="64"/>
      </left>
      <right/>
      <top style="thin">
        <color indexed="64"/>
      </top>
      <bottom style="hair">
        <color indexed="64"/>
      </bottom>
      <diagonal/>
    </border>
    <border>
      <left/>
      <right style="thin">
        <color indexed="57"/>
      </right>
      <top/>
      <bottom/>
      <diagonal/>
    </border>
    <border>
      <left/>
      <right style="thin">
        <color indexed="57"/>
      </right>
      <top/>
      <bottom style="thin">
        <color indexed="57"/>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style="dotted">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thin">
        <color auto="1"/>
      </bottom>
      <diagonal/>
    </border>
    <border>
      <left/>
      <right style="hair">
        <color indexed="64"/>
      </right>
      <top style="hair">
        <color indexed="64"/>
      </top>
      <bottom style="medium">
        <color indexed="64"/>
      </bottom>
      <diagonal/>
    </border>
    <border>
      <left/>
      <right style="thin">
        <color auto="1"/>
      </right>
      <top/>
      <bottom style="thin">
        <color auto="1"/>
      </bottom>
      <diagonal/>
    </border>
    <border>
      <left/>
      <right style="medium">
        <color indexed="64"/>
      </right>
      <top style="thin">
        <color indexed="64"/>
      </top>
      <bottom style="medium">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top style="medium">
        <color rgb="FFFF0000"/>
      </top>
      <bottom style="medium">
        <color rgb="FFFF0000"/>
      </bottom>
      <diagonal/>
    </border>
    <border>
      <left/>
      <right/>
      <top style="dotted">
        <color indexed="64"/>
      </top>
      <bottom/>
      <diagonal/>
    </border>
    <border>
      <left style="thin">
        <color indexed="64"/>
      </left>
      <right/>
      <top/>
      <bottom style="thin">
        <color indexed="64"/>
      </bottom>
      <diagonal/>
    </border>
    <border>
      <left style="thin">
        <color auto="1"/>
      </left>
      <right style="medium">
        <color indexed="64"/>
      </right>
      <top style="thin">
        <color auto="1"/>
      </top>
      <bottom style="thin">
        <color indexed="64"/>
      </bottom>
      <diagonal/>
    </border>
    <border>
      <left style="thin">
        <color indexed="64"/>
      </left>
      <right style="thin">
        <color indexed="64"/>
      </right>
      <top style="thin">
        <color indexed="64"/>
      </top>
      <bottom style="medium">
        <color indexed="64"/>
      </bottom>
      <diagonal/>
    </border>
    <border>
      <left style="thin">
        <color auto="1"/>
      </left>
      <right style="medium">
        <color indexed="64"/>
      </right>
      <top style="thin">
        <color auto="1"/>
      </top>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top style="thin">
        <color auto="1"/>
      </top>
      <bottom style="medium">
        <color auto="1"/>
      </bottom>
      <diagonal/>
    </border>
    <border>
      <left style="thin">
        <color indexed="64"/>
      </left>
      <right style="medium">
        <color indexed="64"/>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right style="dotted">
        <color indexed="64"/>
      </right>
      <top/>
      <bottom/>
      <diagonal/>
    </border>
    <border>
      <left style="thin">
        <color indexed="57"/>
      </left>
      <right style="thin">
        <color indexed="57"/>
      </right>
      <top/>
      <bottom style="thin">
        <color indexed="57"/>
      </bottom>
      <diagonal/>
    </border>
    <border>
      <left style="thin">
        <color indexed="57"/>
      </left>
      <right style="thin">
        <color indexed="57"/>
      </right>
      <top/>
      <bottom/>
      <diagonal/>
    </border>
    <border>
      <left style="thin">
        <color indexed="57"/>
      </left>
      <right style="thin">
        <color indexed="57"/>
      </right>
      <top style="thin">
        <color indexed="57"/>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hair">
        <color indexed="64"/>
      </left>
      <right/>
      <top style="hair">
        <color indexed="64"/>
      </top>
      <bottom style="medium">
        <color indexed="64"/>
      </bottom>
      <diagonal/>
    </border>
    <border>
      <left style="thick">
        <color rgb="FFFF0000"/>
      </left>
      <right style="thick">
        <color rgb="FFFF0000"/>
      </right>
      <top style="thick">
        <color rgb="FFFF0000"/>
      </top>
      <bottom style="thick">
        <color rgb="FFFF0000"/>
      </bottom>
      <diagonal/>
    </border>
    <border>
      <left style="thin">
        <color indexed="64"/>
      </left>
      <right/>
      <top style="medium">
        <color indexed="64"/>
      </top>
      <bottom/>
      <diagonal/>
    </border>
    <border>
      <left/>
      <right style="thin">
        <color indexed="64"/>
      </right>
      <top style="medium">
        <color indexed="64"/>
      </top>
      <bottom/>
      <diagonal/>
    </border>
    <border diagonalUp="1">
      <left style="medium">
        <color indexed="64"/>
      </left>
      <right style="medium">
        <color indexed="64"/>
      </right>
      <top style="medium">
        <color indexed="64"/>
      </top>
      <bottom/>
      <diagonal style="medium">
        <color indexed="64"/>
      </diagonal>
    </border>
    <border diagonalUp="1">
      <left style="medium">
        <color indexed="64"/>
      </left>
      <right style="medium">
        <color indexed="64"/>
      </right>
      <top/>
      <bottom/>
      <diagonal style="medium">
        <color indexed="64"/>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top/>
      <bottom style="hair">
        <color theme="1"/>
      </bottom>
      <diagonal/>
    </border>
    <border>
      <left style="thin">
        <color indexed="64"/>
      </left>
      <right/>
      <top/>
      <bottom style="hair">
        <color theme="1"/>
      </bottom>
      <diagonal/>
    </border>
    <border>
      <left style="thin">
        <color indexed="64"/>
      </left>
      <right/>
      <top style="thin">
        <color indexed="64"/>
      </top>
      <bottom/>
      <diagonal/>
    </border>
    <border>
      <left style="medium">
        <color indexed="64"/>
      </left>
      <right style="thin">
        <color indexed="64"/>
      </right>
      <top/>
      <bottom style="medium">
        <color indexed="64"/>
      </bottom>
      <diagonal/>
    </border>
    <border>
      <left style="dotted">
        <color indexed="64"/>
      </left>
      <right style="dotted">
        <color indexed="64"/>
      </right>
      <top/>
      <bottom style="hair">
        <color indexed="64"/>
      </bottom>
      <diagonal/>
    </border>
    <border>
      <left/>
      <right/>
      <top style="thin">
        <color indexed="64"/>
      </top>
      <bottom/>
      <diagonal/>
    </border>
    <border>
      <left/>
      <right style="thin">
        <color indexed="64"/>
      </right>
      <top/>
      <bottom style="hair">
        <color theme="1"/>
      </bottom>
      <diagonal/>
    </border>
    <border>
      <left style="dotted">
        <color auto="1"/>
      </left>
      <right/>
      <top style="dotted">
        <color auto="1"/>
      </top>
      <bottom/>
      <diagonal/>
    </border>
    <border>
      <left/>
      <right style="dotted">
        <color auto="1"/>
      </right>
      <top style="dotted">
        <color auto="1"/>
      </top>
      <bottom/>
      <diagonal/>
    </border>
    <border>
      <left style="dotted">
        <color auto="1"/>
      </left>
      <right/>
      <top/>
      <bottom style="dotted">
        <color auto="1"/>
      </bottom>
      <diagonal/>
    </border>
    <border>
      <left/>
      <right style="dotted">
        <color auto="1"/>
      </right>
      <top/>
      <bottom style="dotted">
        <color auto="1"/>
      </bottom>
      <diagonal/>
    </border>
    <border>
      <left style="hair">
        <color indexed="64"/>
      </left>
      <right style="hair">
        <color theme="1"/>
      </right>
      <top/>
      <bottom/>
      <diagonal/>
    </border>
    <border>
      <left style="hair">
        <color theme="1"/>
      </left>
      <right/>
      <top style="hair">
        <color theme="1"/>
      </top>
      <bottom style="hair">
        <color theme="1"/>
      </bottom>
      <diagonal/>
    </border>
    <border>
      <left/>
      <right/>
      <top style="hair">
        <color theme="1"/>
      </top>
      <bottom style="hair">
        <color theme="1"/>
      </bottom>
      <diagonal/>
    </border>
    <border>
      <left/>
      <right style="hair">
        <color theme="1"/>
      </right>
      <top style="hair">
        <color theme="1"/>
      </top>
      <bottom style="hair">
        <color theme="1"/>
      </bottom>
      <diagonal/>
    </border>
    <border>
      <left/>
      <right style="medium">
        <color indexed="64"/>
      </right>
      <top style="hair">
        <color theme="1"/>
      </top>
      <bottom style="hair">
        <color theme="1"/>
      </bottom>
      <diagonal/>
    </border>
    <border>
      <left style="hair">
        <color theme="1"/>
      </left>
      <right/>
      <top style="hair">
        <color theme="1"/>
      </top>
      <bottom style="hair">
        <color auto="1"/>
      </bottom>
      <diagonal/>
    </border>
    <border>
      <left/>
      <right/>
      <top style="hair">
        <color theme="1"/>
      </top>
      <bottom style="hair">
        <color auto="1"/>
      </bottom>
      <diagonal/>
    </border>
    <border>
      <left/>
      <right style="hair">
        <color theme="1"/>
      </right>
      <top style="hair">
        <color theme="1"/>
      </top>
      <bottom style="hair">
        <color auto="1"/>
      </bottom>
      <diagonal/>
    </border>
    <border>
      <left/>
      <right style="hair">
        <color theme="1"/>
      </right>
      <top/>
      <bottom style="hair">
        <color theme="1"/>
      </bottom>
      <diagonal/>
    </border>
    <border>
      <left style="hair">
        <color indexed="64"/>
      </left>
      <right/>
      <top style="hair">
        <color theme="1"/>
      </top>
      <bottom/>
      <diagonal/>
    </border>
    <border>
      <left style="hair">
        <color indexed="64"/>
      </left>
      <right style="hair">
        <color theme="1"/>
      </right>
      <top/>
      <bottom style="hair">
        <color indexed="64"/>
      </bottom>
      <diagonal/>
    </border>
    <border>
      <left style="hair">
        <color theme="1"/>
      </left>
      <right/>
      <top style="hair">
        <color theme="1"/>
      </top>
      <bottom/>
      <diagonal/>
    </border>
    <border>
      <left/>
      <right/>
      <top style="hair">
        <color theme="1"/>
      </top>
      <bottom/>
      <diagonal/>
    </border>
    <border>
      <left/>
      <right style="hair">
        <color theme="1"/>
      </right>
      <top style="hair">
        <color theme="1"/>
      </top>
      <bottom/>
      <diagonal/>
    </border>
    <border>
      <left/>
      <right style="hair">
        <color theme="1"/>
      </right>
      <top/>
      <bottom style="hair">
        <color indexed="64"/>
      </bottom>
      <diagonal/>
    </border>
    <border>
      <left style="hair">
        <color indexed="64"/>
      </left>
      <right style="medium">
        <color indexed="64"/>
      </right>
      <top style="hair">
        <color theme="1"/>
      </top>
      <bottom style="hair">
        <color indexed="64"/>
      </bottom>
      <diagonal/>
    </border>
    <border>
      <left style="hair">
        <color indexed="64"/>
      </left>
      <right style="hair">
        <color indexed="64"/>
      </right>
      <top style="thin">
        <color auto="1"/>
      </top>
      <bottom style="hair">
        <color indexed="64"/>
      </bottom>
      <diagonal/>
    </border>
    <border>
      <left style="medium">
        <color indexed="64"/>
      </left>
      <right style="thin">
        <color auto="1"/>
      </right>
      <top style="thin">
        <color auto="1"/>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top style="dotted">
        <color indexed="64"/>
      </top>
      <bottom style="thin">
        <color auto="1"/>
      </bottom>
      <diagonal/>
    </border>
    <border>
      <left/>
      <right/>
      <top style="dotted">
        <color indexed="64"/>
      </top>
      <bottom style="thin">
        <color auto="1"/>
      </bottom>
      <diagonal/>
    </border>
    <border>
      <left style="medium">
        <color indexed="64"/>
      </left>
      <right style="hair">
        <color indexed="64"/>
      </right>
      <top/>
      <bottom style="thin">
        <color indexed="64"/>
      </bottom>
      <diagonal/>
    </border>
    <border>
      <left style="medium">
        <color indexed="64"/>
      </left>
      <right style="hair">
        <color indexed="64"/>
      </right>
      <top style="thin">
        <color indexed="64"/>
      </top>
      <bottom/>
      <diagonal/>
    </border>
    <border diagonalUp="1">
      <left style="hair">
        <color indexed="64"/>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thin">
        <color indexed="64"/>
      </bottom>
      <diagonal style="thin">
        <color indexed="64"/>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dotted">
        <color indexed="64"/>
      </top>
      <bottom style="thin">
        <color indexed="64"/>
      </bottom>
      <diagonal/>
    </border>
    <border>
      <left style="thin">
        <color indexed="64"/>
      </left>
      <right/>
      <top style="hair">
        <color indexed="64"/>
      </top>
      <bottom style="dotted">
        <color indexed="64"/>
      </bottom>
      <diagonal/>
    </border>
    <border>
      <left style="hair">
        <color indexed="64"/>
      </left>
      <right style="thin">
        <color indexed="64"/>
      </right>
      <top style="hair">
        <color indexed="64"/>
      </top>
      <bottom style="medium">
        <color indexed="64"/>
      </bottom>
      <diagonal/>
    </border>
    <border>
      <left style="thin">
        <color indexed="57"/>
      </left>
      <right/>
      <top style="thin">
        <color indexed="57"/>
      </top>
      <bottom style="thin">
        <color indexed="57"/>
      </bottom>
      <diagonal/>
    </border>
    <border>
      <left/>
      <right/>
      <top style="thin">
        <color indexed="57"/>
      </top>
      <bottom style="thin">
        <color indexed="57"/>
      </bottom>
      <diagonal/>
    </border>
    <border>
      <left/>
      <right style="thin">
        <color indexed="57"/>
      </right>
      <top style="thin">
        <color indexed="57"/>
      </top>
      <bottom style="thin">
        <color indexed="57"/>
      </bottom>
      <diagonal/>
    </border>
    <border>
      <left style="thin">
        <color indexed="57"/>
      </left>
      <right/>
      <top style="thin">
        <color indexed="57"/>
      </top>
      <bottom/>
      <diagonal/>
    </border>
    <border>
      <left/>
      <right style="thin">
        <color indexed="57"/>
      </right>
      <top style="thin">
        <color indexed="57"/>
      </top>
      <bottom/>
      <diagonal/>
    </border>
    <border>
      <left style="thin">
        <color indexed="57"/>
      </left>
      <right/>
      <top/>
      <bottom/>
      <diagonal/>
    </border>
    <border>
      <left style="thin">
        <color indexed="57"/>
      </left>
      <right/>
      <top/>
      <bottom style="thin">
        <color indexed="57"/>
      </bottom>
      <diagonal/>
    </border>
    <border>
      <left style="thin">
        <color indexed="57"/>
      </left>
      <right style="thin">
        <color indexed="57"/>
      </right>
      <top style="thin">
        <color indexed="57"/>
      </top>
      <bottom/>
      <diagonal/>
    </border>
    <border>
      <left/>
      <right/>
      <top style="thin">
        <color indexed="57"/>
      </top>
      <bottom/>
      <diagonal/>
    </border>
    <border>
      <left/>
      <right/>
      <top/>
      <bottom style="thin">
        <color indexed="57"/>
      </bottom>
      <diagonal/>
    </border>
    <border>
      <left style="thin">
        <color indexed="64"/>
      </left>
      <right style="thin">
        <color indexed="64"/>
      </right>
      <top style="thin">
        <color indexed="64"/>
      </top>
      <bottom/>
      <diagonal/>
    </border>
    <border diagonalUp="1">
      <left style="medium">
        <color indexed="64"/>
      </left>
      <right style="medium">
        <color indexed="64"/>
      </right>
      <top/>
      <bottom style="thin">
        <color indexed="64"/>
      </bottom>
      <diagonal style="medium">
        <color indexed="64"/>
      </diagonal>
    </border>
    <border>
      <left style="thin">
        <color auto="1"/>
      </left>
      <right/>
      <top/>
      <bottom/>
      <diagonal/>
    </border>
    <border>
      <left/>
      <right/>
      <top style="thin">
        <color auto="1"/>
      </top>
      <bottom/>
      <diagonal/>
    </border>
  </borders>
  <cellStyleXfs count="22">
    <xf numFmtId="0" fontId="0" fillId="0" borderId="0">
      <alignment vertical="center"/>
    </xf>
    <xf numFmtId="0" fontId="45" fillId="22" borderId="0" applyNumberFormat="0" applyBorder="0" applyAlignment="0" applyProtection="0">
      <alignment vertical="center"/>
    </xf>
    <xf numFmtId="0" fontId="41" fillId="0" borderId="0" applyNumberFormat="0" applyFill="0" applyBorder="0" applyAlignment="0" applyProtection="0">
      <alignment vertical="top"/>
      <protection locked="0"/>
    </xf>
    <xf numFmtId="0" fontId="10" fillId="0" borderId="0">
      <alignment vertical="center"/>
    </xf>
    <xf numFmtId="0" fontId="3" fillId="0" borderId="0">
      <alignment vertical="center"/>
    </xf>
    <xf numFmtId="0" fontId="46" fillId="0" borderId="0"/>
    <xf numFmtId="0" fontId="3" fillId="0" borderId="0">
      <alignment vertical="center"/>
    </xf>
    <xf numFmtId="0" fontId="46" fillId="0" borderId="0"/>
    <xf numFmtId="0" fontId="46" fillId="0" borderId="0"/>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3" fillId="0" borderId="0">
      <alignment vertical="center"/>
    </xf>
    <xf numFmtId="0" fontId="73" fillId="45" borderId="0" applyNumberFormat="0" applyBorder="0" applyAlignment="0" applyProtection="0">
      <alignment vertical="center"/>
    </xf>
    <xf numFmtId="0" fontId="78" fillId="44" borderId="0" applyNumberFormat="0" applyBorder="0" applyAlignment="0" applyProtection="0">
      <alignment vertical="center"/>
    </xf>
  </cellStyleXfs>
  <cellXfs count="2150">
    <xf numFmtId="0" fontId="0" fillId="0" borderId="0" xfId="0">
      <alignment vertical="center"/>
    </xf>
    <xf numFmtId="0" fontId="10" fillId="0" borderId="0" xfId="0" applyFont="1" applyFill="1" applyBorder="1" applyAlignment="1" applyProtection="1">
      <alignment horizontal="left" vertical="center"/>
    </xf>
    <xf numFmtId="0" fontId="0" fillId="0" borderId="0" xfId="0" applyFont="1" applyFill="1" applyBorder="1" applyAlignment="1" applyProtection="1">
      <alignment horizontal="left" vertical="center"/>
    </xf>
    <xf numFmtId="0" fontId="0" fillId="0" borderId="0" xfId="0" applyProtection="1">
      <alignment vertical="center"/>
    </xf>
    <xf numFmtId="0" fontId="0" fillId="0" borderId="0" xfId="0" applyAlignment="1" applyProtection="1">
      <alignment horizontal="center" vertical="center"/>
    </xf>
    <xf numFmtId="0" fontId="5" fillId="0" borderId="0" xfId="0" applyFont="1" applyProtection="1">
      <alignment vertical="center"/>
    </xf>
    <xf numFmtId="0" fontId="6" fillId="6" borderId="1" xfId="0" applyFont="1" applyFill="1" applyBorder="1" applyAlignment="1" applyProtection="1">
      <alignment horizontal="center" vertical="center"/>
      <protection locked="0"/>
    </xf>
    <xf numFmtId="176" fontId="6" fillId="7" borderId="1" xfId="0" applyNumberFormat="1" applyFont="1" applyFill="1" applyBorder="1" applyAlignment="1" applyProtection="1">
      <alignment horizontal="center" vertical="center"/>
      <protection locked="0"/>
    </xf>
    <xf numFmtId="0" fontId="26" fillId="8" borderId="1" xfId="0" applyFont="1" applyFill="1" applyBorder="1" applyAlignment="1" applyProtection="1">
      <alignment horizontal="center" vertical="center"/>
      <protection locked="0"/>
    </xf>
    <xf numFmtId="0" fontId="26" fillId="8" borderId="2" xfId="0" applyFont="1" applyFill="1" applyBorder="1" applyAlignment="1" applyProtection="1">
      <alignment horizontal="center" vertical="center"/>
      <protection locked="0"/>
    </xf>
    <xf numFmtId="0" fontId="26" fillId="8" borderId="3" xfId="0" applyFont="1" applyFill="1" applyBorder="1" applyAlignment="1" applyProtection="1">
      <alignment horizontal="center" vertical="center"/>
      <protection locked="0"/>
    </xf>
    <xf numFmtId="0" fontId="6" fillId="0" borderId="0" xfId="0" applyFont="1" applyFill="1" applyProtection="1">
      <alignment vertical="center"/>
    </xf>
    <xf numFmtId="0" fontId="6" fillId="0" borderId="4" xfId="0" applyFont="1" applyFill="1" applyBorder="1" applyProtection="1">
      <alignment vertical="center"/>
    </xf>
    <xf numFmtId="0" fontId="10" fillId="0" borderId="5" xfId="0" applyFont="1" applyFill="1" applyBorder="1" applyProtection="1">
      <alignment vertical="center"/>
    </xf>
    <xf numFmtId="0" fontId="10" fillId="0" borderId="5" xfId="0" applyFont="1" applyFill="1" applyBorder="1" applyAlignment="1" applyProtection="1">
      <alignment vertical="center" wrapText="1"/>
    </xf>
    <xf numFmtId="0" fontId="14" fillId="0" borderId="5" xfId="0" applyFont="1" applyFill="1" applyBorder="1" applyAlignment="1" applyProtection="1">
      <alignment horizontal="center" vertical="center"/>
    </xf>
    <xf numFmtId="0" fontId="5" fillId="0" borderId="0" xfId="0" applyFont="1" applyFill="1" applyProtection="1">
      <alignment vertical="center"/>
    </xf>
    <xf numFmtId="0" fontId="5" fillId="0" borderId="0" xfId="0" applyFont="1" applyFill="1" applyAlignment="1" applyProtection="1">
      <alignment vertical="center" wrapText="1"/>
    </xf>
    <xf numFmtId="0" fontId="6" fillId="0" borderId="0" xfId="0" applyFont="1" applyFill="1" applyAlignment="1" applyProtection="1">
      <alignment vertical="center" wrapText="1"/>
    </xf>
    <xf numFmtId="0" fontId="6" fillId="0" borderId="0" xfId="0" applyFont="1" applyFill="1" applyAlignment="1" applyProtection="1">
      <alignment horizontal="center" vertical="center"/>
    </xf>
    <xf numFmtId="0" fontId="10" fillId="0" borderId="0" xfId="0" applyFont="1" applyFill="1" applyProtection="1">
      <alignment vertical="center"/>
    </xf>
    <xf numFmtId="0" fontId="5" fillId="0" borderId="0" xfId="0" applyFont="1" applyFill="1" applyAlignment="1" applyProtection="1">
      <alignment horizontal="right" vertical="center"/>
    </xf>
    <xf numFmtId="0" fontId="6" fillId="0" borderId="0" xfId="0" applyFont="1" applyFill="1" applyBorder="1" applyProtection="1">
      <alignment vertical="center"/>
    </xf>
    <xf numFmtId="0" fontId="6" fillId="0" borderId="0" xfId="0" applyFont="1" applyFill="1" applyBorder="1" applyAlignment="1" applyProtection="1">
      <alignment horizontal="center" vertical="center"/>
    </xf>
    <xf numFmtId="0" fontId="10" fillId="0" borderId="0" xfId="0" applyFont="1" applyFill="1" applyBorder="1" applyProtection="1">
      <alignment vertical="center"/>
    </xf>
    <xf numFmtId="0" fontId="6" fillId="0" borderId="0" xfId="0" applyFont="1" applyFill="1" applyBorder="1" applyAlignment="1" applyProtection="1">
      <alignment vertical="center" wrapText="1"/>
    </xf>
    <xf numFmtId="0" fontId="5" fillId="0" borderId="0" xfId="0" applyFont="1" applyFill="1" applyBorder="1" applyProtection="1">
      <alignment vertical="center"/>
    </xf>
    <xf numFmtId="0" fontId="5" fillId="0" borderId="0" xfId="0" applyFont="1" applyFill="1" applyBorder="1" applyAlignment="1" applyProtection="1">
      <alignment vertical="center" wrapText="1"/>
    </xf>
    <xf numFmtId="0" fontId="5" fillId="0" borderId="8" xfId="0" applyFont="1" applyFill="1" applyBorder="1" applyProtection="1">
      <alignment vertical="center"/>
    </xf>
    <xf numFmtId="0" fontId="5" fillId="0" borderId="5" xfId="0" applyFont="1" applyFill="1" applyBorder="1" applyProtection="1">
      <alignment vertical="center"/>
    </xf>
    <xf numFmtId="0" fontId="6" fillId="0" borderId="5" xfId="0" applyFont="1" applyFill="1" applyBorder="1" applyProtection="1">
      <alignment vertical="center"/>
    </xf>
    <xf numFmtId="0" fontId="6" fillId="0" borderId="9" xfId="0" applyFont="1" applyFill="1" applyBorder="1" applyProtection="1">
      <alignment vertical="center"/>
    </xf>
    <xf numFmtId="0" fontId="5" fillId="0" borderId="5" xfId="0" applyFont="1" applyFill="1" applyBorder="1" applyAlignment="1" applyProtection="1">
      <alignment vertical="center"/>
    </xf>
    <xf numFmtId="0" fontId="5" fillId="0" borderId="10" xfId="0" applyFont="1" applyFill="1" applyBorder="1" applyProtection="1">
      <alignment vertical="center"/>
    </xf>
    <xf numFmtId="0" fontId="6" fillId="0" borderId="10" xfId="0" applyFont="1" applyFill="1" applyBorder="1" applyProtection="1">
      <alignment vertical="center"/>
    </xf>
    <xf numFmtId="0" fontId="10" fillId="0" borderId="9" xfId="0" applyFont="1" applyFill="1" applyBorder="1" applyProtection="1">
      <alignment vertical="center"/>
    </xf>
    <xf numFmtId="0" fontId="5" fillId="0" borderId="9" xfId="0" applyFont="1" applyFill="1" applyBorder="1" applyProtection="1">
      <alignment vertical="center"/>
    </xf>
    <xf numFmtId="0" fontId="5" fillId="0" borderId="11" xfId="0" applyFont="1" applyFill="1" applyBorder="1" applyProtection="1">
      <alignment vertical="center"/>
    </xf>
    <xf numFmtId="0" fontId="0" fillId="0" borderId="0" xfId="0" applyFont="1" applyFill="1" applyBorder="1" applyAlignment="1" applyProtection="1">
      <alignment vertical="center"/>
    </xf>
    <xf numFmtId="0" fontId="0" fillId="0" borderId="0" xfId="0" applyFont="1" applyBorder="1" applyAlignment="1" applyProtection="1">
      <alignment vertical="center"/>
    </xf>
    <xf numFmtId="0" fontId="0" fillId="0" borderId="5" xfId="0" applyFont="1" applyFill="1" applyBorder="1" applyAlignment="1" applyProtection="1">
      <alignment vertical="center"/>
    </xf>
    <xf numFmtId="0" fontId="6" fillId="0" borderId="10" xfId="0" applyFont="1" applyFill="1" applyBorder="1" applyAlignment="1" applyProtection="1">
      <alignment vertical="center" wrapText="1"/>
    </xf>
    <xf numFmtId="0" fontId="6" fillId="0" borderId="10" xfId="0" applyFont="1" applyFill="1" applyBorder="1" applyAlignment="1" applyProtection="1">
      <alignment horizontal="center" vertical="center" wrapText="1"/>
    </xf>
    <xf numFmtId="0" fontId="10" fillId="0" borderId="10" xfId="0" applyFont="1" applyFill="1" applyBorder="1" applyProtection="1">
      <alignment vertical="center"/>
    </xf>
    <xf numFmtId="0" fontId="5" fillId="0" borderId="5" xfId="0" applyFont="1" applyFill="1" applyBorder="1" applyAlignment="1" applyProtection="1">
      <alignment horizontal="center" vertical="center"/>
    </xf>
    <xf numFmtId="0" fontId="6" fillId="0" borderId="5" xfId="0" applyFont="1" applyFill="1" applyBorder="1" applyAlignment="1" applyProtection="1">
      <alignment horizontal="center" vertical="center" wrapText="1"/>
    </xf>
    <xf numFmtId="0" fontId="6" fillId="0" borderId="5" xfId="0" applyFont="1" applyFill="1" applyBorder="1" applyAlignment="1" applyProtection="1">
      <alignment vertical="center"/>
    </xf>
    <xf numFmtId="0" fontId="6" fillId="0" borderId="5" xfId="0" applyFont="1" applyFill="1" applyBorder="1" applyAlignment="1" applyProtection="1">
      <alignment horizontal="center" vertical="center"/>
    </xf>
    <xf numFmtId="0" fontId="6" fillId="0" borderId="10" xfId="0" applyFont="1" applyFill="1" applyBorder="1" applyAlignment="1" applyProtection="1">
      <alignment horizontal="center" vertical="center"/>
    </xf>
    <xf numFmtId="0" fontId="10" fillId="0" borderId="0" xfId="0" applyFont="1" applyFill="1" applyBorder="1" applyAlignment="1" applyProtection="1">
      <alignment horizontal="center" vertical="center"/>
    </xf>
    <xf numFmtId="0" fontId="0" fillId="0" borderId="5" xfId="0" applyFont="1" applyFill="1" applyBorder="1" applyAlignment="1" applyProtection="1">
      <alignment horizontal="center" vertical="center" wrapText="1"/>
    </xf>
    <xf numFmtId="0" fontId="6" fillId="0" borderId="5" xfId="0" applyFont="1" applyFill="1" applyBorder="1" applyAlignment="1" applyProtection="1">
      <alignment horizontal="right" vertical="center" wrapText="1"/>
    </xf>
    <xf numFmtId="0" fontId="6" fillId="0" borderId="12" xfId="0" applyFont="1" applyFill="1" applyBorder="1" applyAlignment="1" applyProtection="1">
      <alignment horizontal="center" vertical="center"/>
    </xf>
    <xf numFmtId="0" fontId="6" fillId="0" borderId="11" xfId="0" applyFont="1" applyFill="1" applyBorder="1" applyProtection="1">
      <alignment vertical="center"/>
    </xf>
    <xf numFmtId="0" fontId="6" fillId="0" borderId="11" xfId="0" applyFont="1" applyFill="1" applyBorder="1" applyAlignment="1" applyProtection="1">
      <alignment vertical="center" wrapText="1"/>
    </xf>
    <xf numFmtId="0" fontId="6" fillId="0" borderId="11" xfId="0" applyFont="1" applyFill="1" applyBorder="1" applyAlignment="1" applyProtection="1">
      <alignment horizontal="center" vertical="center"/>
    </xf>
    <xf numFmtId="0" fontId="5" fillId="0" borderId="10" xfId="0" applyFont="1" applyFill="1" applyBorder="1" applyAlignment="1" applyProtection="1">
      <alignment horizontal="center" vertical="center" wrapText="1"/>
    </xf>
    <xf numFmtId="0" fontId="6" fillId="9" borderId="5" xfId="0" applyFont="1" applyFill="1" applyBorder="1" applyProtection="1">
      <alignment vertical="center"/>
    </xf>
    <xf numFmtId="0" fontId="5" fillId="0" borderId="17" xfId="0" applyFont="1" applyFill="1" applyBorder="1" applyProtection="1">
      <alignment vertical="center"/>
    </xf>
    <xf numFmtId="0" fontId="5" fillId="0" borderId="5" xfId="0" applyFont="1" applyFill="1" applyBorder="1" applyAlignment="1" applyProtection="1">
      <alignment horizontal="left" vertical="center" readingOrder="1"/>
    </xf>
    <xf numFmtId="0" fontId="5" fillId="0" borderId="5" xfId="0" applyFont="1" applyFill="1" applyBorder="1" applyAlignment="1" applyProtection="1">
      <alignment horizontal="left" vertical="center" wrapText="1" readingOrder="1"/>
    </xf>
    <xf numFmtId="0" fontId="5" fillId="0" borderId="0" xfId="0" applyFont="1" applyFill="1" applyBorder="1" applyAlignment="1" applyProtection="1">
      <alignment horizontal="left" vertical="center" readingOrder="1"/>
    </xf>
    <xf numFmtId="0" fontId="5" fillId="0" borderId="11" xfId="0" applyFont="1" applyFill="1" applyBorder="1" applyAlignment="1" applyProtection="1">
      <alignment horizontal="left" vertical="center" wrapText="1" readingOrder="1"/>
    </xf>
    <xf numFmtId="0" fontId="5" fillId="0" borderId="0" xfId="0" applyFont="1" applyFill="1" applyBorder="1" applyAlignment="1" applyProtection="1">
      <alignment horizontal="left" vertical="center" wrapText="1" readingOrder="1"/>
    </xf>
    <xf numFmtId="0" fontId="10" fillId="9" borderId="9" xfId="0" applyFont="1" applyFill="1" applyBorder="1" applyProtection="1">
      <alignment vertical="center"/>
    </xf>
    <xf numFmtId="0" fontId="10" fillId="0" borderId="11" xfId="0" applyFont="1" applyFill="1" applyBorder="1" applyAlignment="1" applyProtection="1">
      <alignment vertical="center" wrapText="1"/>
    </xf>
    <xf numFmtId="0" fontId="6" fillId="0" borderId="13" xfId="0" applyFont="1" applyFill="1" applyBorder="1" applyAlignment="1" applyProtection="1">
      <alignment horizontal="center" vertical="center"/>
    </xf>
    <xf numFmtId="0" fontId="10" fillId="0" borderId="10" xfId="0" applyFont="1" applyFill="1" applyBorder="1" applyAlignment="1" applyProtection="1">
      <alignment vertical="center" wrapText="1"/>
    </xf>
    <xf numFmtId="0" fontId="6" fillId="0" borderId="19" xfId="0" applyFont="1" applyFill="1" applyBorder="1" applyAlignment="1" applyProtection="1">
      <alignment horizontal="center" vertical="center"/>
    </xf>
    <xf numFmtId="0" fontId="6" fillId="0" borderId="16" xfId="0" applyFont="1" applyFill="1" applyBorder="1" applyAlignment="1" applyProtection="1">
      <alignment vertical="center" wrapText="1"/>
    </xf>
    <xf numFmtId="0" fontId="6" fillId="0" borderId="5" xfId="0" applyFont="1" applyFill="1" applyBorder="1" applyAlignment="1" applyProtection="1">
      <alignment horizontal="right" vertical="center"/>
    </xf>
    <xf numFmtId="0" fontId="16" fillId="0" borderId="9" xfId="0" applyFont="1" applyFill="1" applyBorder="1" applyProtection="1">
      <alignment vertical="center"/>
    </xf>
    <xf numFmtId="0" fontId="19" fillId="0" borderId="9" xfId="0" applyFont="1" applyFill="1" applyBorder="1" applyProtection="1">
      <alignment vertical="center"/>
    </xf>
    <xf numFmtId="0" fontId="10" fillId="0" borderId="0" xfId="0" applyFont="1" applyBorder="1" applyProtection="1">
      <alignment vertical="center"/>
    </xf>
    <xf numFmtId="0" fontId="6" fillId="0" borderId="0" xfId="0" applyFont="1" applyProtection="1">
      <alignment vertical="center"/>
    </xf>
    <xf numFmtId="0" fontId="5" fillId="0" borderId="0" xfId="0" applyFont="1" applyAlignment="1" applyProtection="1">
      <alignment vertical="center" wrapText="1"/>
    </xf>
    <xf numFmtId="0" fontId="6" fillId="0" borderId="0" xfId="0" applyFont="1" applyAlignment="1" applyProtection="1">
      <alignment vertical="center" wrapText="1"/>
    </xf>
    <xf numFmtId="0" fontId="6" fillId="0" borderId="0" xfId="0" applyFont="1" applyAlignment="1" applyProtection="1">
      <alignment horizontal="center" vertical="center"/>
    </xf>
    <xf numFmtId="0" fontId="10" fillId="0" borderId="0" xfId="0" applyFont="1" applyProtection="1">
      <alignment vertical="center"/>
    </xf>
    <xf numFmtId="49" fontId="2" fillId="0" borderId="0" xfId="0" applyNumberFormat="1" applyFont="1" applyBorder="1" applyAlignment="1" applyProtection="1">
      <alignment vertical="center"/>
    </xf>
    <xf numFmtId="49" fontId="0" fillId="0" borderId="0" xfId="0" applyNumberFormat="1" applyFont="1" applyBorder="1" applyAlignment="1" applyProtection="1">
      <alignment vertical="center"/>
    </xf>
    <xf numFmtId="0" fontId="0" fillId="0" borderId="0" xfId="0" applyFont="1" applyBorder="1" applyAlignment="1" applyProtection="1">
      <alignment vertical="center" wrapText="1"/>
    </xf>
    <xf numFmtId="0" fontId="0" fillId="0" borderId="0" xfId="0" applyFont="1" applyBorder="1" applyAlignment="1" applyProtection="1">
      <alignment horizontal="center" vertical="center"/>
    </xf>
    <xf numFmtId="0" fontId="0" fillId="0" borderId="0" xfId="0" applyFont="1" applyProtection="1">
      <alignment vertical="center"/>
    </xf>
    <xf numFmtId="0" fontId="0" fillId="0" borderId="0" xfId="0" applyFont="1" applyBorder="1" applyAlignment="1" applyProtection="1">
      <alignment horizontal="right" vertical="center" wrapText="1"/>
    </xf>
    <xf numFmtId="49" fontId="26" fillId="0" borderId="0" xfId="0" applyNumberFormat="1" applyFont="1" applyFill="1" applyBorder="1" applyAlignment="1" applyProtection="1">
      <alignment vertical="center"/>
    </xf>
    <xf numFmtId="0" fontId="26" fillId="0" borderId="0" xfId="0" applyFont="1" applyFill="1" applyAlignment="1" applyProtection="1">
      <alignment vertical="center"/>
    </xf>
    <xf numFmtId="0" fontId="26" fillId="0" borderId="0" xfId="0" applyFont="1" applyFill="1" applyBorder="1" applyAlignment="1" applyProtection="1">
      <alignment vertical="center"/>
    </xf>
    <xf numFmtId="0" fontId="26" fillId="0" borderId="20" xfId="0" applyFont="1" applyFill="1" applyBorder="1" applyAlignment="1" applyProtection="1">
      <alignment horizontal="center" vertical="center"/>
    </xf>
    <xf numFmtId="0" fontId="14" fillId="0" borderId="0" xfId="0" applyFont="1" applyFill="1" applyBorder="1" applyAlignment="1" applyProtection="1">
      <alignment vertical="center"/>
    </xf>
    <xf numFmtId="49" fontId="26" fillId="0" borderId="10" xfId="0" applyNumberFormat="1" applyFont="1" applyFill="1" applyBorder="1" applyAlignment="1" applyProtection="1">
      <alignment vertical="center"/>
    </xf>
    <xf numFmtId="0" fontId="26" fillId="11" borderId="5" xfId="0" applyFont="1" applyFill="1" applyBorder="1" applyAlignment="1" applyProtection="1">
      <alignment horizontal="center" vertical="center"/>
    </xf>
    <xf numFmtId="0" fontId="26" fillId="11" borderId="9" xfId="0" applyFont="1" applyFill="1" applyBorder="1" applyAlignment="1" applyProtection="1">
      <alignment horizontal="center" vertical="center"/>
    </xf>
    <xf numFmtId="0" fontId="26" fillId="12" borderId="5" xfId="0" applyFont="1" applyFill="1" applyBorder="1" applyAlignment="1" applyProtection="1">
      <alignment horizontal="center" vertical="center"/>
    </xf>
    <xf numFmtId="0" fontId="26" fillId="12" borderId="9" xfId="0" applyFont="1" applyFill="1" applyBorder="1" applyAlignment="1" applyProtection="1">
      <alignment horizontal="center" vertical="center"/>
    </xf>
    <xf numFmtId="0" fontId="26" fillId="13" borderId="5" xfId="0" applyFont="1" applyFill="1" applyBorder="1" applyAlignment="1" applyProtection="1">
      <alignment horizontal="center" vertical="center"/>
    </xf>
    <xf numFmtId="0" fontId="26" fillId="13" borderId="5" xfId="0" applyFont="1" applyFill="1" applyBorder="1" applyAlignment="1" applyProtection="1">
      <alignment horizontal="center" vertical="center" wrapText="1"/>
    </xf>
    <xf numFmtId="0" fontId="26" fillId="13" borderId="9" xfId="0" applyFont="1" applyFill="1" applyBorder="1" applyAlignment="1" applyProtection="1">
      <alignment horizontal="center" vertical="center" wrapText="1"/>
    </xf>
    <xf numFmtId="0" fontId="26" fillId="0" borderId="9" xfId="0" applyFont="1" applyBorder="1" applyAlignment="1" applyProtection="1">
      <alignment horizontal="left" vertical="center" wrapText="1"/>
    </xf>
    <xf numFmtId="0" fontId="26" fillId="0" borderId="20" xfId="0" applyFont="1" applyBorder="1" applyAlignment="1" applyProtection="1">
      <alignment horizontal="center" vertical="center"/>
    </xf>
    <xf numFmtId="0" fontId="30" fillId="0" borderId="9" xfId="0" applyFont="1" applyBorder="1" applyAlignment="1" applyProtection="1">
      <alignment horizontal="left" vertical="center" wrapText="1"/>
    </xf>
    <xf numFmtId="0" fontId="26" fillId="0" borderId="0" xfId="0" applyFont="1" applyFill="1" applyBorder="1" applyAlignment="1" applyProtection="1">
      <alignment horizontal="center" vertical="center" wrapText="1"/>
    </xf>
    <xf numFmtId="0" fontId="26" fillId="0" borderId="22" xfId="0" applyFont="1" applyFill="1" applyBorder="1" applyAlignment="1" applyProtection="1">
      <alignment horizontal="center" vertical="center"/>
    </xf>
    <xf numFmtId="0" fontId="26" fillId="0" borderId="23" xfId="0" applyFont="1" applyFill="1" applyBorder="1" applyAlignment="1" applyProtection="1">
      <alignment horizontal="center" vertical="center"/>
    </xf>
    <xf numFmtId="0" fontId="26" fillId="0" borderId="24" xfId="0" applyFont="1" applyBorder="1" applyAlignment="1" applyProtection="1">
      <alignment vertical="center" shrinkToFit="1"/>
    </xf>
    <xf numFmtId="0" fontId="26" fillId="0" borderId="25" xfId="0" applyFont="1" applyFill="1" applyBorder="1" applyAlignment="1" applyProtection="1">
      <alignment horizontal="center" vertical="center"/>
    </xf>
    <xf numFmtId="0" fontId="26" fillId="0" borderId="26" xfId="0" applyFont="1" applyFill="1" applyBorder="1" applyAlignment="1" applyProtection="1">
      <alignment horizontal="center" vertical="center"/>
    </xf>
    <xf numFmtId="0" fontId="26" fillId="12" borderId="10" xfId="0" applyFont="1" applyFill="1" applyBorder="1" applyAlignment="1" applyProtection="1">
      <alignment horizontal="center" vertical="center"/>
    </xf>
    <xf numFmtId="0" fontId="26" fillId="11" borderId="0" xfId="0" applyFont="1" applyFill="1" applyBorder="1" applyAlignment="1" applyProtection="1">
      <alignment horizontal="center" vertical="center"/>
    </xf>
    <xf numFmtId="0" fontId="26" fillId="11" borderId="29" xfId="0" applyFont="1" applyFill="1" applyBorder="1" applyAlignment="1" applyProtection="1">
      <alignment horizontal="center" vertical="center"/>
    </xf>
    <xf numFmtId="0" fontId="26" fillId="0" borderId="11" xfId="0" applyFont="1" applyFill="1" applyBorder="1" applyAlignment="1" applyProtection="1">
      <alignment horizontal="center" vertical="center"/>
    </xf>
    <xf numFmtId="0" fontId="26" fillId="0" borderId="9" xfId="0" applyFont="1" applyFill="1" applyBorder="1" applyAlignment="1" applyProtection="1">
      <alignment horizontal="center" vertical="center"/>
    </xf>
    <xf numFmtId="0" fontId="26" fillId="12" borderId="0" xfId="0" applyFont="1" applyFill="1" applyBorder="1" applyAlignment="1" applyProtection="1">
      <alignment horizontal="center" vertical="center"/>
    </xf>
    <xf numFmtId="0" fontId="26" fillId="0" borderId="31" xfId="0" applyFont="1" applyBorder="1" applyAlignment="1" applyProtection="1">
      <alignment horizontal="center" vertical="center"/>
    </xf>
    <xf numFmtId="0" fontId="26" fillId="0" borderId="31" xfId="0" applyFont="1" applyFill="1" applyBorder="1" applyAlignment="1" applyProtection="1">
      <alignment horizontal="center" vertical="center"/>
    </xf>
    <xf numFmtId="0" fontId="26" fillId="0" borderId="5" xfId="0" applyFont="1" applyFill="1" applyBorder="1" applyAlignment="1" applyProtection="1">
      <alignment horizontal="center" vertical="center"/>
    </xf>
    <xf numFmtId="0" fontId="26" fillId="0" borderId="0" xfId="0" applyFont="1" applyAlignment="1" applyProtection="1">
      <alignment horizontal="center" vertical="center"/>
    </xf>
    <xf numFmtId="0" fontId="10" fillId="0" borderId="0" xfId="0" applyFont="1" applyAlignment="1" applyProtection="1">
      <alignment vertical="center"/>
    </xf>
    <xf numFmtId="0" fontId="10" fillId="14" borderId="34" xfId="0" applyFont="1" applyFill="1" applyBorder="1" applyAlignment="1" applyProtection="1">
      <alignment horizontal="center" vertical="center"/>
    </xf>
    <xf numFmtId="0" fontId="2" fillId="0" borderId="0" xfId="0" applyFont="1" applyFill="1" applyBorder="1" applyAlignment="1" applyProtection="1">
      <alignment vertical="center"/>
    </xf>
    <xf numFmtId="0" fontId="0" fillId="0" borderId="0" xfId="0" applyFont="1" applyAlignment="1" applyProtection="1">
      <alignment horizontal="right" vertical="center"/>
    </xf>
    <xf numFmtId="0" fontId="0" fillId="0" borderId="0" xfId="0" applyBorder="1" applyProtection="1">
      <alignment vertical="center"/>
    </xf>
    <xf numFmtId="0" fontId="0" fillId="0" borderId="0" xfId="0" applyBorder="1" applyAlignment="1" applyProtection="1">
      <alignment horizontal="right" vertical="center"/>
    </xf>
    <xf numFmtId="0" fontId="0" fillId="0" borderId="0" xfId="0" applyFont="1" applyBorder="1" applyAlignment="1" applyProtection="1">
      <alignment horizontal="right" vertical="center"/>
    </xf>
    <xf numFmtId="0" fontId="4" fillId="8" borderId="1" xfId="0" applyFont="1" applyFill="1" applyBorder="1" applyAlignment="1" applyProtection="1">
      <alignment horizontal="center" vertical="center" wrapText="1"/>
      <protection locked="0"/>
    </xf>
    <xf numFmtId="0" fontId="32" fillId="0" borderId="0" xfId="0" applyFont="1" applyFill="1" applyBorder="1" applyAlignment="1" applyProtection="1">
      <alignment vertical="center"/>
    </xf>
    <xf numFmtId="0" fontId="17" fillId="0" borderId="0" xfId="0" applyFont="1" applyAlignment="1" applyProtection="1">
      <alignment horizontal="center" vertical="center"/>
    </xf>
    <xf numFmtId="0" fontId="10" fillId="0" borderId="0" xfId="0" applyFont="1" applyFill="1" applyBorder="1" applyAlignment="1" applyProtection="1">
      <alignment vertical="center"/>
    </xf>
    <xf numFmtId="0" fontId="0" fillId="0" borderId="0" xfId="0" applyBorder="1" applyAlignment="1" applyProtection="1">
      <alignment vertical="center" shrinkToFit="1"/>
    </xf>
    <xf numFmtId="0" fontId="13" fillId="0" borderId="0" xfId="0" applyFont="1" applyAlignment="1" applyProtection="1">
      <alignment vertical="center"/>
    </xf>
    <xf numFmtId="0" fontId="8" fillId="0" borderId="0" xfId="0" applyFont="1" applyProtection="1">
      <alignment vertical="center"/>
    </xf>
    <xf numFmtId="0" fontId="8" fillId="0" borderId="0" xfId="0" applyFont="1" applyAlignment="1" applyProtection="1">
      <alignment vertical="center" wrapText="1"/>
    </xf>
    <xf numFmtId="0" fontId="8" fillId="0" borderId="0" xfId="0" applyFont="1" applyFill="1" applyBorder="1" applyProtection="1">
      <alignment vertical="center"/>
    </xf>
    <xf numFmtId="0" fontId="7" fillId="0" borderId="0" xfId="0" applyFont="1" applyProtection="1">
      <alignment vertical="center"/>
    </xf>
    <xf numFmtId="0" fontId="10" fillId="14" borderId="36" xfId="0" applyFont="1" applyFill="1" applyBorder="1" applyProtection="1">
      <alignment vertical="center"/>
    </xf>
    <xf numFmtId="0" fontId="10" fillId="14" borderId="17" xfId="0" applyFont="1" applyFill="1" applyBorder="1" applyProtection="1">
      <alignment vertical="center"/>
    </xf>
    <xf numFmtId="0" fontId="10" fillId="14" borderId="37" xfId="0" applyFont="1" applyFill="1" applyBorder="1" applyProtection="1">
      <alignment vertical="center"/>
    </xf>
    <xf numFmtId="0" fontId="10" fillId="14" borderId="34" xfId="0" applyFont="1" applyFill="1" applyBorder="1" applyAlignment="1" applyProtection="1">
      <alignment horizontal="center" vertical="top" wrapText="1"/>
    </xf>
    <xf numFmtId="0" fontId="10" fillId="14" borderId="35" xfId="0" applyFont="1" applyFill="1" applyBorder="1" applyProtection="1">
      <alignment vertical="center"/>
    </xf>
    <xf numFmtId="0" fontId="10" fillId="0" borderId="0" xfId="0" applyFont="1" applyAlignment="1" applyProtection="1">
      <alignment vertical="top"/>
    </xf>
    <xf numFmtId="0" fontId="10" fillId="0" borderId="0" xfId="0" applyFont="1" applyAlignment="1" applyProtection="1">
      <alignment horizontal="left" vertical="top"/>
    </xf>
    <xf numFmtId="0" fontId="26" fillId="0" borderId="0" xfId="0" applyFont="1" applyFill="1" applyBorder="1" applyAlignment="1" applyProtection="1">
      <alignment horizontal="left" vertical="center"/>
    </xf>
    <xf numFmtId="0" fontId="14" fillId="0" borderId="0" xfId="0" applyFont="1" applyBorder="1" applyAlignment="1" applyProtection="1">
      <alignment horizontal="right" vertical="center"/>
    </xf>
    <xf numFmtId="0" fontId="10" fillId="0" borderId="0" xfId="0" applyFont="1" applyAlignment="1" applyProtection="1">
      <alignment horizontal="left" vertical="center"/>
    </xf>
    <xf numFmtId="0" fontId="10" fillId="0" borderId="0" xfId="0" applyFont="1" applyAlignment="1" applyProtection="1">
      <alignment horizontal="left" vertical="center" indent="1"/>
    </xf>
    <xf numFmtId="0" fontId="10" fillId="0" borderId="0" xfId="0" applyFont="1" applyAlignment="1" applyProtection="1">
      <alignment horizontal="left" vertical="center" indent="2"/>
    </xf>
    <xf numFmtId="0" fontId="10" fillId="0" borderId="0" xfId="0" applyFont="1" applyAlignment="1" applyProtection="1">
      <alignment vertical="center" wrapText="1"/>
    </xf>
    <xf numFmtId="0" fontId="26" fillId="12" borderId="11" xfId="0" applyFont="1" applyFill="1" applyBorder="1" applyAlignment="1" applyProtection="1">
      <alignment horizontal="center" vertical="center"/>
    </xf>
    <xf numFmtId="0" fontId="26" fillId="12" borderId="30" xfId="0" applyFont="1" applyFill="1" applyBorder="1" applyAlignment="1" applyProtection="1">
      <alignment horizontal="center" vertical="center"/>
    </xf>
    <xf numFmtId="0" fontId="26" fillId="0" borderId="9" xfId="0" applyFont="1" applyBorder="1" applyAlignment="1" applyProtection="1">
      <alignment horizontal="left" vertical="center" shrinkToFit="1"/>
    </xf>
    <xf numFmtId="0" fontId="26" fillId="0" borderId="43" xfId="0" applyFont="1" applyBorder="1" applyAlignment="1" applyProtection="1">
      <alignment horizontal="left" vertical="center" shrinkToFit="1"/>
    </xf>
    <xf numFmtId="0" fontId="26" fillId="0" borderId="9" xfId="0" applyFont="1" applyFill="1" applyBorder="1" applyAlignment="1" applyProtection="1">
      <alignment horizontal="left" vertical="center" shrinkToFit="1"/>
    </xf>
    <xf numFmtId="0" fontId="26" fillId="13" borderId="10" xfId="0" applyFont="1" applyFill="1" applyBorder="1" applyAlignment="1" applyProtection="1">
      <alignment horizontal="center" vertical="center" wrapText="1"/>
    </xf>
    <xf numFmtId="176" fontId="6" fillId="0" borderId="10" xfId="0" applyNumberFormat="1" applyFont="1" applyFill="1" applyBorder="1" applyAlignment="1" applyProtection="1">
      <alignment horizontal="center" vertical="center"/>
    </xf>
    <xf numFmtId="0" fontId="25" fillId="0" borderId="0" xfId="0" applyFont="1" applyFill="1" applyAlignment="1" applyProtection="1">
      <alignment vertical="center"/>
    </xf>
    <xf numFmtId="0" fontId="0" fillId="0" borderId="0" xfId="0" applyFont="1" applyAlignment="1" applyProtection="1">
      <alignment vertical="center"/>
    </xf>
    <xf numFmtId="0" fontId="4" fillId="0" borderId="0" xfId="0" applyFont="1" applyAlignment="1" applyProtection="1">
      <alignment vertical="center"/>
    </xf>
    <xf numFmtId="0" fontId="4" fillId="0" borderId="0" xfId="0" applyFont="1" applyFill="1" applyAlignment="1" applyProtection="1">
      <alignment vertical="center"/>
    </xf>
    <xf numFmtId="49" fontId="26" fillId="0" borderId="11" xfId="0" applyNumberFormat="1" applyFont="1" applyFill="1" applyBorder="1" applyAlignment="1" applyProtection="1">
      <alignment vertical="center"/>
    </xf>
    <xf numFmtId="49" fontId="26" fillId="11" borderId="10" xfId="0" applyNumberFormat="1" applyFont="1" applyFill="1" applyBorder="1" applyAlignment="1" applyProtection="1">
      <alignment vertical="center"/>
    </xf>
    <xf numFmtId="0" fontId="26" fillId="11" borderId="5" xfId="0" applyFont="1" applyFill="1" applyBorder="1" applyAlignment="1" applyProtection="1">
      <alignment vertical="center" wrapText="1"/>
    </xf>
    <xf numFmtId="49" fontId="26" fillId="12" borderId="0" xfId="0" applyNumberFormat="1" applyFont="1" applyFill="1" applyBorder="1" applyAlignment="1" applyProtection="1">
      <alignment vertical="center"/>
    </xf>
    <xf numFmtId="0" fontId="26" fillId="12" borderId="5" xfId="0" applyFont="1" applyFill="1" applyBorder="1" applyAlignment="1" applyProtection="1">
      <alignment vertical="center" wrapText="1"/>
    </xf>
    <xf numFmtId="49" fontId="26" fillId="13" borderId="5" xfId="0" applyNumberFormat="1" applyFont="1" applyFill="1" applyBorder="1" applyAlignment="1" applyProtection="1">
      <alignment vertical="center"/>
    </xf>
    <xf numFmtId="49" fontId="26" fillId="13" borderId="5" xfId="0" applyNumberFormat="1" applyFont="1" applyFill="1" applyBorder="1" applyAlignment="1" applyProtection="1">
      <alignment vertical="center" wrapText="1"/>
    </xf>
    <xf numFmtId="49" fontId="26" fillId="0" borderId="5" xfId="0" applyNumberFormat="1" applyFont="1" applyFill="1" applyBorder="1" applyAlignment="1" applyProtection="1">
      <alignment horizontal="center" vertical="center" wrapText="1"/>
    </xf>
    <xf numFmtId="0" fontId="26" fillId="13" borderId="5" xfId="0" applyFont="1" applyFill="1" applyBorder="1" applyAlignment="1" applyProtection="1">
      <alignment vertical="center"/>
    </xf>
    <xf numFmtId="49" fontId="26" fillId="0" borderId="17" xfId="0" applyNumberFormat="1" applyFont="1" applyFill="1" applyBorder="1" applyAlignment="1" applyProtection="1">
      <alignment vertical="center"/>
    </xf>
    <xf numFmtId="49" fontId="26" fillId="0" borderId="0" xfId="0" applyNumberFormat="1" applyFont="1" applyFill="1" applyBorder="1" applyAlignment="1" applyProtection="1">
      <alignment horizontal="center" vertical="center" wrapText="1"/>
    </xf>
    <xf numFmtId="49" fontId="26" fillId="12" borderId="5" xfId="0" applyNumberFormat="1" applyFont="1" applyFill="1" applyBorder="1" applyAlignment="1" applyProtection="1">
      <alignment vertical="center"/>
    </xf>
    <xf numFmtId="49" fontId="26" fillId="11" borderId="5" xfId="0" applyNumberFormat="1" applyFont="1" applyFill="1" applyBorder="1" applyAlignment="1" applyProtection="1">
      <alignment vertical="center"/>
    </xf>
    <xf numFmtId="49" fontId="26" fillId="0" borderId="5" xfId="0" applyNumberFormat="1" applyFont="1" applyFill="1" applyBorder="1" applyAlignment="1" applyProtection="1">
      <alignment horizontal="center" vertical="center"/>
    </xf>
    <xf numFmtId="49" fontId="26" fillId="0" borderId="0" xfId="0" applyNumberFormat="1" applyFont="1" applyAlignment="1" applyProtection="1">
      <alignment vertical="center"/>
    </xf>
    <xf numFmtId="0" fontId="26" fillId="0" borderId="0" xfId="0" applyFont="1" applyAlignment="1" applyProtection="1">
      <alignment vertical="center" wrapText="1"/>
    </xf>
    <xf numFmtId="0" fontId="26" fillId="0" borderId="0" xfId="0" applyFont="1" applyAlignment="1" applyProtection="1">
      <alignment vertical="center"/>
    </xf>
    <xf numFmtId="0" fontId="26" fillId="0" borderId="49" xfId="0" applyFont="1" applyBorder="1" applyAlignment="1" applyProtection="1">
      <alignment horizontal="left" vertical="center" shrinkToFit="1"/>
    </xf>
    <xf numFmtId="0" fontId="26" fillId="0" borderId="24" xfId="0" applyFont="1" applyBorder="1" applyAlignment="1" applyProtection="1">
      <alignment horizontal="left" vertical="center" shrinkToFit="1"/>
    </xf>
    <xf numFmtId="0" fontId="27" fillId="0" borderId="0" xfId="0" applyFont="1" applyFill="1" applyAlignment="1" applyProtection="1">
      <alignment vertical="center"/>
    </xf>
    <xf numFmtId="0" fontId="26" fillId="0" borderId="20" xfId="0" applyFont="1" applyFill="1" applyBorder="1" applyAlignment="1" applyProtection="1">
      <alignment horizontal="center" vertical="center" wrapText="1"/>
    </xf>
    <xf numFmtId="0" fontId="26" fillId="0" borderId="31" xfId="0" applyFont="1" applyFill="1" applyBorder="1" applyAlignment="1" applyProtection="1">
      <alignment horizontal="center" vertical="center" wrapText="1"/>
    </xf>
    <xf numFmtId="0" fontId="25" fillId="0" borderId="0" xfId="0" applyFont="1" applyAlignment="1" applyProtection="1">
      <alignment horizontal="left" vertical="center"/>
    </xf>
    <xf numFmtId="0" fontId="25" fillId="0" borderId="0" xfId="0" applyFont="1" applyFill="1" applyAlignment="1" applyProtection="1">
      <alignment horizontal="left" vertical="center"/>
    </xf>
    <xf numFmtId="49" fontId="24" fillId="10" borderId="6" xfId="0" applyNumberFormat="1" applyFont="1" applyFill="1" applyBorder="1" applyAlignment="1" applyProtection="1">
      <alignment vertical="center"/>
    </xf>
    <xf numFmtId="49" fontId="14" fillId="10" borderId="4" xfId="0" applyNumberFormat="1" applyFont="1" applyFill="1" applyBorder="1" applyAlignment="1" applyProtection="1">
      <alignment vertical="center"/>
    </xf>
    <xf numFmtId="0" fontId="14" fillId="10" borderId="4" xfId="0" applyFont="1" applyFill="1" applyBorder="1" applyAlignment="1" applyProtection="1">
      <alignment vertical="center" wrapText="1"/>
    </xf>
    <xf numFmtId="0" fontId="14" fillId="10" borderId="4" xfId="0" applyFont="1" applyFill="1" applyBorder="1" applyAlignment="1" applyProtection="1">
      <alignment horizontal="center" vertical="center"/>
    </xf>
    <xf numFmtId="0" fontId="14" fillId="10" borderId="7" xfId="0" applyFont="1" applyFill="1" applyBorder="1" applyAlignment="1" applyProtection="1">
      <alignment horizontal="center" vertical="center"/>
    </xf>
    <xf numFmtId="0" fontId="6" fillId="0" borderId="0" xfId="0" applyFont="1" applyFill="1" applyAlignment="1" applyProtection="1">
      <alignment horizontal="right" vertical="center"/>
    </xf>
    <xf numFmtId="0" fontId="0" fillId="0" borderId="0" xfId="0" applyFont="1" applyFill="1" applyBorder="1" applyProtection="1">
      <alignment vertical="center"/>
    </xf>
    <xf numFmtId="182" fontId="14" fillId="0" borderId="23" xfId="0" applyNumberFormat="1" applyFont="1" applyFill="1" applyBorder="1" applyAlignment="1" applyProtection="1">
      <alignment horizontal="center" vertical="center"/>
      <protection hidden="1"/>
    </xf>
    <xf numFmtId="181" fontId="14" fillId="0" borderId="0" xfId="0" applyNumberFormat="1" applyFont="1" applyFill="1" applyBorder="1" applyAlignment="1" applyProtection="1">
      <alignment horizontal="center" vertical="center"/>
      <protection hidden="1"/>
    </xf>
    <xf numFmtId="181" fontId="14" fillId="0" borderId="0" xfId="0" applyNumberFormat="1" applyFont="1" applyFill="1" applyBorder="1" applyProtection="1">
      <alignment vertical="center"/>
      <protection hidden="1"/>
    </xf>
    <xf numFmtId="0" fontId="6" fillId="0" borderId="52" xfId="0" applyFont="1" applyFill="1" applyBorder="1" applyAlignment="1" applyProtection="1">
      <alignment horizontal="center" vertical="center"/>
      <protection hidden="1"/>
    </xf>
    <xf numFmtId="0" fontId="26" fillId="0" borderId="0" xfId="0" applyFont="1" applyFill="1" applyBorder="1" applyAlignment="1" applyProtection="1">
      <alignment vertical="center"/>
      <protection hidden="1"/>
    </xf>
    <xf numFmtId="0" fontId="10" fillId="0" borderId="53" xfId="0" applyFont="1" applyBorder="1" applyProtection="1">
      <alignment vertical="center"/>
      <protection locked="0"/>
    </xf>
    <xf numFmtId="0" fontId="10" fillId="0" borderId="54" xfId="0" applyFont="1" applyBorder="1" applyProtection="1">
      <alignment vertical="center"/>
      <protection locked="0"/>
    </xf>
    <xf numFmtId="0" fontId="10" fillId="0" borderId="0" xfId="0" applyFont="1" applyAlignment="1" applyProtection="1">
      <alignment vertical="center"/>
      <protection hidden="1"/>
    </xf>
    <xf numFmtId="181" fontId="0" fillId="0" borderId="0" xfId="0" applyNumberFormat="1" applyProtection="1">
      <alignment vertical="center"/>
      <protection hidden="1"/>
    </xf>
    <xf numFmtId="181" fontId="14" fillId="0" borderId="0" xfId="0" applyNumberFormat="1" applyFont="1" applyFill="1" applyBorder="1" applyAlignment="1" applyProtection="1">
      <alignment vertical="center"/>
      <protection hidden="1"/>
    </xf>
    <xf numFmtId="181" fontId="26" fillId="0" borderId="0" xfId="0" applyNumberFormat="1" applyFont="1" applyFill="1" applyBorder="1" applyAlignment="1" applyProtection="1">
      <alignment vertical="center"/>
      <protection hidden="1"/>
    </xf>
    <xf numFmtId="181" fontId="10" fillId="0" borderId="0" xfId="0" applyNumberFormat="1" applyFont="1" applyProtection="1">
      <alignment vertical="center"/>
      <protection hidden="1"/>
    </xf>
    <xf numFmtId="0" fontId="0" fillId="0" borderId="56" xfId="0" applyBorder="1" applyProtection="1">
      <alignment vertical="center"/>
    </xf>
    <xf numFmtId="181" fontId="0" fillId="0" borderId="0" xfId="0" applyNumberFormat="1" applyFont="1" applyProtection="1">
      <alignment vertical="center"/>
      <protection hidden="1"/>
    </xf>
    <xf numFmtId="0" fontId="10" fillId="0" borderId="0" xfId="0" applyFont="1" applyFill="1" applyBorder="1" applyAlignment="1" applyProtection="1">
      <alignment vertical="center" wrapText="1"/>
    </xf>
    <xf numFmtId="182" fontId="0" fillId="0" borderId="0" xfId="0" applyNumberFormat="1" applyFont="1" applyProtection="1">
      <alignment vertical="center"/>
      <protection hidden="1"/>
    </xf>
    <xf numFmtId="182" fontId="0" fillId="0" borderId="0" xfId="0" applyNumberFormat="1" applyFont="1" applyFill="1" applyBorder="1" applyAlignment="1" applyProtection="1">
      <alignment horizontal="left" vertical="center"/>
      <protection hidden="1"/>
    </xf>
    <xf numFmtId="182" fontId="0" fillId="0" borderId="0" xfId="0" applyNumberFormat="1" applyFont="1" applyFill="1" applyBorder="1" applyAlignment="1" applyProtection="1">
      <alignment vertical="center" wrapText="1"/>
      <protection hidden="1"/>
    </xf>
    <xf numFmtId="182" fontId="0" fillId="0" borderId="0" xfId="0" applyNumberFormat="1" applyProtection="1">
      <alignment vertical="center"/>
      <protection hidden="1"/>
    </xf>
    <xf numFmtId="182" fontId="10" fillId="0" borderId="0" xfId="0" applyNumberFormat="1" applyFont="1" applyAlignment="1" applyProtection="1">
      <alignment vertical="center" wrapText="1"/>
      <protection hidden="1"/>
    </xf>
    <xf numFmtId="0" fontId="0" fillId="0" borderId="5" xfId="0" applyFont="1" applyFill="1" applyBorder="1" applyAlignment="1" applyProtection="1">
      <alignment horizontal="left" vertical="center"/>
    </xf>
    <xf numFmtId="0" fontId="14" fillId="0" borderId="58" xfId="0" applyFont="1" applyFill="1" applyBorder="1" applyAlignment="1" applyProtection="1">
      <alignment horizontal="left" vertical="center"/>
    </xf>
    <xf numFmtId="0" fontId="17" fillId="0" borderId="0" xfId="0" applyFont="1" applyFill="1" applyProtection="1">
      <alignment vertical="center"/>
    </xf>
    <xf numFmtId="0" fontId="17" fillId="0" borderId="0" xfId="0" applyFont="1" applyFill="1" applyAlignment="1" applyProtection="1">
      <alignment horizontal="left" vertical="center"/>
    </xf>
    <xf numFmtId="0" fontId="7" fillId="0" borderId="0" xfId="0" applyFont="1" applyFill="1" applyProtection="1">
      <alignment vertical="center"/>
    </xf>
    <xf numFmtId="0" fontId="6" fillId="0" borderId="0" xfId="0" applyFont="1" applyFill="1" applyAlignment="1" applyProtection="1">
      <alignment horizontal="left" vertical="center" wrapText="1"/>
    </xf>
    <xf numFmtId="0" fontId="6" fillId="0" borderId="4" xfId="0" applyFont="1" applyFill="1" applyBorder="1" applyAlignment="1" applyProtection="1">
      <alignment horizontal="left" vertical="center"/>
    </xf>
    <xf numFmtId="0" fontId="6" fillId="0" borderId="4" xfId="0" applyFont="1" applyFill="1" applyBorder="1" applyAlignment="1" applyProtection="1">
      <alignment vertical="center" wrapText="1"/>
    </xf>
    <xf numFmtId="0" fontId="28" fillId="0" borderId="5" xfId="0" applyFont="1" applyFill="1" applyBorder="1" applyAlignment="1" applyProtection="1">
      <alignment horizontal="left" vertical="center"/>
    </xf>
    <xf numFmtId="0" fontId="10" fillId="0" borderId="5" xfId="0" applyFont="1" applyFill="1" applyBorder="1" applyAlignment="1" applyProtection="1">
      <alignment horizontal="left" vertical="center"/>
    </xf>
    <xf numFmtId="0" fontId="14" fillId="0" borderId="5" xfId="0" applyFont="1" applyFill="1" applyBorder="1" applyProtection="1">
      <alignment vertical="center"/>
    </xf>
    <xf numFmtId="0" fontId="14" fillId="0" borderId="5" xfId="0" applyFont="1" applyFill="1" applyBorder="1" applyAlignment="1" applyProtection="1">
      <alignment horizontal="left" vertical="center"/>
    </xf>
    <xf numFmtId="0" fontId="14" fillId="0" borderId="5" xfId="0" applyFont="1" applyFill="1" applyBorder="1" applyAlignment="1" applyProtection="1">
      <alignment vertical="center" wrapText="1"/>
    </xf>
    <xf numFmtId="0" fontId="14" fillId="0" borderId="0" xfId="0" applyFont="1" applyFill="1" applyProtection="1">
      <alignment vertical="center"/>
    </xf>
    <xf numFmtId="0" fontId="0" fillId="0" borderId="5" xfId="0" applyFont="1" applyFill="1" applyBorder="1" applyProtection="1">
      <alignment vertical="center"/>
    </xf>
    <xf numFmtId="0" fontId="0" fillId="0" borderId="0" xfId="0" applyFont="1" applyFill="1" applyProtection="1">
      <alignment vertical="center"/>
    </xf>
    <xf numFmtId="0" fontId="14" fillId="0" borderId="5" xfId="0" applyFont="1" applyFill="1" applyBorder="1" applyAlignment="1" applyProtection="1">
      <alignment horizontal="center" vertical="center" wrapText="1"/>
    </xf>
    <xf numFmtId="0" fontId="14" fillId="0" borderId="57" xfId="0" applyFont="1" applyFill="1" applyBorder="1" applyAlignment="1" applyProtection="1">
      <alignment horizontal="center" vertical="center" wrapText="1"/>
    </xf>
    <xf numFmtId="0" fontId="14" fillId="0" borderId="5" xfId="0" applyFont="1" applyFill="1" applyBorder="1" applyAlignment="1" applyProtection="1">
      <alignment horizontal="left" vertical="center" wrapText="1"/>
    </xf>
    <xf numFmtId="0" fontId="14" fillId="0" borderId="57" xfId="0" applyFont="1" applyFill="1" applyBorder="1" applyAlignment="1" applyProtection="1">
      <alignment horizontal="center" vertical="center"/>
    </xf>
    <xf numFmtId="0" fontId="14" fillId="0" borderId="10" xfId="0" applyFont="1" applyFill="1" applyBorder="1" applyAlignment="1" applyProtection="1">
      <alignment vertical="center" wrapText="1"/>
    </xf>
    <xf numFmtId="0" fontId="14" fillId="0" borderId="10" xfId="0" applyFont="1" applyFill="1" applyBorder="1" applyAlignment="1" applyProtection="1">
      <alignment horizontal="center" vertical="center"/>
    </xf>
    <xf numFmtId="0" fontId="0" fillId="0" borderId="0" xfId="0" applyFont="1" applyFill="1" applyAlignment="1" applyProtection="1">
      <alignment vertical="center" wrapText="1"/>
    </xf>
    <xf numFmtId="181" fontId="17" fillId="0" borderId="0" xfId="0" applyNumberFormat="1" applyFont="1" applyFill="1" applyProtection="1">
      <alignment vertical="center"/>
      <protection hidden="1"/>
    </xf>
    <xf numFmtId="181" fontId="6" fillId="0" borderId="0" xfId="0" applyNumberFormat="1" applyFont="1" applyFill="1" applyProtection="1">
      <alignment vertical="center"/>
      <protection hidden="1"/>
    </xf>
    <xf numFmtId="181" fontId="10" fillId="0" borderId="0" xfId="0" applyNumberFormat="1" applyFont="1" applyFill="1" applyProtection="1">
      <alignment vertical="center"/>
      <protection hidden="1"/>
    </xf>
    <xf numFmtId="181" fontId="14" fillId="0" borderId="0" xfId="0" applyNumberFormat="1" applyFont="1" applyFill="1" applyProtection="1">
      <alignment vertical="center"/>
      <protection hidden="1"/>
    </xf>
    <xf numFmtId="181" fontId="0" fillId="0" borderId="0" xfId="0" applyNumberFormat="1" applyFont="1" applyFill="1" applyBorder="1" applyProtection="1">
      <alignment vertical="center"/>
      <protection hidden="1"/>
    </xf>
    <xf numFmtId="181" fontId="10" fillId="0" borderId="0" xfId="0" applyNumberFormat="1" applyFont="1" applyFill="1" applyBorder="1" applyProtection="1">
      <alignment vertical="center"/>
      <protection hidden="1"/>
    </xf>
    <xf numFmtId="182" fontId="14" fillId="0" borderId="5" xfId="0" applyNumberFormat="1" applyFont="1" applyFill="1" applyBorder="1" applyAlignment="1" applyProtection="1">
      <alignment horizontal="center" vertical="center"/>
      <protection hidden="1"/>
    </xf>
    <xf numFmtId="176" fontId="6" fillId="17" borderId="1" xfId="0" applyNumberFormat="1" applyFont="1" applyFill="1" applyBorder="1" applyAlignment="1" applyProtection="1">
      <alignment horizontal="center" vertical="center"/>
      <protection locked="0"/>
    </xf>
    <xf numFmtId="0" fontId="10" fillId="0" borderId="16" xfId="0" applyFont="1" applyFill="1" applyBorder="1" applyProtection="1">
      <alignment vertical="center"/>
    </xf>
    <xf numFmtId="0" fontId="6" fillId="0" borderId="0" xfId="0" applyFont="1" applyFill="1" applyBorder="1" applyAlignment="1" applyProtection="1">
      <alignment vertical="center"/>
    </xf>
    <xf numFmtId="0" fontId="19" fillId="0" borderId="0" xfId="0" applyFont="1" applyFill="1" applyBorder="1" applyAlignment="1" applyProtection="1">
      <alignment horizontal="center" vertical="top"/>
    </xf>
    <xf numFmtId="0" fontId="0" fillId="4" borderId="60" xfId="0" applyFont="1" applyFill="1" applyBorder="1" applyAlignment="1" applyProtection="1">
      <alignment horizontal="center" vertical="center"/>
      <protection locked="0"/>
    </xf>
    <xf numFmtId="0" fontId="3" fillId="18" borderId="0" xfId="0" applyFont="1" applyFill="1" applyProtection="1">
      <alignment vertical="center"/>
    </xf>
    <xf numFmtId="0" fontId="0" fillId="18" borderId="0" xfId="0" applyFont="1" applyFill="1" applyAlignment="1" applyProtection="1">
      <alignment horizontal="right" vertical="center"/>
    </xf>
    <xf numFmtId="0" fontId="3" fillId="18" borderId="0" xfId="0" applyFont="1" applyFill="1" applyBorder="1" applyProtection="1">
      <alignment vertical="center"/>
    </xf>
    <xf numFmtId="0" fontId="10" fillId="18" borderId="0" xfId="0" applyFont="1" applyFill="1" applyAlignment="1" applyProtection="1">
      <alignment horizontal="center" vertical="center"/>
    </xf>
    <xf numFmtId="0" fontId="10" fillId="18" borderId="0" xfId="0" applyFont="1" applyFill="1" applyProtection="1">
      <alignment vertical="center"/>
    </xf>
    <xf numFmtId="0" fontId="0" fillId="19" borderId="0" xfId="0" applyFill="1" applyProtection="1">
      <alignment vertical="center"/>
    </xf>
    <xf numFmtId="0" fontId="6" fillId="19" borderId="0" xfId="0" applyFont="1" applyFill="1" applyBorder="1" applyAlignment="1" applyProtection="1">
      <alignment horizontal="right" vertical="center"/>
    </xf>
    <xf numFmtId="0" fontId="6" fillId="19" borderId="0" xfId="0" applyFont="1" applyFill="1" applyAlignment="1" applyProtection="1">
      <alignment horizontal="right" vertical="center"/>
    </xf>
    <xf numFmtId="0" fontId="10" fillId="2" borderId="64" xfId="0" applyFont="1" applyFill="1" applyBorder="1" applyAlignment="1" applyProtection="1">
      <alignment horizontal="center" vertical="center"/>
    </xf>
    <xf numFmtId="0" fontId="10" fillId="19" borderId="0" xfId="0" applyFont="1" applyFill="1" applyBorder="1" applyAlignment="1" applyProtection="1">
      <alignment vertical="center" wrapText="1"/>
    </xf>
    <xf numFmtId="0" fontId="10" fillId="2" borderId="47" xfId="0" applyFont="1" applyFill="1" applyBorder="1" applyAlignment="1" applyProtection="1">
      <alignment horizontal="center" vertical="center" wrapText="1"/>
    </xf>
    <xf numFmtId="0" fontId="10" fillId="2" borderId="70" xfId="0" applyFont="1" applyFill="1" applyBorder="1" applyAlignment="1" applyProtection="1">
      <alignment horizontal="center" vertical="center" wrapText="1"/>
    </xf>
    <xf numFmtId="0" fontId="3" fillId="2" borderId="52" xfId="0" applyFont="1" applyFill="1" applyBorder="1" applyAlignment="1" applyProtection="1">
      <alignment horizontal="center" vertical="center"/>
    </xf>
    <xf numFmtId="0" fontId="0" fillId="19" borderId="0" xfId="0" applyFont="1" applyFill="1" applyAlignment="1" applyProtection="1">
      <alignment horizontal="right" vertical="center"/>
    </xf>
    <xf numFmtId="0" fontId="3" fillId="19" borderId="0" xfId="0" applyFont="1" applyFill="1" applyBorder="1" applyProtection="1">
      <alignment vertical="center"/>
    </xf>
    <xf numFmtId="0" fontId="0" fillId="19" borderId="0" xfId="0" applyFont="1" applyFill="1" applyBorder="1" applyAlignment="1" applyProtection="1">
      <alignment horizontal="right" vertical="center"/>
    </xf>
    <xf numFmtId="0" fontId="0" fillId="19" borderId="0" xfId="0" applyFill="1" applyAlignment="1" applyProtection="1">
      <alignment horizontal="right" vertical="center"/>
    </xf>
    <xf numFmtId="0" fontId="10" fillId="2" borderId="35" xfId="0" applyFont="1" applyFill="1" applyBorder="1" applyAlignment="1" applyProtection="1">
      <alignment horizontal="center" vertical="center"/>
    </xf>
    <xf numFmtId="0" fontId="10" fillId="18" borderId="0" xfId="0" applyFont="1" applyFill="1" applyBorder="1" applyProtection="1">
      <alignment vertical="center"/>
    </xf>
    <xf numFmtId="0" fontId="10" fillId="18" borderId="29" xfId="0" applyFont="1" applyFill="1" applyBorder="1" applyProtection="1">
      <alignment vertical="center"/>
    </xf>
    <xf numFmtId="0" fontId="2" fillId="18" borderId="0" xfId="0" applyFont="1" applyFill="1" applyBorder="1" applyAlignment="1" applyProtection="1">
      <alignment vertical="center"/>
    </xf>
    <xf numFmtId="0" fontId="0" fillId="18" borderId="55" xfId="0" applyFill="1" applyBorder="1">
      <alignment vertical="center"/>
    </xf>
    <xf numFmtId="0" fontId="0" fillId="18" borderId="0" xfId="0" applyFill="1">
      <alignment vertical="center"/>
    </xf>
    <xf numFmtId="0" fontId="5" fillId="18" borderId="0" xfId="0" applyFont="1" applyFill="1" applyProtection="1">
      <alignment vertical="center"/>
    </xf>
    <xf numFmtId="0" fontId="0" fillId="18" borderId="0" xfId="0" applyFont="1" applyFill="1" applyProtection="1">
      <alignment vertical="center"/>
    </xf>
    <xf numFmtId="0" fontId="21" fillId="18" borderId="55" xfId="0" applyFont="1" applyFill="1" applyBorder="1" applyAlignment="1" applyProtection="1">
      <alignment vertical="center"/>
    </xf>
    <xf numFmtId="0" fontId="10" fillId="18" borderId="62" xfId="0" applyFont="1" applyFill="1" applyBorder="1" applyAlignment="1" applyProtection="1">
      <alignment horizontal="left" vertical="center" wrapText="1"/>
    </xf>
    <xf numFmtId="0" fontId="10" fillId="2" borderId="52" xfId="0" applyFont="1" applyFill="1" applyBorder="1" applyAlignment="1" applyProtection="1">
      <alignment horizontal="center" vertical="center"/>
    </xf>
    <xf numFmtId="0" fontId="0" fillId="18" borderId="0" xfId="0" applyFill="1" applyBorder="1" applyProtection="1">
      <alignment vertical="center"/>
    </xf>
    <xf numFmtId="0" fontId="0" fillId="18" borderId="0" xfId="0" applyFill="1" applyProtection="1">
      <alignment vertical="center"/>
    </xf>
    <xf numFmtId="0" fontId="10" fillId="2" borderId="63" xfId="0" applyFont="1" applyFill="1" applyBorder="1" applyAlignment="1" applyProtection="1">
      <alignment horizontal="center" vertical="center" wrapText="1"/>
    </xf>
    <xf numFmtId="0" fontId="10" fillId="2" borderId="62" xfId="0" applyFont="1" applyFill="1" applyBorder="1" applyAlignment="1" applyProtection="1">
      <alignment horizontal="center" vertical="center"/>
    </xf>
    <xf numFmtId="0" fontId="13" fillId="18" borderId="0" xfId="0" applyFont="1" applyFill="1" applyAlignment="1" applyProtection="1">
      <alignment horizontal="center" vertical="center" wrapText="1"/>
    </xf>
    <xf numFmtId="0" fontId="10" fillId="2" borderId="62" xfId="0" applyFont="1" applyFill="1" applyBorder="1" applyAlignment="1" applyProtection="1">
      <alignment horizontal="center" vertical="center" wrapText="1"/>
    </xf>
    <xf numFmtId="0" fontId="0" fillId="18" borderId="0" xfId="0" applyFont="1" applyFill="1" applyBorder="1" applyAlignment="1" applyProtection="1">
      <alignment horizontal="right" vertical="center"/>
    </xf>
    <xf numFmtId="0" fontId="3" fillId="18" borderId="0" xfId="0" applyFont="1" applyFill="1" applyBorder="1" applyAlignment="1" applyProtection="1">
      <alignment horizontal="right" vertical="center"/>
    </xf>
    <xf numFmtId="0" fontId="0" fillId="18" borderId="0" xfId="0" applyFont="1" applyFill="1" applyBorder="1" applyAlignment="1" applyProtection="1">
      <alignment vertical="center"/>
    </xf>
    <xf numFmtId="0" fontId="20" fillId="2" borderId="35" xfId="0" applyFont="1" applyFill="1" applyBorder="1" applyAlignment="1" applyProtection="1">
      <alignment vertical="center"/>
    </xf>
    <xf numFmtId="0" fontId="3" fillId="2" borderId="77" xfId="0" applyFont="1" applyFill="1" applyBorder="1" applyAlignment="1" applyProtection="1">
      <alignment vertical="center"/>
    </xf>
    <xf numFmtId="0" fontId="11" fillId="2" borderId="80" xfId="0" applyFont="1" applyFill="1" applyBorder="1" applyAlignment="1" applyProtection="1">
      <alignment horizontal="center" vertical="center" shrinkToFit="1"/>
    </xf>
    <xf numFmtId="0" fontId="0" fillId="2" borderId="35" xfId="0" applyFont="1" applyFill="1" applyBorder="1" applyAlignment="1" applyProtection="1">
      <alignment vertical="center"/>
    </xf>
    <xf numFmtId="0" fontId="20" fillId="2" borderId="77" xfId="0" applyFont="1" applyFill="1" applyBorder="1" applyAlignment="1" applyProtection="1">
      <alignment vertical="center"/>
    </xf>
    <xf numFmtId="0" fontId="20" fillId="2" borderId="6" xfId="0" applyFont="1" applyFill="1" applyBorder="1" applyAlignment="1" applyProtection="1">
      <alignment vertical="center"/>
    </xf>
    <xf numFmtId="0" fontId="3" fillId="2" borderId="4" xfId="0" applyFont="1" applyFill="1" applyBorder="1" applyAlignment="1" applyProtection="1">
      <alignment vertical="center"/>
    </xf>
    <xf numFmtId="0" fontId="2" fillId="4" borderId="60" xfId="0" applyFont="1" applyFill="1" applyBorder="1" applyAlignment="1" applyProtection="1">
      <alignment horizontal="center" vertical="center"/>
      <protection locked="0"/>
    </xf>
    <xf numFmtId="0" fontId="10" fillId="3" borderId="1" xfId="0" applyFont="1" applyFill="1" applyBorder="1" applyAlignment="1" applyProtection="1">
      <alignment horizontal="center" vertical="center"/>
      <protection locked="0"/>
    </xf>
    <xf numFmtId="0" fontId="10" fillId="18" borderId="78" xfId="0" applyFont="1" applyFill="1" applyBorder="1" applyAlignment="1" applyProtection="1">
      <alignment horizontal="left" vertical="center"/>
    </xf>
    <xf numFmtId="0" fontId="10" fillId="4" borderId="1" xfId="0" applyFont="1" applyFill="1" applyBorder="1" applyAlignment="1" applyProtection="1">
      <alignment horizontal="center" vertical="center"/>
      <protection locked="0"/>
    </xf>
    <xf numFmtId="0" fontId="10" fillId="18" borderId="78" xfId="0" applyFont="1" applyFill="1" applyBorder="1" applyAlignment="1" applyProtection="1">
      <alignment horizontal="left" vertical="center" wrapText="1"/>
    </xf>
    <xf numFmtId="0" fontId="10" fillId="18" borderId="81" xfId="0" applyFont="1" applyFill="1" applyBorder="1" applyAlignment="1" applyProtection="1">
      <alignment horizontal="center" vertical="center"/>
    </xf>
    <xf numFmtId="0" fontId="10" fillId="4" borderId="1" xfId="0" applyFont="1" applyFill="1" applyBorder="1" applyAlignment="1" applyProtection="1">
      <alignment horizontal="center" vertical="center" wrapText="1"/>
      <protection locked="0"/>
    </xf>
    <xf numFmtId="0" fontId="10" fillId="4" borderId="1" xfId="0" applyFont="1" applyFill="1" applyBorder="1" applyAlignment="1" applyProtection="1">
      <alignment horizontal="left" vertical="center" wrapText="1"/>
      <protection locked="0"/>
    </xf>
    <xf numFmtId="0" fontId="10" fillId="8" borderId="1" xfId="0" applyFont="1" applyFill="1" applyBorder="1" applyAlignment="1" applyProtection="1">
      <alignment horizontal="center" vertical="center"/>
      <protection locked="0"/>
    </xf>
    <xf numFmtId="0" fontId="10" fillId="18" borderId="37" xfId="0" applyFont="1" applyFill="1" applyBorder="1" applyAlignment="1" applyProtection="1">
      <alignment horizontal="left" vertical="center"/>
    </xf>
    <xf numFmtId="0" fontId="11" fillId="2" borderId="40" xfId="0" applyFont="1" applyFill="1" applyBorder="1" applyAlignment="1" applyProtection="1">
      <alignment horizontal="center" vertical="center" wrapText="1"/>
    </xf>
    <xf numFmtId="0" fontId="3" fillId="2" borderId="55" xfId="0" applyFont="1" applyFill="1" applyBorder="1" applyAlignment="1" applyProtection="1">
      <alignment vertical="center"/>
    </xf>
    <xf numFmtId="0" fontId="20" fillId="2" borderId="50" xfId="0" applyFont="1" applyFill="1" applyBorder="1" applyAlignment="1" applyProtection="1">
      <alignment vertical="center"/>
    </xf>
    <xf numFmtId="0" fontId="10" fillId="4" borderId="2" xfId="0" applyFont="1" applyFill="1" applyBorder="1" applyAlignment="1" applyProtection="1">
      <alignment horizontal="center" vertical="center"/>
      <protection locked="0"/>
    </xf>
    <xf numFmtId="0" fontId="3" fillId="2" borderId="0" xfId="0" applyFont="1" applyFill="1" applyBorder="1" applyAlignment="1" applyProtection="1">
      <alignment vertical="center"/>
    </xf>
    <xf numFmtId="0" fontId="10" fillId="2" borderId="40" xfId="0" applyFont="1" applyFill="1" applyBorder="1" applyAlignment="1" applyProtection="1">
      <alignment horizontal="center" vertical="center" wrapText="1"/>
    </xf>
    <xf numFmtId="0" fontId="10" fillId="2" borderId="83" xfId="0" applyFont="1" applyFill="1" applyBorder="1" applyAlignment="1" applyProtection="1">
      <alignment horizontal="center" vertical="center" wrapText="1"/>
    </xf>
    <xf numFmtId="0" fontId="10" fillId="18" borderId="79" xfId="0" applyFont="1" applyFill="1" applyBorder="1" applyAlignment="1" applyProtection="1">
      <alignment horizontal="center" vertical="center" wrapText="1"/>
    </xf>
    <xf numFmtId="176" fontId="10" fillId="3" borderId="3" xfId="0" applyNumberFormat="1" applyFont="1" applyFill="1" applyBorder="1" applyAlignment="1" applyProtection="1">
      <alignment horizontal="center" vertical="center"/>
      <protection locked="0"/>
    </xf>
    <xf numFmtId="0" fontId="0" fillId="18" borderId="66" xfId="0" applyFill="1" applyBorder="1">
      <alignment vertical="center"/>
    </xf>
    <xf numFmtId="0" fontId="0" fillId="18" borderId="29" xfId="0" applyFill="1" applyBorder="1">
      <alignment vertical="center"/>
    </xf>
    <xf numFmtId="0" fontId="0" fillId="18" borderId="86" xfId="0" applyFill="1" applyBorder="1" applyProtection="1">
      <alignment vertical="center"/>
    </xf>
    <xf numFmtId="0" fontId="3" fillId="18" borderId="0" xfId="0" applyFont="1" applyFill="1" applyAlignment="1" applyProtection="1">
      <alignment horizontal="right" vertical="center"/>
    </xf>
    <xf numFmtId="0" fontId="10" fillId="2" borderId="35" xfId="0" applyFont="1" applyFill="1" applyBorder="1" applyProtection="1">
      <alignment vertical="center"/>
    </xf>
    <xf numFmtId="0" fontId="11" fillId="2" borderId="41" xfId="0" applyFont="1" applyFill="1" applyBorder="1" applyAlignment="1" applyProtection="1">
      <alignment horizontal="center" vertical="center" wrapText="1"/>
    </xf>
    <xf numFmtId="0" fontId="10" fillId="18" borderId="35" xfId="0" applyFont="1" applyFill="1" applyBorder="1" applyAlignment="1" applyProtection="1">
      <alignment horizontal="center" vertical="center"/>
    </xf>
    <xf numFmtId="0" fontId="11" fillId="18" borderId="78" xfId="0" applyNumberFormat="1" applyFont="1" applyFill="1" applyBorder="1" applyAlignment="1" applyProtection="1">
      <alignment horizontal="center" vertical="center" wrapText="1"/>
    </xf>
    <xf numFmtId="0" fontId="11" fillId="18" borderId="78" xfId="0" applyFont="1" applyFill="1" applyBorder="1" applyAlignment="1" applyProtection="1">
      <alignment horizontal="center" vertical="center"/>
    </xf>
    <xf numFmtId="0" fontId="7" fillId="18" borderId="0" xfId="0" applyFont="1" applyFill="1" applyBorder="1" applyProtection="1">
      <alignment vertical="center"/>
    </xf>
    <xf numFmtId="0" fontId="7" fillId="18" borderId="0" xfId="0" applyFont="1" applyFill="1" applyProtection="1">
      <alignment vertical="center"/>
    </xf>
    <xf numFmtId="0" fontId="7" fillId="18" borderId="0" xfId="0" applyFont="1" applyFill="1" applyAlignment="1" applyProtection="1">
      <alignment vertical="center" wrapText="1"/>
    </xf>
    <xf numFmtId="0" fontId="2" fillId="18" borderId="0" xfId="0" applyFont="1" applyFill="1" applyAlignment="1" applyProtection="1">
      <alignment vertical="center"/>
    </xf>
    <xf numFmtId="0" fontId="5" fillId="18" borderId="0" xfId="0" applyFont="1" applyFill="1" applyAlignment="1" applyProtection="1">
      <alignment vertical="center"/>
    </xf>
    <xf numFmtId="0" fontId="0" fillId="2" borderId="52" xfId="0" applyFont="1" applyFill="1" applyBorder="1" applyProtection="1">
      <alignment vertical="center"/>
    </xf>
    <xf numFmtId="0" fontId="10" fillId="2" borderId="35" xfId="0" applyFont="1" applyFill="1" applyBorder="1" applyAlignment="1" applyProtection="1">
      <alignment horizontal="center" vertical="center" wrapText="1"/>
    </xf>
    <xf numFmtId="0" fontId="10" fillId="2" borderId="87" xfId="0" applyFont="1" applyFill="1" applyBorder="1" applyAlignment="1" applyProtection="1">
      <alignment horizontal="center" vertical="center" wrapText="1"/>
    </xf>
    <xf numFmtId="0" fontId="10" fillId="18" borderId="52" xfId="0" applyFont="1" applyFill="1" applyBorder="1" applyAlignment="1" applyProtection="1">
      <alignment horizontal="center" vertical="center"/>
    </xf>
    <xf numFmtId="0" fontId="10" fillId="18" borderId="35" xfId="0" applyFont="1" applyFill="1" applyBorder="1" applyAlignment="1" applyProtection="1">
      <alignment horizontal="left" vertical="center" wrapText="1"/>
    </xf>
    <xf numFmtId="0" fontId="10" fillId="18" borderId="87" xfId="0" applyFont="1" applyFill="1" applyBorder="1" applyAlignment="1" applyProtection="1">
      <alignment horizontal="center" vertical="center" wrapText="1"/>
    </xf>
    <xf numFmtId="0" fontId="18" fillId="18" borderId="62" xfId="0" applyFont="1" applyFill="1" applyBorder="1" applyAlignment="1" applyProtection="1">
      <alignment horizontal="center" vertical="center"/>
    </xf>
    <xf numFmtId="0" fontId="18" fillId="18" borderId="78" xfId="0" applyFont="1" applyFill="1" applyBorder="1" applyAlignment="1" applyProtection="1">
      <alignment horizontal="center" vertical="center"/>
    </xf>
    <xf numFmtId="0" fontId="13" fillId="19" borderId="0" xfId="0" applyFont="1" applyFill="1" applyAlignment="1" applyProtection="1">
      <alignment horizontal="center" vertical="center" wrapText="1"/>
    </xf>
    <xf numFmtId="181" fontId="0" fillId="18" borderId="0" xfId="0" applyNumberFormat="1" applyFill="1" applyProtection="1">
      <alignment vertical="center"/>
      <protection hidden="1"/>
    </xf>
    <xf numFmtId="0" fontId="10" fillId="2" borderId="88" xfId="0" applyFont="1" applyFill="1" applyBorder="1" applyAlignment="1" applyProtection="1">
      <alignment vertical="center"/>
    </xf>
    <xf numFmtId="0" fontId="10" fillId="19" borderId="0" xfId="0" applyFont="1" applyFill="1" applyBorder="1" applyAlignment="1" applyProtection="1">
      <alignment horizontal="center" vertical="center"/>
    </xf>
    <xf numFmtId="0" fontId="3" fillId="19" borderId="0" xfId="0" applyFont="1" applyFill="1" applyProtection="1">
      <alignment vertical="center"/>
    </xf>
    <xf numFmtId="0" fontId="10" fillId="19" borderId="50" xfId="0" applyFont="1" applyFill="1" applyBorder="1" applyAlignment="1" applyProtection="1">
      <alignment vertical="center" wrapText="1"/>
    </xf>
    <xf numFmtId="0" fontId="14" fillId="18" borderId="89" xfId="0" applyFont="1" applyFill="1" applyBorder="1" applyAlignment="1" applyProtection="1">
      <alignment horizontal="center" vertical="center" wrapText="1"/>
    </xf>
    <xf numFmtId="0" fontId="14" fillId="18" borderId="69" xfId="0" applyFont="1" applyFill="1" applyBorder="1" applyAlignment="1" applyProtection="1">
      <alignment horizontal="center" vertical="center" wrapText="1"/>
    </xf>
    <xf numFmtId="181" fontId="3" fillId="18" borderId="0" xfId="0" applyNumberFormat="1" applyFont="1" applyFill="1" applyProtection="1">
      <alignment vertical="center"/>
      <protection hidden="1"/>
    </xf>
    <xf numFmtId="0" fontId="14" fillId="2" borderId="0" xfId="0" applyFont="1" applyFill="1" applyBorder="1" applyAlignment="1" applyProtection="1">
      <alignment horizontal="center" vertical="center" wrapText="1"/>
    </xf>
    <xf numFmtId="0" fontId="14" fillId="2" borderId="48" xfId="0" applyFont="1" applyFill="1" applyBorder="1" applyAlignment="1" applyProtection="1">
      <alignment horizontal="center" vertical="center" wrapText="1"/>
    </xf>
    <xf numFmtId="0" fontId="10" fillId="14" borderId="55" xfId="0" applyFont="1" applyFill="1" applyBorder="1" applyAlignment="1" applyProtection="1">
      <alignment horizontal="center" vertical="center"/>
    </xf>
    <xf numFmtId="0" fontId="10" fillId="14" borderId="0" xfId="0" applyFont="1" applyFill="1" applyBorder="1" applyAlignment="1" applyProtection="1">
      <alignment horizontal="center" vertical="center"/>
    </xf>
    <xf numFmtId="0" fontId="10" fillId="14" borderId="50" xfId="0" applyFont="1" applyFill="1" applyBorder="1" applyAlignment="1" applyProtection="1">
      <alignment horizontal="center" vertical="center"/>
    </xf>
    <xf numFmtId="0" fontId="2" fillId="8" borderId="60" xfId="0" applyFont="1" applyFill="1" applyBorder="1" applyAlignment="1" applyProtection="1">
      <alignment horizontal="center" vertical="center"/>
      <protection locked="0"/>
    </xf>
    <xf numFmtId="0" fontId="6" fillId="7" borderId="1" xfId="0" applyNumberFormat="1" applyFont="1" applyFill="1" applyBorder="1" applyAlignment="1" applyProtection="1">
      <alignment horizontal="center" vertical="center"/>
      <protection locked="0"/>
    </xf>
    <xf numFmtId="183" fontId="6" fillId="7" borderId="1" xfId="0" applyNumberFormat="1" applyFont="1" applyFill="1" applyBorder="1" applyAlignment="1" applyProtection="1">
      <alignment horizontal="center" vertical="center"/>
      <protection locked="0"/>
    </xf>
    <xf numFmtId="176" fontId="10" fillId="16" borderId="1" xfId="0" applyNumberFormat="1" applyFont="1" applyFill="1" applyBorder="1" applyAlignment="1" applyProtection="1">
      <alignment horizontal="center" vertical="center"/>
      <protection locked="0"/>
    </xf>
    <xf numFmtId="0" fontId="10" fillId="15" borderId="42" xfId="0" applyFont="1" applyFill="1" applyBorder="1" applyAlignment="1" applyProtection="1">
      <alignment horizontal="left" vertical="center" wrapText="1"/>
      <protection locked="0"/>
    </xf>
    <xf numFmtId="0" fontId="10" fillId="0" borderId="94" xfId="0" applyFont="1" applyBorder="1" applyAlignment="1" applyProtection="1">
      <alignment vertical="top" wrapText="1"/>
    </xf>
    <xf numFmtId="0" fontId="10" fillId="0" borderId="95" xfId="0" applyFont="1" applyBorder="1" applyAlignment="1" applyProtection="1">
      <alignment vertical="top" wrapText="1"/>
    </xf>
    <xf numFmtId="0" fontId="10" fillId="18" borderId="0" xfId="0" applyFont="1" applyFill="1" applyAlignment="1" applyProtection="1">
      <alignment horizontal="right" vertical="center"/>
    </xf>
    <xf numFmtId="0" fontId="10" fillId="14" borderId="61" xfId="0" applyFont="1" applyFill="1" applyBorder="1" applyAlignment="1" applyProtection="1">
      <alignment horizontal="center" vertical="center"/>
    </xf>
    <xf numFmtId="0" fontId="10" fillId="14" borderId="96" xfId="0" applyFont="1" applyFill="1" applyBorder="1" applyAlignment="1" applyProtection="1">
      <alignment horizontal="center" vertical="center" wrapText="1"/>
    </xf>
    <xf numFmtId="0" fontId="10" fillId="14" borderId="78" xfId="0" applyFont="1" applyFill="1" applyBorder="1" applyAlignment="1" applyProtection="1">
      <alignment horizontal="center" vertical="center" wrapText="1"/>
    </xf>
    <xf numFmtId="177" fontId="3" fillId="3" borderId="1" xfId="0" applyNumberFormat="1" applyFont="1" applyFill="1" applyBorder="1" applyAlignment="1" applyProtection="1">
      <alignment horizontal="center" vertical="center"/>
      <protection locked="0"/>
    </xf>
    <xf numFmtId="177" fontId="10" fillId="3" borderId="1" xfId="0" applyNumberFormat="1" applyFont="1" applyFill="1" applyBorder="1" applyAlignment="1" applyProtection="1">
      <alignment horizontal="center" vertical="center" wrapText="1"/>
      <protection locked="0"/>
    </xf>
    <xf numFmtId="0" fontId="5" fillId="0" borderId="5" xfId="0" applyFont="1" applyFill="1" applyBorder="1" applyAlignment="1" applyProtection="1">
      <alignment horizontal="right" vertical="center" wrapText="1"/>
    </xf>
    <xf numFmtId="0" fontId="5" fillId="0" borderId="16" xfId="0" applyFont="1" applyFill="1" applyBorder="1" applyAlignment="1" applyProtection="1">
      <alignment horizontal="right" vertical="center"/>
    </xf>
    <xf numFmtId="177" fontId="11" fillId="3" borderId="1" xfId="0" applyNumberFormat="1" applyFont="1" applyFill="1" applyBorder="1" applyAlignment="1" applyProtection="1">
      <alignment horizontal="center" vertical="center"/>
      <protection locked="0"/>
    </xf>
    <xf numFmtId="0" fontId="28" fillId="0" borderId="0" xfId="0" applyFont="1" applyFill="1" applyProtection="1">
      <alignment vertical="center"/>
    </xf>
    <xf numFmtId="0" fontId="10" fillId="0" borderId="53" xfId="0" applyFont="1" applyFill="1" applyBorder="1" applyProtection="1">
      <alignment vertical="center"/>
      <protection locked="0"/>
    </xf>
    <xf numFmtId="177" fontId="26" fillId="16" borderId="1" xfId="0" applyNumberFormat="1" applyFont="1" applyFill="1" applyBorder="1" applyAlignment="1" applyProtection="1">
      <alignment horizontal="center" vertical="center"/>
      <protection locked="0"/>
    </xf>
    <xf numFmtId="176" fontId="26" fillId="20" borderId="1" xfId="0" applyNumberFormat="1" applyFont="1" applyFill="1" applyBorder="1" applyAlignment="1" applyProtection="1">
      <alignment horizontal="center" vertical="center" wrapText="1"/>
      <protection locked="0"/>
    </xf>
    <xf numFmtId="0" fontId="0" fillId="18" borderId="0" xfId="0" applyFill="1" applyAlignment="1" applyProtection="1">
      <alignment vertical="center"/>
    </xf>
    <xf numFmtId="0" fontId="10" fillId="0" borderId="53" xfId="0" applyFont="1" applyBorder="1" applyAlignment="1" applyProtection="1">
      <alignment vertical="center"/>
      <protection locked="0"/>
    </xf>
    <xf numFmtId="0" fontId="10" fillId="0" borderId="54" xfId="0" applyFont="1" applyBorder="1" applyAlignment="1" applyProtection="1">
      <alignment vertical="center"/>
      <protection locked="0"/>
    </xf>
    <xf numFmtId="0" fontId="10" fillId="18" borderId="53" xfId="0" applyFont="1" applyFill="1" applyBorder="1" applyProtection="1">
      <alignment vertical="center"/>
      <protection locked="0"/>
    </xf>
    <xf numFmtId="0" fontId="10" fillId="18" borderId="54" xfId="0" applyFont="1" applyFill="1" applyBorder="1" applyProtection="1">
      <alignment vertical="center"/>
      <protection locked="0"/>
    </xf>
    <xf numFmtId="0" fontId="6" fillId="26" borderId="1" xfId="0" applyFont="1" applyFill="1" applyBorder="1" applyAlignment="1" applyProtection="1">
      <alignment horizontal="center" vertical="center"/>
      <protection locked="0"/>
    </xf>
    <xf numFmtId="179" fontId="6" fillId="27" borderId="1" xfId="0" applyNumberFormat="1" applyFont="1" applyFill="1" applyBorder="1" applyAlignment="1" applyProtection="1">
      <alignment horizontal="center" vertical="center"/>
      <protection locked="0"/>
    </xf>
    <xf numFmtId="181" fontId="26" fillId="0" borderId="0" xfId="0" applyNumberFormat="1" applyFont="1" applyFill="1" applyAlignment="1" applyProtection="1">
      <alignment horizontal="center" vertical="center"/>
      <protection hidden="1"/>
    </xf>
    <xf numFmtId="181" fontId="0" fillId="0" borderId="0" xfId="0" applyNumberFormat="1" applyFont="1" applyFill="1" applyBorder="1" applyAlignment="1" applyProtection="1">
      <alignment horizontal="left" vertical="center"/>
      <protection hidden="1"/>
    </xf>
    <xf numFmtId="181" fontId="14" fillId="0" borderId="0" xfId="0" applyNumberFormat="1" applyFont="1" applyFill="1" applyAlignment="1" applyProtection="1">
      <alignment horizontal="left" vertical="center"/>
      <protection hidden="1"/>
    </xf>
    <xf numFmtId="181" fontId="14" fillId="0" borderId="0" xfId="0" applyNumberFormat="1" applyFont="1" applyFill="1" applyBorder="1" applyAlignment="1" applyProtection="1">
      <alignment horizontal="left" vertical="center"/>
      <protection hidden="1"/>
    </xf>
    <xf numFmtId="0" fontId="26" fillId="0" borderId="0" xfId="0" applyFont="1" applyFill="1" applyBorder="1" applyAlignment="1" applyProtection="1">
      <alignment horizontal="left" vertical="center"/>
      <protection hidden="1"/>
    </xf>
    <xf numFmtId="0" fontId="14" fillId="0" borderId="52" xfId="0" applyFont="1" applyFill="1" applyBorder="1" applyAlignment="1" applyProtection="1">
      <alignment horizontal="center" vertical="center"/>
      <protection hidden="1"/>
    </xf>
    <xf numFmtId="0" fontId="26" fillId="0" borderId="49" xfId="0" applyFont="1" applyBorder="1" applyAlignment="1" applyProtection="1">
      <alignment vertical="center" shrinkToFit="1"/>
    </xf>
    <xf numFmtId="179" fontId="6" fillId="21" borderId="1" xfId="0" applyNumberFormat="1" applyFont="1" applyFill="1" applyBorder="1" applyAlignment="1" applyProtection="1">
      <alignment horizontal="center" vertical="center"/>
      <protection locked="0"/>
    </xf>
    <xf numFmtId="180" fontId="10" fillId="25" borderId="1" xfId="0" applyNumberFormat="1" applyFont="1" applyFill="1" applyBorder="1" applyAlignment="1" applyProtection="1">
      <alignment horizontal="center" vertical="center"/>
      <protection locked="0"/>
    </xf>
    <xf numFmtId="0" fontId="10" fillId="5" borderId="1" xfId="0" applyFont="1" applyFill="1" applyBorder="1" applyAlignment="1" applyProtection="1">
      <alignment horizontal="center" vertical="center" shrinkToFit="1"/>
      <protection locked="0"/>
    </xf>
    <xf numFmtId="0" fontId="10" fillId="4" borderId="1" xfId="0" applyFont="1" applyFill="1" applyBorder="1" applyAlignment="1" applyProtection="1">
      <alignment horizontal="center" vertical="center" shrinkToFit="1"/>
      <protection locked="0"/>
    </xf>
    <xf numFmtId="178" fontId="10" fillId="23" borderId="1" xfId="0" applyNumberFormat="1" applyFont="1" applyFill="1" applyBorder="1" applyAlignment="1" applyProtection="1">
      <alignment horizontal="center" vertical="center"/>
      <protection locked="0"/>
    </xf>
    <xf numFmtId="0" fontId="10" fillId="0" borderId="50" xfId="0" applyFont="1" applyFill="1" applyBorder="1" applyProtection="1">
      <alignment vertical="center"/>
    </xf>
    <xf numFmtId="0" fontId="5" fillId="0" borderId="19" xfId="0" applyFont="1" applyFill="1" applyBorder="1" applyProtection="1">
      <alignment vertical="center"/>
    </xf>
    <xf numFmtId="0" fontId="6" fillId="0" borderId="19" xfId="0" applyFont="1" applyFill="1" applyBorder="1" applyProtection="1">
      <alignment vertical="center"/>
    </xf>
    <xf numFmtId="0" fontId="5" fillId="0" borderId="19" xfId="0" applyFont="1" applyFill="1" applyBorder="1" applyAlignment="1" applyProtection="1">
      <alignment vertical="center" wrapText="1"/>
    </xf>
    <xf numFmtId="0" fontId="14" fillId="0" borderId="0" xfId="0" applyFont="1" applyFill="1" applyBorder="1" applyAlignment="1" applyProtection="1">
      <alignment horizontal="center" vertical="center"/>
      <protection hidden="1"/>
    </xf>
    <xf numFmtId="0" fontId="26" fillId="0" borderId="32" xfId="0" applyFont="1" applyBorder="1" applyAlignment="1" applyProtection="1">
      <alignment horizontal="left" vertical="center" shrinkToFit="1"/>
    </xf>
    <xf numFmtId="0" fontId="26" fillId="0" borderId="84" xfId="0" applyFont="1" applyBorder="1" applyAlignment="1" applyProtection="1">
      <alignment horizontal="left" vertical="center" shrinkToFit="1"/>
    </xf>
    <xf numFmtId="0" fontId="26" fillId="0" borderId="98" xfId="0" applyFont="1" applyBorder="1" applyAlignment="1" applyProtection="1">
      <alignment horizontal="left" vertical="center" shrinkToFit="1"/>
    </xf>
    <xf numFmtId="0" fontId="26" fillId="0" borderId="30" xfId="0" applyFont="1" applyBorder="1" applyAlignment="1" applyProtection="1">
      <alignment horizontal="left" vertical="center" shrinkToFit="1"/>
    </xf>
    <xf numFmtId="0" fontId="26" fillId="0" borderId="32" xfId="0" applyFont="1" applyFill="1" applyBorder="1" applyAlignment="1" applyProtection="1">
      <alignment horizontal="center" vertical="center" shrinkToFit="1"/>
    </xf>
    <xf numFmtId="0" fontId="26" fillId="0" borderId="24" xfId="0" applyFont="1" applyFill="1" applyBorder="1" applyAlignment="1" applyProtection="1">
      <alignment horizontal="center" vertical="center" shrinkToFit="1"/>
    </xf>
    <xf numFmtId="0" fontId="26" fillId="0" borderId="9" xfId="0" applyFont="1" applyFill="1" applyBorder="1" applyAlignment="1" applyProtection="1">
      <alignment horizontal="center" vertical="center" shrinkToFit="1"/>
    </xf>
    <xf numFmtId="0" fontId="26" fillId="0" borderId="29" xfId="0" applyFont="1" applyBorder="1" applyAlignment="1" applyProtection="1">
      <alignment horizontal="left" vertical="center" shrinkToFit="1"/>
    </xf>
    <xf numFmtId="0" fontId="26" fillId="0" borderId="24" xfId="0" applyFont="1" applyFill="1" applyBorder="1" applyAlignment="1" applyProtection="1">
      <alignment vertical="center" shrinkToFit="1"/>
    </xf>
    <xf numFmtId="0" fontId="26" fillId="0" borderId="30" xfId="0" applyFont="1" applyFill="1" applyBorder="1" applyAlignment="1" applyProtection="1">
      <alignment horizontal="left" vertical="center" shrinkToFit="1"/>
    </xf>
    <xf numFmtId="0" fontId="26" fillId="0" borderId="49" xfId="0" applyFont="1" applyBorder="1" applyAlignment="1" applyProtection="1">
      <alignment horizontal="center" vertical="center" shrinkToFit="1"/>
    </xf>
    <xf numFmtId="0" fontId="26" fillId="0" borderId="43" xfId="0" applyFont="1" applyFill="1" applyBorder="1" applyAlignment="1" applyProtection="1">
      <alignment horizontal="left" vertical="center" shrinkToFit="1"/>
    </xf>
    <xf numFmtId="0" fontId="26" fillId="0" borderId="49" xfId="0" applyFont="1" applyFill="1" applyBorder="1" applyAlignment="1" applyProtection="1">
      <alignment horizontal="left" vertical="center" shrinkToFit="1"/>
    </xf>
    <xf numFmtId="0" fontId="26" fillId="0" borderId="84" xfId="0" applyFont="1" applyFill="1" applyBorder="1" applyAlignment="1" applyProtection="1">
      <alignment horizontal="left" vertical="center" shrinkToFit="1"/>
    </xf>
    <xf numFmtId="0" fontId="26" fillId="0" borderId="9" xfId="0" applyFont="1" applyFill="1" applyBorder="1" applyAlignment="1" applyProtection="1">
      <alignment vertical="center" shrinkToFit="1"/>
    </xf>
    <xf numFmtId="0" fontId="26" fillId="0" borderId="9" xfId="0" applyFont="1" applyBorder="1" applyAlignment="1" applyProtection="1">
      <alignment vertical="center" shrinkToFit="1"/>
    </xf>
    <xf numFmtId="0" fontId="11" fillId="0" borderId="0" xfId="0" applyFont="1" applyAlignment="1" applyProtection="1">
      <alignment horizontal="left" vertical="center"/>
    </xf>
    <xf numFmtId="0" fontId="11" fillId="2" borderId="63" xfId="0" applyFont="1" applyFill="1" applyBorder="1" applyAlignment="1" applyProtection="1">
      <alignment horizontal="center" vertical="center" wrapText="1"/>
    </xf>
    <xf numFmtId="0" fontId="0" fillId="0" borderId="0" xfId="0" applyFill="1" applyProtection="1">
      <alignment vertical="center"/>
    </xf>
    <xf numFmtId="0" fontId="14" fillId="0" borderId="0" xfId="0" applyFont="1" applyFill="1" applyBorder="1" applyAlignment="1" applyProtection="1">
      <alignment horizontal="right" vertical="center" wrapText="1"/>
    </xf>
    <xf numFmtId="0" fontId="21" fillId="0" borderId="55" xfId="0" applyFont="1" applyFill="1" applyBorder="1" applyAlignment="1" applyProtection="1">
      <alignment vertical="center"/>
    </xf>
    <xf numFmtId="0" fontId="28" fillId="2" borderId="6" xfId="0" applyFont="1" applyFill="1" applyBorder="1" applyAlignment="1" applyProtection="1">
      <alignment horizontal="left" vertical="center"/>
    </xf>
    <xf numFmtId="0" fontId="0" fillId="0" borderId="11" xfId="0" applyFont="1" applyFill="1" applyBorder="1" applyAlignment="1" applyProtection="1">
      <alignment horizontal="center" vertical="center" wrapText="1"/>
    </xf>
    <xf numFmtId="0" fontId="26" fillId="12" borderId="19" xfId="0" applyFont="1" applyFill="1" applyBorder="1" applyAlignment="1" applyProtection="1">
      <alignment horizontal="center" vertical="center"/>
    </xf>
    <xf numFmtId="0" fontId="28" fillId="2" borderId="4" xfId="0" applyFont="1" applyFill="1" applyBorder="1" applyAlignment="1" applyProtection="1">
      <alignment vertical="center"/>
    </xf>
    <xf numFmtId="0" fontId="28" fillId="2" borderId="101" xfId="0" applyFont="1" applyFill="1" applyBorder="1" applyAlignment="1" applyProtection="1">
      <alignment vertical="center"/>
    </xf>
    <xf numFmtId="0" fontId="0" fillId="0" borderId="9" xfId="0" applyFont="1" applyFill="1" applyBorder="1" applyAlignment="1" applyProtection="1">
      <alignment vertical="center" wrapText="1"/>
    </xf>
    <xf numFmtId="0" fontId="0" fillId="0" borderId="5" xfId="0" applyFont="1" applyFill="1" applyBorder="1" applyAlignment="1" applyProtection="1">
      <alignment vertical="center" wrapText="1"/>
    </xf>
    <xf numFmtId="0" fontId="6" fillId="0" borderId="5" xfId="0" applyFont="1" applyFill="1" applyBorder="1" applyAlignment="1" applyProtection="1">
      <alignment vertical="center" wrapText="1"/>
    </xf>
    <xf numFmtId="0" fontId="6" fillId="0" borderId="0" xfId="0" applyFont="1" applyFill="1" applyBorder="1" applyAlignment="1" applyProtection="1">
      <alignment horizontal="center" vertical="center"/>
      <protection hidden="1"/>
    </xf>
    <xf numFmtId="0" fontId="50" fillId="0" borderId="8" xfId="0" applyFont="1" applyFill="1" applyBorder="1" applyProtection="1">
      <alignment vertical="center"/>
    </xf>
    <xf numFmtId="0" fontId="6" fillId="0" borderId="19" xfId="0" applyFont="1" applyFill="1" applyBorder="1" applyAlignment="1" applyProtection="1">
      <alignment vertical="center"/>
    </xf>
    <xf numFmtId="0" fontId="3" fillId="0" borderId="5" xfId="1" applyFont="1" applyFill="1" applyBorder="1" applyAlignment="1" applyProtection="1">
      <alignment vertical="center" wrapText="1"/>
    </xf>
    <xf numFmtId="0" fontId="5" fillId="30" borderId="8" xfId="0" applyFont="1" applyFill="1" applyBorder="1" applyProtection="1">
      <alignment vertical="center"/>
    </xf>
    <xf numFmtId="0" fontId="5" fillId="30" borderId="5" xfId="0" applyFont="1" applyFill="1" applyBorder="1" applyAlignment="1" applyProtection="1">
      <alignment vertical="center"/>
    </xf>
    <xf numFmtId="0" fontId="5" fillId="30" borderId="5" xfId="0" applyFont="1" applyFill="1" applyBorder="1" applyProtection="1">
      <alignment vertical="center"/>
    </xf>
    <xf numFmtId="0" fontId="6" fillId="30" borderId="5" xfId="0" applyFont="1" applyFill="1" applyBorder="1" applyAlignment="1" applyProtection="1">
      <alignment horizontal="center" vertical="center"/>
    </xf>
    <xf numFmtId="0" fontId="10" fillId="30" borderId="5" xfId="0" applyFont="1" applyFill="1" applyBorder="1" applyProtection="1">
      <alignment vertical="center"/>
    </xf>
    <xf numFmtId="0" fontId="6" fillId="30" borderId="5" xfId="0" applyFont="1" applyFill="1" applyBorder="1" applyProtection="1">
      <alignment vertical="center"/>
    </xf>
    <xf numFmtId="0" fontId="10" fillId="30" borderId="9" xfId="0" applyFont="1" applyFill="1" applyBorder="1" applyProtection="1">
      <alignment vertical="center"/>
    </xf>
    <xf numFmtId="0" fontId="5" fillId="30" borderId="5" xfId="0" applyFont="1" applyFill="1" applyBorder="1" applyAlignment="1" applyProtection="1">
      <alignment horizontal="left" vertical="center"/>
    </xf>
    <xf numFmtId="0" fontId="5" fillId="30" borderId="5" xfId="0" applyFont="1" applyFill="1" applyBorder="1" applyAlignment="1" applyProtection="1">
      <alignment horizontal="right" vertical="center"/>
    </xf>
    <xf numFmtId="0" fontId="5" fillId="30" borderId="16" xfId="0" applyFont="1" applyFill="1" applyBorder="1" applyAlignment="1" applyProtection="1">
      <alignment horizontal="left" vertical="center"/>
    </xf>
    <xf numFmtId="0" fontId="5" fillId="30" borderId="10" xfId="0" applyFont="1" applyFill="1" applyBorder="1" applyAlignment="1" applyProtection="1">
      <alignment horizontal="left" vertical="center"/>
    </xf>
    <xf numFmtId="0" fontId="6" fillId="30" borderId="10" xfId="0" applyFont="1" applyFill="1" applyBorder="1" applyProtection="1">
      <alignment vertical="center"/>
    </xf>
    <xf numFmtId="0" fontId="16" fillId="30" borderId="5" xfId="19" applyFont="1" applyFill="1" applyBorder="1" applyAlignment="1" applyProtection="1">
      <alignment vertical="center" wrapText="1"/>
    </xf>
    <xf numFmtId="0" fontId="34" fillId="30" borderId="9" xfId="0" applyFont="1" applyFill="1" applyBorder="1" applyAlignment="1" applyProtection="1">
      <alignment vertical="center"/>
    </xf>
    <xf numFmtId="0" fontId="5" fillId="30" borderId="15" xfId="0" applyFont="1" applyFill="1" applyBorder="1" applyProtection="1">
      <alignment vertical="center"/>
    </xf>
    <xf numFmtId="0" fontId="5" fillId="30" borderId="10" xfId="0" applyFont="1" applyFill="1" applyBorder="1" applyAlignment="1" applyProtection="1">
      <alignment vertical="center"/>
    </xf>
    <xf numFmtId="0" fontId="0" fillId="30" borderId="5" xfId="19" applyFont="1" applyFill="1" applyBorder="1" applyAlignment="1" applyProtection="1">
      <alignment vertical="center"/>
    </xf>
    <xf numFmtId="0" fontId="0" fillId="30" borderId="9" xfId="0" applyFont="1" applyFill="1" applyBorder="1" applyAlignment="1" applyProtection="1">
      <alignment vertical="center"/>
    </xf>
    <xf numFmtId="0" fontId="5" fillId="30" borderId="0" xfId="0" applyFont="1" applyFill="1" applyBorder="1" applyAlignment="1" applyProtection="1">
      <alignment horizontal="left" vertical="center"/>
    </xf>
    <xf numFmtId="0" fontId="10" fillId="30" borderId="5" xfId="19" applyFont="1" applyFill="1" applyBorder="1" applyAlignment="1" applyProtection="1">
      <alignment horizontal="left" vertical="center"/>
    </xf>
    <xf numFmtId="0" fontId="0" fillId="30" borderId="9" xfId="0" applyFont="1" applyFill="1" applyBorder="1" applyAlignment="1" applyProtection="1">
      <alignment horizontal="left" vertical="center"/>
    </xf>
    <xf numFmtId="0" fontId="5" fillId="30" borderId="16" xfId="0" applyFont="1" applyFill="1" applyBorder="1" applyAlignment="1" applyProtection="1">
      <alignment vertical="center" wrapText="1"/>
    </xf>
    <xf numFmtId="0" fontId="0" fillId="30" borderId="5" xfId="19" applyFont="1" applyFill="1" applyBorder="1" applyAlignment="1" applyProtection="1">
      <alignment horizontal="left" vertical="center"/>
    </xf>
    <xf numFmtId="0" fontId="10" fillId="30" borderId="9" xfId="19" applyFont="1" applyFill="1" applyBorder="1" applyAlignment="1" applyProtection="1">
      <alignment horizontal="left" vertical="center"/>
    </xf>
    <xf numFmtId="38" fontId="6" fillId="0" borderId="5" xfId="0" applyNumberFormat="1" applyFont="1" applyFill="1" applyBorder="1" applyAlignment="1" applyProtection="1">
      <alignment horizontal="center" vertical="center"/>
    </xf>
    <xf numFmtId="0" fontId="6" fillId="31" borderId="12" xfId="0" applyFont="1" applyFill="1" applyBorder="1" applyAlignment="1" applyProtection="1">
      <alignment horizontal="left" vertical="center"/>
    </xf>
    <xf numFmtId="38" fontId="6" fillId="25" borderId="1" xfId="0" applyNumberFormat="1" applyFont="1" applyFill="1" applyBorder="1" applyAlignment="1" applyProtection="1">
      <alignment horizontal="center" vertical="center"/>
      <protection locked="0"/>
    </xf>
    <xf numFmtId="176" fontId="6" fillId="25" borderId="1" xfId="0" applyNumberFormat="1" applyFont="1" applyFill="1" applyBorder="1" applyAlignment="1" applyProtection="1">
      <alignment horizontal="center" vertical="center"/>
      <protection locked="0"/>
    </xf>
    <xf numFmtId="0" fontId="5" fillId="30" borderId="51" xfId="0" applyFont="1" applyFill="1" applyBorder="1" applyAlignment="1" applyProtection="1">
      <alignment horizontal="left" vertical="center"/>
    </xf>
    <xf numFmtId="0" fontId="0" fillId="26" borderId="1" xfId="0" applyFont="1" applyFill="1" applyBorder="1" applyAlignment="1" applyProtection="1">
      <alignment horizontal="center" vertical="center" wrapText="1"/>
      <protection locked="0"/>
    </xf>
    <xf numFmtId="0" fontId="26" fillId="0" borderId="24" xfId="0" applyFont="1" applyFill="1" applyBorder="1" applyAlignment="1" applyProtection="1">
      <alignment horizontal="left" vertical="center" shrinkToFit="1"/>
    </xf>
    <xf numFmtId="38" fontId="10" fillId="3" borderId="1" xfId="0" applyNumberFormat="1" applyFont="1" applyFill="1" applyBorder="1" applyAlignment="1" applyProtection="1">
      <alignment horizontal="center" vertical="center"/>
      <protection locked="0"/>
    </xf>
    <xf numFmtId="0" fontId="2" fillId="0" borderId="0" xfId="0" applyFont="1" applyFill="1" applyAlignment="1" applyProtection="1">
      <alignment horizontal="right" vertical="center"/>
    </xf>
    <xf numFmtId="0" fontId="26" fillId="0" borderId="11" xfId="0" applyFont="1" applyFill="1" applyBorder="1" applyAlignment="1" applyProtection="1">
      <alignment vertical="center"/>
    </xf>
    <xf numFmtId="0" fontId="26" fillId="0" borderId="39" xfId="0" applyFont="1" applyFill="1" applyBorder="1" applyAlignment="1" applyProtection="1">
      <alignment horizontal="center" vertical="center"/>
    </xf>
    <xf numFmtId="0" fontId="14" fillId="0" borderId="77" xfId="0" applyFont="1" applyFill="1" applyBorder="1" applyAlignment="1" applyProtection="1">
      <alignment horizontal="center" vertical="center"/>
      <protection hidden="1"/>
    </xf>
    <xf numFmtId="0" fontId="4" fillId="0" borderId="0" xfId="0" applyFont="1" applyFill="1" applyBorder="1" applyAlignment="1" applyProtection="1">
      <alignment horizontal="left" vertical="center" wrapText="1"/>
    </xf>
    <xf numFmtId="49" fontId="26" fillId="0" borderId="35" xfId="0" applyNumberFormat="1" applyFont="1" applyFill="1" applyBorder="1" applyAlignment="1" applyProtection="1">
      <alignment vertical="center"/>
    </xf>
    <xf numFmtId="0" fontId="11" fillId="2" borderId="79" xfId="0" applyFont="1" applyFill="1" applyBorder="1" applyAlignment="1" applyProtection="1">
      <alignment horizontal="center" vertical="center" wrapText="1"/>
    </xf>
    <xf numFmtId="0" fontId="5" fillId="0" borderId="15" xfId="0" applyFont="1" applyFill="1" applyBorder="1" applyProtection="1">
      <alignment vertical="center"/>
    </xf>
    <xf numFmtId="0" fontId="0" fillId="0" borderId="32" xfId="0" applyFont="1" applyFill="1" applyBorder="1" applyAlignment="1" applyProtection="1">
      <alignment vertical="center" wrapText="1"/>
    </xf>
    <xf numFmtId="0" fontId="5" fillId="0" borderId="37" xfId="0" applyFont="1" applyFill="1" applyBorder="1" applyProtection="1">
      <alignment vertical="center"/>
    </xf>
    <xf numFmtId="0" fontId="5" fillId="0" borderId="55" xfId="0" applyFont="1" applyFill="1" applyBorder="1" applyProtection="1">
      <alignment vertical="center"/>
    </xf>
    <xf numFmtId="0" fontId="6" fillId="0" borderId="55" xfId="0" applyFont="1" applyFill="1" applyBorder="1" applyProtection="1">
      <alignment vertical="center"/>
    </xf>
    <xf numFmtId="0" fontId="5" fillId="0" borderId="55" xfId="0" applyFont="1" applyFill="1" applyBorder="1" applyAlignment="1" applyProtection="1">
      <alignment vertical="center" wrapText="1"/>
    </xf>
    <xf numFmtId="0" fontId="0" fillId="0" borderId="66" xfId="0" applyFont="1" applyFill="1" applyBorder="1" applyAlignment="1" applyProtection="1">
      <alignment vertical="center" wrapText="1"/>
    </xf>
    <xf numFmtId="182" fontId="6" fillId="0" borderId="131" xfId="0" applyNumberFormat="1" applyFont="1" applyFill="1" applyBorder="1" applyAlignment="1" applyProtection="1">
      <alignment horizontal="left" vertical="center"/>
      <protection hidden="1"/>
    </xf>
    <xf numFmtId="182" fontId="0" fillId="0" borderId="132" xfId="0" applyNumberFormat="1" applyFont="1" applyFill="1" applyBorder="1" applyAlignment="1" applyProtection="1">
      <alignment horizontal="left" vertical="center"/>
      <protection hidden="1"/>
    </xf>
    <xf numFmtId="0" fontId="5" fillId="0" borderId="10" xfId="0" applyFont="1" applyFill="1" applyBorder="1" applyAlignment="1" applyProtection="1">
      <alignment vertical="center"/>
    </xf>
    <xf numFmtId="0" fontId="3" fillId="0" borderId="10" xfId="1" applyFont="1" applyFill="1" applyBorder="1" applyAlignment="1" applyProtection="1">
      <alignment vertical="center" wrapText="1"/>
    </xf>
    <xf numFmtId="0" fontId="6" fillId="0" borderId="32" xfId="0" applyFont="1" applyFill="1" applyBorder="1" applyProtection="1">
      <alignment vertical="center"/>
    </xf>
    <xf numFmtId="182" fontId="14" fillId="32" borderId="57" xfId="0" applyNumberFormat="1" applyFont="1" applyFill="1" applyBorder="1" applyAlignment="1" applyProtection="1">
      <alignment horizontal="center" vertical="center"/>
      <protection hidden="1"/>
    </xf>
    <xf numFmtId="176" fontId="6" fillId="0" borderId="13" xfId="0" applyNumberFormat="1" applyFont="1" applyFill="1" applyBorder="1" applyAlignment="1" applyProtection="1">
      <alignment horizontal="center" vertical="center"/>
    </xf>
    <xf numFmtId="0" fontId="10" fillId="4" borderId="1" xfId="0" applyFont="1" applyFill="1" applyBorder="1" applyAlignment="1" applyProtection="1">
      <alignment horizontal="center" vertical="center"/>
      <protection locked="0"/>
    </xf>
    <xf numFmtId="0" fontId="26" fillId="13" borderId="19" xfId="0" applyFont="1" applyFill="1" applyBorder="1" applyAlignment="1" applyProtection="1">
      <alignment horizontal="center" vertical="center" wrapText="1"/>
    </xf>
    <xf numFmtId="0" fontId="26" fillId="11" borderId="11" xfId="0" applyFont="1" applyFill="1" applyBorder="1" applyAlignment="1" applyProtection="1">
      <alignment horizontal="center" vertical="center"/>
    </xf>
    <xf numFmtId="0" fontId="28" fillId="2" borderId="136" xfId="0" applyFont="1" applyFill="1" applyBorder="1" applyAlignment="1" applyProtection="1">
      <alignment vertical="center"/>
    </xf>
    <xf numFmtId="0" fontId="6" fillId="0" borderId="0" xfId="0" applyFont="1" applyFill="1" applyAlignment="1" applyProtection="1">
      <alignment horizontal="left" vertical="center"/>
    </xf>
    <xf numFmtId="0" fontId="11" fillId="5" borderId="1" xfId="0" applyFont="1" applyFill="1" applyBorder="1" applyAlignment="1" applyProtection="1">
      <alignment horizontal="left" vertical="center" wrapText="1"/>
      <protection locked="0"/>
    </xf>
    <xf numFmtId="0" fontId="26" fillId="33" borderId="0" xfId="0" applyFont="1" applyFill="1" applyBorder="1" applyAlignment="1" applyProtection="1">
      <alignment vertical="center"/>
    </xf>
    <xf numFmtId="0" fontId="12" fillId="0" borderId="18" xfId="0" applyFont="1" applyFill="1" applyBorder="1" applyProtection="1">
      <alignment vertical="center"/>
    </xf>
    <xf numFmtId="0" fontId="12" fillId="0" borderId="16" xfId="0" applyFont="1" applyFill="1" applyBorder="1" applyProtection="1">
      <alignment vertical="center"/>
    </xf>
    <xf numFmtId="0" fontId="55" fillId="0" borderId="5" xfId="0" applyFont="1" applyFill="1" applyBorder="1" applyAlignment="1" applyProtection="1">
      <alignment vertical="center"/>
    </xf>
    <xf numFmtId="0" fontId="55" fillId="0" borderId="16" xfId="0" applyFont="1" applyFill="1" applyBorder="1" applyAlignment="1" applyProtection="1">
      <alignment vertical="center"/>
    </xf>
    <xf numFmtId="0" fontId="5" fillId="0" borderId="11" xfId="0" applyFont="1" applyFill="1" applyBorder="1" applyAlignment="1" applyProtection="1">
      <alignment vertical="center" wrapText="1"/>
    </xf>
    <xf numFmtId="0" fontId="5" fillId="0" borderId="11" xfId="0" applyFont="1" applyFill="1" applyBorder="1" applyAlignment="1" applyProtection="1">
      <alignment horizontal="left" vertical="center"/>
    </xf>
    <xf numFmtId="0" fontId="5" fillId="0" borderId="46" xfId="0" applyFont="1" applyFill="1" applyBorder="1" applyAlignment="1" applyProtection="1">
      <alignment vertical="center"/>
    </xf>
    <xf numFmtId="0" fontId="5" fillId="0" borderId="134" xfId="0" applyFont="1" applyFill="1" applyBorder="1" applyAlignment="1" applyProtection="1">
      <alignment vertical="center"/>
    </xf>
    <xf numFmtId="0" fontId="6" fillId="0" borderId="19" xfId="0" applyFont="1" applyFill="1" applyBorder="1" applyAlignment="1" applyProtection="1">
      <alignment vertical="center" wrapText="1"/>
    </xf>
    <xf numFmtId="0" fontId="5" fillId="0" borderId="16" xfId="0" applyFont="1" applyFill="1" applyBorder="1" applyAlignment="1" applyProtection="1">
      <alignment vertical="center"/>
    </xf>
    <xf numFmtId="0" fontId="10" fillId="0" borderId="16" xfId="0" applyFont="1" applyFill="1" applyBorder="1" applyAlignment="1" applyProtection="1">
      <alignment vertical="center" wrapText="1"/>
    </xf>
    <xf numFmtId="0" fontId="5" fillId="0" borderId="16" xfId="0" applyFont="1" applyFill="1" applyBorder="1" applyAlignment="1" applyProtection="1">
      <alignment vertical="center" wrapText="1"/>
    </xf>
    <xf numFmtId="0" fontId="55" fillId="0" borderId="5" xfId="0" applyFont="1" applyFill="1" applyBorder="1" applyProtection="1">
      <alignment vertical="center"/>
    </xf>
    <xf numFmtId="0" fontId="4" fillId="0" borderId="9" xfId="0" applyFont="1" applyFill="1" applyBorder="1" applyAlignment="1" applyProtection="1">
      <alignment horizontal="left" vertical="center" wrapText="1" shrinkToFit="1"/>
    </xf>
    <xf numFmtId="0" fontId="6" fillId="0" borderId="55" xfId="0" applyFont="1" applyFill="1" applyBorder="1" applyAlignment="1" applyProtection="1">
      <alignment vertical="center"/>
    </xf>
    <xf numFmtId="0" fontId="0" fillId="0" borderId="0" xfId="0" applyFont="1" applyFill="1" applyAlignment="1" applyProtection="1">
      <alignment vertical="center"/>
    </xf>
    <xf numFmtId="0" fontId="10" fillId="0" borderId="93" xfId="0" applyFont="1" applyFill="1" applyBorder="1" applyAlignment="1" applyProtection="1">
      <alignment horizontal="right" vertical="center"/>
    </xf>
    <xf numFmtId="178" fontId="10" fillId="0" borderId="63" xfId="0" applyNumberFormat="1" applyFont="1" applyFill="1" applyBorder="1" applyAlignment="1" applyProtection="1">
      <alignment horizontal="center" vertical="center" shrinkToFit="1"/>
    </xf>
    <xf numFmtId="178" fontId="10" fillId="0" borderId="79" xfId="0" applyNumberFormat="1" applyFont="1" applyFill="1" applyBorder="1" applyAlignment="1" applyProtection="1">
      <alignment horizontal="center" vertical="center" shrinkToFit="1"/>
    </xf>
    <xf numFmtId="0" fontId="26" fillId="0" borderId="13" xfId="0" applyFont="1" applyFill="1" applyBorder="1" applyAlignment="1" applyProtection="1">
      <alignment horizontal="center" vertical="center" wrapText="1"/>
    </xf>
    <xf numFmtId="0" fontId="26" fillId="0" borderId="10" xfId="0" applyFont="1" applyFill="1" applyBorder="1" applyAlignment="1" applyProtection="1">
      <alignment horizontal="center" vertical="center" wrapText="1"/>
    </xf>
    <xf numFmtId="0" fontId="5" fillId="0" borderId="5" xfId="0" applyFont="1" applyFill="1" applyBorder="1" applyAlignment="1" applyProtection="1">
      <alignment vertical="center" wrapText="1"/>
    </xf>
    <xf numFmtId="0" fontId="67" fillId="0" borderId="5" xfId="0" applyFont="1" applyFill="1" applyBorder="1" applyProtection="1">
      <alignment vertical="center"/>
    </xf>
    <xf numFmtId="0" fontId="67" fillId="0" borderId="0" xfId="0" applyFont="1" applyFill="1" applyProtection="1">
      <alignment vertical="center"/>
    </xf>
    <xf numFmtId="0" fontId="67" fillId="0" borderId="0" xfId="0" applyFont="1" applyFill="1" applyBorder="1" applyProtection="1">
      <alignment vertical="center"/>
    </xf>
    <xf numFmtId="0" fontId="67" fillId="0" borderId="0" xfId="0" applyFont="1" applyFill="1" applyBorder="1" applyAlignment="1" applyProtection="1">
      <alignment vertical="center"/>
    </xf>
    <xf numFmtId="0" fontId="65" fillId="0" borderId="0" xfId="0" applyFont="1" applyFill="1" applyBorder="1" applyAlignment="1" applyProtection="1">
      <alignment vertical="center"/>
    </xf>
    <xf numFmtId="0" fontId="67" fillId="0" borderId="0" xfId="0" applyFont="1" applyFill="1" applyBorder="1" applyAlignment="1" applyProtection="1">
      <alignment horizontal="center" vertical="center"/>
      <protection hidden="1"/>
    </xf>
    <xf numFmtId="0" fontId="3" fillId="19" borderId="0" xfId="0" applyFont="1" applyFill="1" applyBorder="1" applyAlignment="1" applyProtection="1">
      <alignment horizontal="left" vertical="center"/>
    </xf>
    <xf numFmtId="0" fontId="14" fillId="18" borderId="80" xfId="0" applyFont="1" applyFill="1" applyBorder="1" applyAlignment="1" applyProtection="1">
      <alignment horizontal="center" vertical="center" wrapText="1"/>
    </xf>
    <xf numFmtId="0" fontId="0" fillId="18" borderId="0" xfId="0" applyFont="1" applyFill="1" applyAlignment="1" applyProtection="1">
      <alignment horizontal="center" vertical="center"/>
    </xf>
    <xf numFmtId="0" fontId="14" fillId="5" borderId="1" xfId="0" applyFont="1" applyFill="1" applyBorder="1" applyAlignment="1" applyProtection="1">
      <alignment horizontal="center" vertical="center" wrapText="1"/>
      <protection locked="0"/>
    </xf>
    <xf numFmtId="0" fontId="69" fillId="36" borderId="0" xfId="0" applyFont="1" applyFill="1" applyBorder="1" applyProtection="1">
      <alignment vertical="center"/>
    </xf>
    <xf numFmtId="0" fontId="69" fillId="0" borderId="0" xfId="0" applyFont="1" applyFill="1" applyBorder="1">
      <alignment vertical="center"/>
    </xf>
    <xf numFmtId="0" fontId="10" fillId="36" borderId="53" xfId="0" applyFont="1" applyFill="1" applyBorder="1" applyProtection="1">
      <alignment vertical="center"/>
      <protection locked="0"/>
    </xf>
    <xf numFmtId="0" fontId="69" fillId="36" borderId="0" xfId="0" applyFont="1" applyFill="1" applyBorder="1" applyAlignment="1" applyProtection="1">
      <alignment horizontal="right" vertical="center"/>
    </xf>
    <xf numFmtId="182" fontId="69" fillId="36" borderId="52" xfId="0" applyNumberFormat="1" applyFont="1" applyFill="1" applyBorder="1" applyAlignment="1" applyProtection="1">
      <alignment horizontal="left" vertical="center" shrinkToFit="1"/>
      <protection hidden="1"/>
    </xf>
    <xf numFmtId="0" fontId="69" fillId="0" borderId="0" xfId="0" applyFont="1" applyFill="1" applyBorder="1" applyAlignment="1" applyProtection="1">
      <alignment vertical="center"/>
    </xf>
    <xf numFmtId="0" fontId="10" fillId="36" borderId="0" xfId="0" applyFont="1" applyFill="1" applyBorder="1" applyProtection="1">
      <alignment vertical="center"/>
    </xf>
    <xf numFmtId="0" fontId="10" fillId="36" borderId="0" xfId="0" applyFont="1" applyFill="1" applyBorder="1" applyAlignment="1" applyProtection="1">
      <alignment horizontal="left" vertical="center" wrapText="1"/>
    </xf>
    <xf numFmtId="0" fontId="20" fillId="37" borderId="68" xfId="0" applyFont="1" applyFill="1" applyBorder="1" applyProtection="1">
      <alignment vertical="center"/>
    </xf>
    <xf numFmtId="0" fontId="10" fillId="37" borderId="78" xfId="0" applyFont="1" applyFill="1" applyBorder="1" applyAlignment="1" applyProtection="1">
      <alignment horizontal="center" vertical="center" wrapText="1"/>
    </xf>
    <xf numFmtId="0" fontId="11" fillId="38" borderId="78" xfId="0" applyFont="1" applyFill="1" applyBorder="1" applyAlignment="1" applyProtection="1">
      <alignment horizontal="center" vertical="center" wrapText="1"/>
    </xf>
    <xf numFmtId="0" fontId="10" fillId="36" borderId="52" xfId="0" applyFont="1" applyFill="1" applyBorder="1" applyAlignment="1" applyProtection="1">
      <alignment horizontal="center" vertical="center"/>
    </xf>
    <xf numFmtId="0" fontId="10" fillId="36" borderId="52" xfId="0" applyFont="1" applyFill="1" applyBorder="1" applyAlignment="1" applyProtection="1">
      <alignment vertical="center" wrapText="1"/>
    </xf>
    <xf numFmtId="181" fontId="69" fillId="36" borderId="0" xfId="0" applyNumberFormat="1" applyFont="1" applyFill="1" applyBorder="1" applyProtection="1">
      <alignment vertical="center"/>
      <protection hidden="1"/>
    </xf>
    <xf numFmtId="0" fontId="69" fillId="36" borderId="0" xfId="0" applyFont="1" applyFill="1" applyBorder="1" applyAlignment="1" applyProtection="1">
      <alignment horizontal="center" vertical="center"/>
    </xf>
    <xf numFmtId="0" fontId="69" fillId="0" borderId="0" xfId="0" applyFont="1" applyFill="1" applyBorder="1" applyAlignment="1">
      <alignment horizontal="center" vertical="center"/>
    </xf>
    <xf numFmtId="0" fontId="70" fillId="30" borderId="0" xfId="0" applyFont="1" applyFill="1" applyBorder="1" applyAlignment="1" applyProtection="1">
      <alignment vertical="center" wrapText="1"/>
    </xf>
    <xf numFmtId="0" fontId="70" fillId="30" borderId="0" xfId="0" applyFont="1" applyFill="1" applyBorder="1" applyAlignment="1" applyProtection="1">
      <alignment horizontal="center" vertical="center" wrapText="1"/>
    </xf>
    <xf numFmtId="0" fontId="10" fillId="43" borderId="52" xfId="0" applyFont="1" applyFill="1" applyBorder="1" applyAlignment="1" applyProtection="1">
      <alignment horizontal="center" vertical="center"/>
    </xf>
    <xf numFmtId="0" fontId="10" fillId="37" borderId="52" xfId="0" applyFont="1" applyFill="1" applyBorder="1" applyAlignment="1" applyProtection="1">
      <alignment vertical="center" wrapText="1"/>
    </xf>
    <xf numFmtId="0" fontId="10" fillId="37" borderId="52" xfId="0" applyFont="1" applyFill="1" applyBorder="1" applyAlignment="1" applyProtection="1">
      <alignment horizontal="center" vertical="center"/>
    </xf>
    <xf numFmtId="0" fontId="67" fillId="0" borderId="10" xfId="0" applyFont="1" applyFill="1" applyBorder="1" applyProtection="1">
      <alignment vertical="center"/>
    </xf>
    <xf numFmtId="0" fontId="10" fillId="2" borderId="52" xfId="0" applyFont="1" applyFill="1" applyBorder="1" applyAlignment="1" applyProtection="1">
      <alignment horizontal="center" vertical="center"/>
    </xf>
    <xf numFmtId="0" fontId="10" fillId="18" borderId="50" xfId="0" applyFont="1" applyFill="1" applyBorder="1" applyAlignment="1" applyProtection="1">
      <alignment horizontal="left" vertical="center"/>
    </xf>
    <xf numFmtId="0" fontId="10" fillId="19" borderId="0" xfId="0" applyFont="1" applyFill="1" applyAlignment="1" applyProtection="1">
      <alignment horizontal="left" vertical="center" wrapText="1"/>
    </xf>
    <xf numFmtId="0" fontId="10" fillId="18" borderId="55" xfId="0" applyFont="1" applyFill="1" applyBorder="1" applyAlignment="1" applyProtection="1">
      <alignment horizontal="left" vertical="center"/>
    </xf>
    <xf numFmtId="0" fontId="3" fillId="2" borderId="77" xfId="0" applyFont="1" applyFill="1" applyBorder="1" applyAlignment="1" applyProtection="1">
      <alignment horizontal="left" vertical="center"/>
    </xf>
    <xf numFmtId="0" fontId="10" fillId="2" borderId="23" xfId="0" applyFont="1" applyFill="1" applyBorder="1" applyAlignment="1" applyProtection="1">
      <alignment horizontal="center" vertical="center" wrapText="1"/>
    </xf>
    <xf numFmtId="180" fontId="10" fillId="25" borderId="1" xfId="0" applyNumberFormat="1" applyFont="1" applyFill="1" applyBorder="1" applyAlignment="1" applyProtection="1">
      <alignment horizontal="center" vertical="center"/>
      <protection locked="0"/>
    </xf>
    <xf numFmtId="0" fontId="0" fillId="0" borderId="0" xfId="0" applyFont="1" applyFill="1" applyAlignment="1" applyProtection="1">
      <alignment horizontal="left" vertical="center" wrapText="1"/>
    </xf>
    <xf numFmtId="0" fontId="0" fillId="0" borderId="0" xfId="0" applyFont="1" applyFill="1" applyAlignment="1" applyProtection="1">
      <alignment horizontal="left" vertical="center"/>
    </xf>
    <xf numFmtId="0" fontId="10" fillId="4" borderId="1" xfId="0" applyFont="1" applyFill="1" applyBorder="1" applyAlignment="1" applyProtection="1">
      <alignment horizontal="center" vertical="center"/>
      <protection locked="0"/>
    </xf>
    <xf numFmtId="0" fontId="3" fillId="19" borderId="0" xfId="0" applyFont="1" applyFill="1" applyBorder="1" applyAlignment="1" applyProtection="1">
      <alignment horizontal="left" vertical="center"/>
    </xf>
    <xf numFmtId="0" fontId="3" fillId="2" borderId="52" xfId="0" applyFont="1" applyFill="1" applyBorder="1" applyAlignment="1" applyProtection="1">
      <alignment horizontal="center" vertical="center"/>
    </xf>
    <xf numFmtId="0" fontId="10" fillId="0" borderId="35" xfId="0" applyFont="1" applyFill="1" applyBorder="1" applyAlignment="1" applyProtection="1">
      <alignment horizontal="center" vertical="center"/>
    </xf>
    <xf numFmtId="0" fontId="5" fillId="30" borderId="5" xfId="0" applyFont="1" applyFill="1" applyBorder="1" applyAlignment="1" applyProtection="1">
      <alignment vertical="center" wrapText="1"/>
    </xf>
    <xf numFmtId="0" fontId="5" fillId="0" borderId="5" xfId="0" applyFont="1" applyFill="1" applyBorder="1" applyAlignment="1" applyProtection="1">
      <alignment horizontal="left" vertical="center"/>
    </xf>
    <xf numFmtId="0" fontId="5" fillId="0" borderId="5" xfId="0" applyFont="1" applyFill="1" applyBorder="1" applyAlignment="1" applyProtection="1">
      <alignment horizontal="left" vertical="center" wrapText="1"/>
    </xf>
    <xf numFmtId="0" fontId="5" fillId="0" borderId="10" xfId="0" applyFont="1" applyFill="1" applyBorder="1" applyAlignment="1" applyProtection="1">
      <alignment vertical="center" wrapText="1"/>
    </xf>
    <xf numFmtId="0" fontId="6" fillId="0" borderId="5" xfId="0" applyFont="1" applyFill="1" applyBorder="1" applyAlignment="1" applyProtection="1">
      <alignment horizontal="left" vertical="center"/>
    </xf>
    <xf numFmtId="0" fontId="10" fillId="18" borderId="52" xfId="0" applyFont="1" applyFill="1" applyBorder="1" applyAlignment="1" applyProtection="1">
      <alignment horizontal="center" vertical="center"/>
    </xf>
    <xf numFmtId="0" fontId="10" fillId="5" borderId="1" xfId="0" applyFont="1" applyFill="1" applyBorder="1" applyAlignment="1" applyProtection="1">
      <alignment horizontal="left" vertical="center" wrapText="1"/>
      <protection locked="0"/>
    </xf>
    <xf numFmtId="0" fontId="0" fillId="0" borderId="0" xfId="0" applyFont="1" applyFill="1" applyAlignment="1" applyProtection="1">
      <alignment horizontal="left" vertical="center"/>
    </xf>
    <xf numFmtId="0" fontId="10" fillId="4" borderId="1" xfId="0" applyFont="1" applyFill="1" applyBorder="1" applyAlignment="1" applyProtection="1">
      <alignment horizontal="center" vertical="center"/>
      <protection locked="0"/>
    </xf>
    <xf numFmtId="0" fontId="10" fillId="2" borderId="35" xfId="0" applyFont="1" applyFill="1" applyBorder="1" applyAlignment="1" applyProtection="1">
      <alignment horizontal="center" vertical="center"/>
    </xf>
    <xf numFmtId="0" fontId="10" fillId="18" borderId="65" xfId="0" applyFont="1" applyFill="1" applyBorder="1" applyAlignment="1" applyProtection="1">
      <alignment horizontal="center" vertical="center"/>
    </xf>
    <xf numFmtId="0" fontId="10" fillId="18" borderId="79" xfId="0" applyFont="1" applyFill="1" applyBorder="1" applyAlignment="1" applyProtection="1">
      <alignment horizontal="center" vertical="center"/>
    </xf>
    <xf numFmtId="0" fontId="2" fillId="18" borderId="0" xfId="0" applyFont="1" applyFill="1" applyProtection="1">
      <alignment vertical="center"/>
    </xf>
    <xf numFmtId="0" fontId="2" fillId="18" borderId="0" xfId="0" applyNumberFormat="1" applyFont="1" applyFill="1" applyProtection="1">
      <alignment vertical="center"/>
    </xf>
    <xf numFmtId="181" fontId="18" fillId="18" borderId="0" xfId="0" applyNumberFormat="1" applyFont="1" applyFill="1" applyProtection="1">
      <alignment vertical="center"/>
      <protection hidden="1"/>
    </xf>
    <xf numFmtId="181" fontId="2" fillId="18" borderId="0" xfId="0" applyNumberFormat="1" applyFont="1" applyFill="1" applyProtection="1">
      <alignment vertical="center"/>
      <protection hidden="1"/>
    </xf>
    <xf numFmtId="0" fontId="18" fillId="18" borderId="53" xfId="0" applyFont="1" applyFill="1" applyBorder="1" applyProtection="1">
      <alignment vertical="center"/>
      <protection locked="0"/>
    </xf>
    <xf numFmtId="0" fontId="21" fillId="18" borderId="0" xfId="0" applyFont="1" applyFill="1" applyProtection="1">
      <alignment vertical="center"/>
    </xf>
    <xf numFmtId="0" fontId="18" fillId="19" borderId="0" xfId="0" applyFont="1" applyFill="1" applyBorder="1" applyAlignment="1" applyProtection="1">
      <alignment vertical="center"/>
    </xf>
    <xf numFmtId="0" fontId="18" fillId="0" borderId="0" xfId="0" applyFont="1" applyFill="1" applyBorder="1" applyAlignment="1" applyProtection="1">
      <alignment vertical="center"/>
    </xf>
    <xf numFmtId="0" fontId="18" fillId="0" borderId="0" xfId="0" applyFont="1" applyFill="1" applyBorder="1" applyAlignment="1" applyProtection="1">
      <alignment horizontal="left" vertical="center"/>
    </xf>
    <xf numFmtId="0" fontId="10" fillId="0" borderId="146" xfId="0" applyFont="1" applyFill="1" applyBorder="1" applyAlignment="1" applyProtection="1">
      <alignment horizontal="center" vertical="center"/>
    </xf>
    <xf numFmtId="0" fontId="18" fillId="18" borderId="0" xfId="0" applyFont="1" applyFill="1" applyProtection="1">
      <alignment vertical="center"/>
    </xf>
    <xf numFmtId="176" fontId="18" fillId="25" borderId="1" xfId="0" applyNumberFormat="1" applyFont="1" applyFill="1" applyBorder="1" applyAlignment="1" applyProtection="1">
      <alignment horizontal="center" vertical="center"/>
      <protection locked="0"/>
    </xf>
    <xf numFmtId="0" fontId="18" fillId="28" borderId="147" xfId="0" applyFont="1" applyFill="1" applyBorder="1" applyAlignment="1" applyProtection="1">
      <alignment horizontal="center" vertical="center"/>
    </xf>
    <xf numFmtId="0" fontId="18" fillId="28" borderId="101" xfId="0" applyFont="1" applyFill="1" applyBorder="1" applyAlignment="1" applyProtection="1">
      <alignment horizontal="center" vertical="center"/>
    </xf>
    <xf numFmtId="0" fontId="18" fillId="0" borderId="148" xfId="0" applyFont="1" applyFill="1" applyBorder="1" applyAlignment="1" applyProtection="1">
      <alignment vertical="center"/>
    </xf>
    <xf numFmtId="176" fontId="18" fillId="18" borderId="52" xfId="0" applyNumberFormat="1" applyFont="1" applyFill="1" applyBorder="1" applyAlignment="1" applyProtection="1">
      <alignment horizontal="center" vertical="center" shrinkToFit="1"/>
      <protection hidden="1"/>
    </xf>
    <xf numFmtId="176" fontId="18" fillId="18" borderId="133" xfId="0" applyNumberFormat="1" applyFont="1" applyFill="1" applyBorder="1" applyAlignment="1" applyProtection="1">
      <alignment horizontal="center" vertical="center" shrinkToFit="1"/>
      <protection hidden="1"/>
    </xf>
    <xf numFmtId="176" fontId="18" fillId="18" borderId="149" xfId="0" applyNumberFormat="1" applyFont="1" applyFill="1" applyBorder="1" applyAlignment="1" applyProtection="1">
      <alignment horizontal="center" vertical="center" shrinkToFit="1"/>
      <protection hidden="1"/>
    </xf>
    <xf numFmtId="176" fontId="18" fillId="18" borderId="106" xfId="0" applyNumberFormat="1" applyFont="1" applyFill="1" applyBorder="1" applyAlignment="1" applyProtection="1">
      <alignment horizontal="center" vertical="center" shrinkToFit="1"/>
      <protection hidden="1"/>
    </xf>
    <xf numFmtId="176" fontId="18" fillId="18" borderId="150" xfId="0" applyNumberFormat="1" applyFont="1" applyFill="1" applyBorder="1" applyAlignment="1" applyProtection="1">
      <alignment horizontal="center" vertical="center" shrinkToFit="1"/>
      <protection hidden="1"/>
    </xf>
    <xf numFmtId="0" fontId="18" fillId="2" borderId="52" xfId="0" applyFont="1" applyFill="1" applyBorder="1" applyAlignment="1" applyProtection="1">
      <alignment horizontal="right" vertical="center"/>
    </xf>
    <xf numFmtId="0" fontId="18" fillId="2" borderId="35" xfId="0" applyFont="1" applyFill="1" applyBorder="1" applyAlignment="1" applyProtection="1">
      <alignment horizontal="center" vertical="center"/>
    </xf>
    <xf numFmtId="176" fontId="18" fillId="18" borderId="34" xfId="0" applyNumberFormat="1" applyFont="1" applyFill="1" applyBorder="1" applyAlignment="1" applyProtection="1">
      <alignment horizontal="center" vertical="center" shrinkToFit="1"/>
      <protection hidden="1"/>
    </xf>
    <xf numFmtId="176" fontId="18" fillId="3" borderId="1" xfId="0" applyNumberFormat="1" applyFont="1" applyFill="1" applyBorder="1" applyAlignment="1" applyProtection="1">
      <alignment horizontal="center" vertical="center" shrinkToFit="1"/>
      <protection locked="0"/>
    </xf>
    <xf numFmtId="176" fontId="18" fillId="3" borderId="42" xfId="0" applyNumberFormat="1" applyFont="1" applyFill="1" applyBorder="1" applyAlignment="1" applyProtection="1">
      <alignment horizontal="center" vertical="center" shrinkToFit="1"/>
      <protection locked="0"/>
    </xf>
    <xf numFmtId="0" fontId="18" fillId="2" borderId="35" xfId="0" applyFont="1" applyFill="1" applyBorder="1" applyAlignment="1" applyProtection="1">
      <alignment horizontal="center" vertical="center" wrapText="1"/>
    </xf>
    <xf numFmtId="0" fontId="2" fillId="2" borderId="35" xfId="0" applyFont="1" applyFill="1" applyBorder="1" applyAlignment="1" applyProtection="1">
      <alignment horizontal="center" vertical="center"/>
    </xf>
    <xf numFmtId="0" fontId="18" fillId="2" borderId="52" xfId="0" applyFont="1" applyFill="1" applyBorder="1" applyAlignment="1" applyProtection="1">
      <alignment horizontal="center" vertical="center" shrinkToFit="1"/>
    </xf>
    <xf numFmtId="0" fontId="18" fillId="2" borderId="80" xfId="0" applyFont="1" applyFill="1" applyBorder="1" applyAlignment="1" applyProtection="1">
      <alignment horizontal="center" vertical="center" shrinkToFit="1"/>
    </xf>
    <xf numFmtId="0" fontId="18" fillId="2" borderId="81" xfId="0" applyFont="1" applyFill="1" applyBorder="1" applyAlignment="1" applyProtection="1">
      <alignment horizontal="center" vertical="center" shrinkToFit="1"/>
    </xf>
    <xf numFmtId="0" fontId="18" fillId="2" borderId="78" xfId="0" applyFont="1" applyFill="1" applyBorder="1" applyAlignment="1" applyProtection="1">
      <alignment horizontal="center" vertical="center" shrinkToFit="1"/>
    </xf>
    <xf numFmtId="0" fontId="18" fillId="2" borderId="55" xfId="0" applyFont="1" applyFill="1" applyBorder="1" applyAlignment="1" applyProtection="1">
      <alignment horizontal="center" vertical="center" shrinkToFit="1"/>
    </xf>
    <xf numFmtId="0" fontId="18" fillId="2" borderId="52" xfId="0" applyFont="1" applyFill="1" applyBorder="1" applyAlignment="1" applyProtection="1">
      <alignment horizontal="center" vertical="center" wrapText="1"/>
    </xf>
    <xf numFmtId="0" fontId="2" fillId="0" borderId="0" xfId="0" applyFont="1" applyFill="1" applyProtection="1">
      <alignment vertical="center"/>
    </xf>
    <xf numFmtId="0" fontId="21" fillId="18" borderId="0" xfId="0" applyFont="1" applyFill="1" applyBorder="1" applyAlignment="1" applyProtection="1">
      <alignment vertical="center"/>
    </xf>
    <xf numFmtId="0" fontId="21" fillId="0" borderId="0" xfId="0" applyFont="1" applyFill="1" applyBorder="1" applyAlignment="1" applyProtection="1">
      <alignment vertical="center"/>
    </xf>
    <xf numFmtId="0" fontId="0" fillId="19" borderId="0" xfId="0" applyFont="1" applyFill="1" applyAlignment="1" applyProtection="1">
      <alignment horizontal="left" vertical="center" wrapText="1"/>
    </xf>
    <xf numFmtId="0" fontId="10" fillId="19" borderId="0" xfId="0" applyFont="1" applyFill="1" applyAlignment="1" applyProtection="1">
      <alignment horizontal="left" vertical="center"/>
    </xf>
    <xf numFmtId="176" fontId="0" fillId="3" borderId="1" xfId="0" applyNumberFormat="1" applyFont="1" applyFill="1" applyBorder="1" applyAlignment="1" applyProtection="1">
      <alignment horizontal="center" vertical="center"/>
      <protection locked="0"/>
    </xf>
    <xf numFmtId="0" fontId="0" fillId="19" borderId="0" xfId="0" applyFont="1" applyFill="1" applyAlignment="1" applyProtection="1">
      <alignment horizontal="left" vertical="center"/>
    </xf>
    <xf numFmtId="0" fontId="2" fillId="18" borderId="0" xfId="0" applyFont="1" applyFill="1" applyAlignment="1" applyProtection="1">
      <alignment vertical="center" wrapText="1"/>
    </xf>
    <xf numFmtId="0" fontId="2" fillId="19" borderId="29" xfId="0" applyFont="1" applyFill="1" applyBorder="1" applyAlignment="1" applyProtection="1">
      <alignment horizontal="right" vertical="center"/>
    </xf>
    <xf numFmtId="0" fontId="18" fillId="19" borderId="0" xfId="0" applyFont="1" applyFill="1" applyProtection="1">
      <alignment vertical="center"/>
    </xf>
    <xf numFmtId="0" fontId="18" fillId="19" borderId="0" xfId="0" applyFont="1" applyFill="1" applyAlignment="1" applyProtection="1">
      <alignment horizontal="center" vertical="center"/>
    </xf>
    <xf numFmtId="182" fontId="0" fillId="18" borderId="0" xfId="0" applyNumberFormat="1" applyFont="1" applyFill="1" applyProtection="1">
      <alignment vertical="center"/>
      <protection hidden="1"/>
    </xf>
    <xf numFmtId="0" fontId="10" fillId="18" borderId="17" xfId="0" applyFont="1" applyFill="1" applyBorder="1" applyProtection="1">
      <alignment vertical="center"/>
    </xf>
    <xf numFmtId="0" fontId="10" fillId="18" borderId="0" xfId="0" applyFont="1" applyFill="1" applyBorder="1" applyAlignment="1" applyProtection="1">
      <alignment vertical="center" shrinkToFit="1"/>
    </xf>
    <xf numFmtId="0" fontId="18" fillId="18" borderId="54" xfId="0" applyFont="1" applyFill="1" applyBorder="1" applyProtection="1">
      <alignment vertical="center"/>
      <protection locked="0"/>
    </xf>
    <xf numFmtId="0" fontId="10" fillId="18" borderId="0" xfId="0" applyFont="1" applyFill="1" applyBorder="1" applyAlignment="1" applyProtection="1">
      <alignment horizontal="center" vertical="center"/>
    </xf>
    <xf numFmtId="0" fontId="10" fillId="18" borderId="29" xfId="0" applyFont="1" applyFill="1" applyBorder="1" applyAlignment="1" applyProtection="1">
      <alignment vertical="center"/>
    </xf>
    <xf numFmtId="0" fontId="10" fillId="18" borderId="0" xfId="0" applyFont="1" applyFill="1" applyBorder="1" applyAlignment="1" applyProtection="1">
      <alignment vertical="center"/>
    </xf>
    <xf numFmtId="0" fontId="10" fillId="18" borderId="0" xfId="0" applyFont="1" applyFill="1" applyBorder="1" applyAlignment="1" applyProtection="1">
      <alignment horizontal="left" vertical="center" wrapText="1"/>
    </xf>
    <xf numFmtId="0" fontId="33" fillId="18" borderId="0" xfId="0" applyFont="1" applyFill="1" applyBorder="1" applyAlignment="1" applyProtection="1">
      <alignment vertical="center"/>
    </xf>
    <xf numFmtId="181" fontId="10" fillId="18" borderId="0" xfId="0" applyNumberFormat="1" applyFont="1" applyFill="1" applyProtection="1">
      <alignment vertical="center"/>
      <protection hidden="1"/>
    </xf>
    <xf numFmtId="0" fontId="10" fillId="18" borderId="32" xfId="0" applyFont="1" applyFill="1" applyBorder="1" applyAlignment="1" applyProtection="1">
      <alignment vertical="center"/>
    </xf>
    <xf numFmtId="0" fontId="33" fillId="18" borderId="0" xfId="0" applyFont="1" applyFill="1" applyProtection="1">
      <alignment vertical="center"/>
    </xf>
    <xf numFmtId="0" fontId="33" fillId="18" borderId="29" xfId="0" applyFont="1" applyFill="1" applyBorder="1" applyAlignment="1" applyProtection="1">
      <alignment vertical="center"/>
    </xf>
    <xf numFmtId="0" fontId="20" fillId="2" borderId="6" xfId="0" applyFont="1" applyFill="1" applyBorder="1" applyProtection="1">
      <alignment vertical="center"/>
    </xf>
    <xf numFmtId="0" fontId="33" fillId="18" borderId="111" xfId="0" applyFont="1" applyFill="1" applyBorder="1" applyAlignment="1" applyProtection="1">
      <alignment vertical="center"/>
    </xf>
    <xf numFmtId="0" fontId="33" fillId="18" borderId="101" xfId="0" applyFont="1" applyFill="1" applyBorder="1" applyAlignment="1" applyProtection="1">
      <alignment vertical="center"/>
    </xf>
    <xf numFmtId="0" fontId="33" fillId="18" borderId="152" xfId="0" applyFont="1" applyFill="1" applyBorder="1" applyAlignment="1" applyProtection="1">
      <alignment vertical="center"/>
    </xf>
    <xf numFmtId="0" fontId="20" fillId="2" borderId="153" xfId="0" applyFont="1" applyFill="1" applyBorder="1" applyProtection="1">
      <alignment vertical="center"/>
    </xf>
    <xf numFmtId="0" fontId="10" fillId="18" borderId="0" xfId="0" applyFont="1" applyFill="1" applyBorder="1" applyAlignment="1" applyProtection="1">
      <alignment vertical="center" wrapText="1"/>
    </xf>
    <xf numFmtId="0" fontId="10" fillId="18" borderId="10" xfId="0" applyFont="1" applyFill="1" applyBorder="1" applyAlignment="1" applyProtection="1">
      <alignment vertical="center"/>
    </xf>
    <xf numFmtId="0" fontId="20" fillId="2" borderId="37" xfId="0" applyFont="1" applyFill="1" applyBorder="1" applyProtection="1">
      <alignment vertical="center"/>
    </xf>
    <xf numFmtId="0" fontId="20" fillId="2" borderId="35" xfId="0" applyFont="1" applyFill="1" applyBorder="1" applyAlignment="1" applyProtection="1">
      <alignment horizontal="left" vertical="center"/>
    </xf>
    <xf numFmtId="0" fontId="6" fillId="18" borderId="0" xfId="0" applyFont="1" applyFill="1" applyBorder="1" applyAlignment="1" applyProtection="1">
      <alignment horizontal="left" vertical="center" wrapText="1"/>
    </xf>
    <xf numFmtId="0" fontId="10" fillId="18" borderId="0" xfId="0" applyFont="1" applyFill="1" applyBorder="1" applyAlignment="1" applyProtection="1">
      <alignment horizontal="left" vertical="center"/>
    </xf>
    <xf numFmtId="182" fontId="0" fillId="18" borderId="0" xfId="0" applyNumberFormat="1" applyFont="1" applyFill="1" applyBorder="1" applyAlignment="1" applyProtection="1">
      <alignment horizontal="left" vertical="center"/>
      <protection hidden="1"/>
    </xf>
    <xf numFmtId="0" fontId="10" fillId="18" borderId="0" xfId="3" applyFont="1" applyFill="1" applyProtection="1">
      <alignment vertical="center"/>
    </xf>
    <xf numFmtId="0" fontId="10" fillId="18" borderId="0" xfId="0" applyFont="1" applyFill="1" applyBorder="1" applyAlignment="1" applyProtection="1">
      <alignment horizontal="left" vertical="center"/>
    </xf>
    <xf numFmtId="0" fontId="10" fillId="18" borderId="0" xfId="3" applyFont="1" applyFill="1" applyBorder="1" applyAlignment="1" applyProtection="1">
      <alignment horizontal="right" vertical="center"/>
    </xf>
    <xf numFmtId="0" fontId="13" fillId="18" borderId="0" xfId="3" applyFont="1" applyFill="1" applyAlignment="1" applyProtection="1">
      <alignment vertical="center" wrapText="1"/>
    </xf>
    <xf numFmtId="0" fontId="17" fillId="18" borderId="0" xfId="3" applyFont="1" applyFill="1" applyAlignment="1" applyProtection="1">
      <alignment vertical="center" wrapText="1"/>
    </xf>
    <xf numFmtId="0" fontId="17" fillId="18" borderId="0" xfId="3" applyFont="1" applyFill="1" applyAlignment="1" applyProtection="1">
      <alignment horizontal="center" vertical="center" wrapText="1"/>
    </xf>
    <xf numFmtId="0" fontId="0" fillId="18" borderId="118" xfId="0" applyFill="1" applyBorder="1" applyProtection="1">
      <alignment vertical="center"/>
    </xf>
    <xf numFmtId="0" fontId="11" fillId="4" borderId="1" xfId="0" applyFont="1" applyFill="1" applyBorder="1" applyAlignment="1" applyProtection="1">
      <alignment horizontal="center" vertical="center"/>
      <protection locked="0"/>
    </xf>
    <xf numFmtId="0" fontId="11" fillId="4" borderId="1" xfId="0" applyFont="1" applyFill="1" applyBorder="1" applyAlignment="1" applyProtection="1">
      <alignment horizontal="left" vertical="center" wrapText="1"/>
      <protection locked="0"/>
    </xf>
    <xf numFmtId="0" fontId="11" fillId="18" borderId="0" xfId="0" applyFont="1" applyFill="1" applyProtection="1">
      <alignment vertical="center"/>
    </xf>
    <xf numFmtId="0" fontId="0" fillId="18" borderId="78" xfId="0" applyFont="1" applyFill="1" applyBorder="1" applyAlignment="1" applyProtection="1">
      <alignment horizontal="center" vertical="center"/>
    </xf>
    <xf numFmtId="0" fontId="2" fillId="18" borderId="62" xfId="0" applyFont="1" applyFill="1" applyBorder="1" applyAlignment="1" applyProtection="1">
      <alignment horizontal="center" vertical="center"/>
    </xf>
    <xf numFmtId="0" fontId="2" fillId="18" borderId="35" xfId="0" applyFont="1" applyFill="1" applyBorder="1" applyAlignment="1" applyProtection="1">
      <alignment vertical="center" wrapText="1"/>
    </xf>
    <xf numFmtId="0" fontId="2" fillId="18" borderId="155" xfId="0" applyFont="1" applyFill="1" applyBorder="1" applyAlignment="1" applyProtection="1">
      <alignment horizontal="center" vertical="center"/>
    </xf>
    <xf numFmtId="0" fontId="5" fillId="18" borderId="0" xfId="0" applyFont="1" applyFill="1" applyAlignment="1" applyProtection="1">
      <alignment horizontal="center" vertical="center"/>
    </xf>
    <xf numFmtId="0" fontId="10" fillId="18" borderId="37" xfId="0" applyFont="1" applyFill="1" applyBorder="1" applyProtection="1">
      <alignment vertical="center"/>
    </xf>
    <xf numFmtId="0" fontId="10" fillId="18" borderId="63" xfId="0" applyFont="1" applyFill="1" applyBorder="1" applyAlignment="1" applyProtection="1">
      <alignment horizontal="center" vertical="center"/>
    </xf>
    <xf numFmtId="0" fontId="10" fillId="18" borderId="35" xfId="0" applyFont="1" applyFill="1" applyBorder="1" applyProtection="1">
      <alignment vertical="center"/>
    </xf>
    <xf numFmtId="0" fontId="10" fillId="2" borderId="47" xfId="0" applyFont="1" applyFill="1" applyBorder="1" applyAlignment="1" applyProtection="1">
      <alignment horizontal="center" vertical="center"/>
    </xf>
    <xf numFmtId="0" fontId="76" fillId="30" borderId="0" xfId="0" applyFont="1" applyFill="1" applyBorder="1" applyAlignment="1" applyProtection="1">
      <alignment horizontal="center" vertical="center" wrapText="1"/>
    </xf>
    <xf numFmtId="0" fontId="76" fillId="18" borderId="0" xfId="0" applyFont="1" applyFill="1" applyBorder="1" applyAlignment="1" applyProtection="1">
      <alignment vertical="center" wrapText="1"/>
    </xf>
    <xf numFmtId="0" fontId="10" fillId="19" borderId="0" xfId="0" applyFont="1" applyFill="1" applyProtection="1">
      <alignment vertical="center"/>
    </xf>
    <xf numFmtId="0" fontId="10" fillId="19" borderId="0" xfId="0" applyFont="1" applyFill="1" applyBorder="1" applyProtection="1">
      <alignment vertical="center"/>
    </xf>
    <xf numFmtId="0" fontId="6" fillId="19" borderId="0" xfId="0" applyFont="1" applyFill="1" applyBorder="1" applyAlignment="1" applyProtection="1">
      <alignment vertical="center"/>
    </xf>
    <xf numFmtId="49" fontId="6" fillId="19" borderId="0" xfId="0" applyNumberFormat="1" applyFont="1" applyFill="1" applyBorder="1" applyAlignment="1" applyProtection="1">
      <alignment horizontal="center" vertical="center"/>
    </xf>
    <xf numFmtId="0" fontId="10" fillId="19" borderId="0" xfId="0" applyFont="1" applyFill="1" applyBorder="1" applyAlignment="1" applyProtection="1">
      <alignment horizontal="right" vertical="center"/>
    </xf>
    <xf numFmtId="0" fontId="10" fillId="19" borderId="0" xfId="0" applyFont="1" applyFill="1" applyBorder="1" applyAlignment="1" applyProtection="1">
      <alignment horizontal="right" vertical="center" wrapText="1"/>
    </xf>
    <xf numFmtId="0" fontId="10" fillId="19" borderId="0" xfId="0" applyFont="1" applyFill="1" applyBorder="1" applyAlignment="1" applyProtection="1">
      <alignment horizontal="center" vertical="center" wrapText="1"/>
    </xf>
    <xf numFmtId="0" fontId="3" fillId="19" borderId="0" xfId="0" applyFont="1" applyFill="1" applyBorder="1" applyAlignment="1" applyProtection="1">
      <alignment vertical="center"/>
    </xf>
    <xf numFmtId="0" fontId="10" fillId="4" borderId="0" xfId="0" applyFont="1" applyFill="1" applyProtection="1">
      <alignment vertical="center"/>
    </xf>
    <xf numFmtId="0" fontId="6" fillId="0" borderId="0" xfId="0" applyFont="1" applyFill="1" applyBorder="1" applyAlignment="1" applyProtection="1">
      <alignment horizontal="left" vertical="center"/>
    </xf>
    <xf numFmtId="0" fontId="6" fillId="19" borderId="0" xfId="0" applyFont="1" applyFill="1" applyBorder="1" applyAlignment="1" applyProtection="1">
      <alignment horizontal="left" vertical="center"/>
    </xf>
    <xf numFmtId="0" fontId="0" fillId="18" borderId="29" xfId="0" applyFont="1" applyFill="1" applyBorder="1" applyAlignment="1" applyProtection="1">
      <alignment vertical="center"/>
    </xf>
    <xf numFmtId="0" fontId="10" fillId="18" borderId="157" xfId="0" applyFont="1" applyFill="1" applyBorder="1" applyProtection="1">
      <alignment vertical="center"/>
    </xf>
    <xf numFmtId="0" fontId="10" fillId="18" borderId="100" xfId="0" applyFont="1" applyFill="1" applyBorder="1" applyProtection="1">
      <alignment vertical="center"/>
    </xf>
    <xf numFmtId="0" fontId="14" fillId="18" borderId="14" xfId="0" applyFont="1" applyFill="1" applyBorder="1" applyAlignment="1" applyProtection="1">
      <alignment vertical="center"/>
    </xf>
    <xf numFmtId="0" fontId="0" fillId="18" borderId="0" xfId="0" applyFont="1" applyFill="1" applyBorder="1" applyAlignment="1" applyProtection="1">
      <alignment horizontal="left" vertical="center"/>
    </xf>
    <xf numFmtId="0" fontId="14" fillId="18" borderId="55" xfId="0" applyFont="1" applyFill="1" applyBorder="1" applyAlignment="1" applyProtection="1">
      <alignment vertical="center"/>
    </xf>
    <xf numFmtId="0" fontId="0" fillId="18" borderId="55" xfId="0" applyFont="1" applyFill="1" applyBorder="1" applyAlignment="1" applyProtection="1">
      <alignment horizontal="left" vertical="center"/>
    </xf>
    <xf numFmtId="0" fontId="3" fillId="2" borderId="55" xfId="0" applyFont="1" applyFill="1" applyBorder="1" applyAlignment="1" applyProtection="1">
      <alignment horizontal="left" vertical="center"/>
    </xf>
    <xf numFmtId="49" fontId="6" fillId="19" borderId="0" xfId="0" applyNumberFormat="1" applyFont="1" applyFill="1" applyBorder="1" applyAlignment="1" applyProtection="1">
      <alignment horizontal="right" vertical="center"/>
    </xf>
    <xf numFmtId="0" fontId="3" fillId="18" borderId="0" xfId="0" applyFont="1" applyFill="1" applyBorder="1" applyAlignment="1" applyProtection="1">
      <alignment vertical="center" wrapText="1"/>
    </xf>
    <xf numFmtId="0" fontId="3" fillId="18" borderId="0" xfId="0" applyFont="1" applyFill="1" applyBorder="1" applyAlignment="1" applyProtection="1">
      <alignment horizontal="left" vertical="center"/>
    </xf>
    <xf numFmtId="0" fontId="10" fillId="18" borderId="53" xfId="0" applyFont="1" applyFill="1" applyBorder="1" applyAlignment="1" applyProtection="1">
      <alignment horizontal="left" vertical="center"/>
      <protection locked="0"/>
    </xf>
    <xf numFmtId="0" fontId="0" fillId="2" borderId="64" xfId="0" applyFont="1" applyFill="1" applyBorder="1" applyAlignment="1" applyProtection="1">
      <alignment horizontal="center" vertical="center"/>
    </xf>
    <xf numFmtId="0" fontId="0" fillId="2" borderId="109" xfId="0" applyFont="1" applyFill="1" applyBorder="1" applyAlignment="1" applyProtection="1">
      <alignment horizontal="center" vertical="center" wrapText="1"/>
    </xf>
    <xf numFmtId="0" fontId="0" fillId="18" borderId="109" xfId="0" applyFont="1" applyFill="1" applyBorder="1" applyAlignment="1" applyProtection="1">
      <alignment vertical="center" wrapText="1"/>
    </xf>
    <xf numFmtId="0" fontId="0" fillId="18" borderId="64" xfId="0" applyFont="1" applyFill="1" applyBorder="1" applyAlignment="1" applyProtection="1">
      <alignment vertical="center" wrapText="1"/>
    </xf>
    <xf numFmtId="0" fontId="0" fillId="2" borderId="109" xfId="0" applyFont="1" applyFill="1" applyBorder="1" applyAlignment="1" applyProtection="1">
      <alignment horizontal="center" vertical="center"/>
    </xf>
    <xf numFmtId="0" fontId="3" fillId="18" borderId="0" xfId="0" applyFont="1" applyFill="1" applyBorder="1" applyAlignment="1" applyProtection="1">
      <alignment vertical="center"/>
    </xf>
    <xf numFmtId="0" fontId="10" fillId="18" borderId="53" xfId="0" applyFont="1" applyFill="1" applyBorder="1" applyAlignment="1" applyProtection="1">
      <alignment vertical="center"/>
      <protection locked="0"/>
    </xf>
    <xf numFmtId="0" fontId="0" fillId="0" borderId="0" xfId="0" applyFont="1" applyFill="1" applyAlignment="1" applyProtection="1">
      <alignment horizontal="right" vertical="center"/>
    </xf>
    <xf numFmtId="0" fontId="3" fillId="19" borderId="0" xfId="0" applyFont="1" applyFill="1" applyAlignment="1" applyProtection="1">
      <alignment horizontal="right" vertical="center"/>
    </xf>
    <xf numFmtId="0" fontId="10" fillId="19" borderId="0" xfId="0" applyFont="1" applyFill="1" applyAlignment="1" applyProtection="1">
      <alignment horizontal="center" vertical="center"/>
    </xf>
    <xf numFmtId="0" fontId="10" fillId="18" borderId="0" xfId="0" applyFont="1" applyFill="1" applyAlignment="1" applyProtection="1">
      <alignment vertical="center"/>
    </xf>
    <xf numFmtId="0" fontId="10" fillId="0" borderId="56" xfId="0" applyFont="1" applyBorder="1" applyProtection="1">
      <alignment vertical="center"/>
    </xf>
    <xf numFmtId="0" fontId="11" fillId="26" borderId="1" xfId="0" applyFont="1" applyFill="1" applyBorder="1" applyAlignment="1" applyProtection="1">
      <alignment horizontal="center" vertical="center" shrinkToFit="1"/>
      <protection locked="0"/>
    </xf>
    <xf numFmtId="0" fontId="11" fillId="4" borderId="1" xfId="0" applyFont="1" applyFill="1" applyBorder="1" applyAlignment="1" applyProtection="1">
      <alignment horizontal="center" vertical="center" shrinkToFit="1"/>
      <protection locked="0"/>
    </xf>
    <xf numFmtId="0" fontId="11" fillId="3" borderId="1" xfId="0" applyFont="1" applyFill="1" applyBorder="1" applyAlignment="1" applyProtection="1">
      <alignment horizontal="center" vertical="center"/>
      <protection locked="0"/>
    </xf>
    <xf numFmtId="0" fontId="11" fillId="2" borderId="35" xfId="0" applyFont="1" applyFill="1" applyBorder="1" applyAlignment="1" applyProtection="1">
      <alignment horizontal="center" vertical="center"/>
    </xf>
    <xf numFmtId="0" fontId="11" fillId="18" borderId="96" xfId="0" applyFont="1" applyFill="1" applyBorder="1" applyAlignment="1" applyProtection="1">
      <alignment horizontal="center" vertical="center" shrinkToFit="1"/>
    </xf>
    <xf numFmtId="0" fontId="11" fillId="18" borderId="78" xfId="0" applyFont="1" applyFill="1" applyBorder="1" applyAlignment="1" applyProtection="1">
      <alignment horizontal="center" vertical="center" shrinkToFit="1"/>
    </xf>
    <xf numFmtId="0" fontId="11" fillId="18" borderId="78" xfId="0" applyFont="1" applyFill="1" applyBorder="1" applyAlignment="1" applyProtection="1">
      <alignment horizontal="center" vertical="center" wrapText="1"/>
    </xf>
    <xf numFmtId="0" fontId="11" fillId="18" borderId="68" xfId="0" applyFont="1" applyFill="1" applyBorder="1" applyAlignment="1" applyProtection="1">
      <alignment horizontal="center" vertical="center" shrinkToFit="1"/>
    </xf>
    <xf numFmtId="0" fontId="11" fillId="18" borderId="35" xfId="0" applyFont="1" applyFill="1" applyBorder="1" applyAlignment="1" applyProtection="1">
      <alignment horizontal="center" vertical="center"/>
    </xf>
    <xf numFmtId="0" fontId="11" fillId="18" borderId="63" xfId="0" applyFont="1" applyFill="1" applyBorder="1" applyAlignment="1" applyProtection="1">
      <alignment horizontal="center" vertical="center" shrinkToFit="1"/>
    </xf>
    <xf numFmtId="0" fontId="11" fillId="18" borderId="62" xfId="0" applyFont="1" applyFill="1" applyBorder="1" applyAlignment="1" applyProtection="1">
      <alignment horizontal="center" vertical="center" shrinkToFit="1"/>
    </xf>
    <xf numFmtId="0" fontId="11" fillId="18" borderId="62" xfId="0" applyFont="1" applyFill="1" applyBorder="1" applyAlignment="1" applyProtection="1">
      <alignment horizontal="center" vertical="center" wrapText="1"/>
    </xf>
    <xf numFmtId="0" fontId="11" fillId="18" borderId="61" xfId="0" applyFont="1" applyFill="1" applyBorder="1" applyAlignment="1" applyProtection="1">
      <alignment horizontal="center" vertical="center" shrinkToFit="1"/>
    </xf>
    <xf numFmtId="0" fontId="11" fillId="2" borderId="75" xfId="0" applyFont="1" applyFill="1" applyBorder="1" applyAlignment="1" applyProtection="1">
      <alignment horizontal="center" vertical="center" wrapText="1"/>
    </xf>
    <xf numFmtId="0" fontId="11" fillId="2" borderId="62" xfId="0" applyFont="1" applyFill="1" applyBorder="1" applyAlignment="1" applyProtection="1">
      <alignment horizontal="center" vertical="center" wrapText="1"/>
    </xf>
    <xf numFmtId="0" fontId="11" fillId="18" borderId="0" xfId="0" applyFont="1" applyFill="1" applyProtection="1">
      <alignment vertical="center"/>
    </xf>
    <xf numFmtId="182" fontId="3" fillId="19" borderId="52" xfId="21" applyNumberFormat="1" applyFont="1" applyFill="1" applyBorder="1" applyAlignment="1" applyProtection="1">
      <alignment horizontal="left" vertical="center" shrinkToFit="1"/>
      <protection hidden="1"/>
    </xf>
    <xf numFmtId="0" fontId="10" fillId="2" borderId="39" xfId="0" applyFont="1" applyFill="1" applyBorder="1" applyAlignment="1" applyProtection="1">
      <alignment horizontal="center" vertical="center" shrinkToFit="1"/>
    </xf>
    <xf numFmtId="0" fontId="10" fillId="26" borderId="1" xfId="0" applyFont="1" applyFill="1" applyBorder="1" applyAlignment="1" applyProtection="1">
      <alignment horizontal="center" vertical="center"/>
      <protection locked="0"/>
    </xf>
    <xf numFmtId="0" fontId="10" fillId="28" borderId="113" xfId="0" applyFont="1" applyFill="1" applyBorder="1" applyAlignment="1" applyProtection="1">
      <alignment horizontal="left" vertical="center"/>
    </xf>
    <xf numFmtId="0" fontId="10" fillId="28" borderId="55" xfId="0" applyFont="1" applyFill="1" applyBorder="1" applyAlignment="1" applyProtection="1">
      <alignment horizontal="left" vertical="center"/>
    </xf>
    <xf numFmtId="0" fontId="10" fillId="28" borderId="37" xfId="0" applyFont="1" applyFill="1" applyBorder="1" applyAlignment="1" applyProtection="1">
      <alignment horizontal="left" vertical="center"/>
    </xf>
    <xf numFmtId="0" fontId="10" fillId="18" borderId="59" xfId="0" applyFont="1" applyFill="1" applyBorder="1" applyAlignment="1" applyProtection="1">
      <alignment horizontal="left" vertical="center"/>
    </xf>
    <xf numFmtId="0" fontId="10" fillId="18" borderId="77" xfId="0" applyFont="1" applyFill="1" applyBorder="1" applyAlignment="1" applyProtection="1">
      <alignment horizontal="left" vertical="center"/>
    </xf>
    <xf numFmtId="0" fontId="10" fillId="18" borderId="35" xfId="0" applyFont="1" applyFill="1" applyBorder="1" applyAlignment="1" applyProtection="1">
      <alignment horizontal="left" vertical="center"/>
    </xf>
    <xf numFmtId="0" fontId="10" fillId="19" borderId="0" xfId="0" applyFont="1" applyFill="1" applyBorder="1" applyAlignment="1" applyProtection="1">
      <alignment horizontal="left" vertical="center"/>
    </xf>
    <xf numFmtId="49" fontId="10" fillId="19" borderId="0" xfId="0" applyNumberFormat="1" applyFont="1" applyFill="1" applyBorder="1" applyAlignment="1" applyProtection="1">
      <alignment horizontal="right" vertical="center"/>
    </xf>
    <xf numFmtId="0" fontId="10" fillId="18" borderId="0" xfId="0" applyFont="1" applyFill="1" applyBorder="1" applyAlignment="1" applyProtection="1"/>
    <xf numFmtId="0" fontId="10" fillId="18" borderId="0" xfId="0" applyFont="1" applyFill="1" applyBorder="1" applyAlignment="1" applyProtection="1">
      <alignment wrapText="1"/>
    </xf>
    <xf numFmtId="0" fontId="10" fillId="18" borderId="53" xfId="0" applyFont="1" applyFill="1" applyBorder="1" applyAlignment="1" applyProtection="1">
      <protection locked="0"/>
    </xf>
    <xf numFmtId="0" fontId="10" fillId="18" borderId="0" xfId="0" applyFont="1" applyFill="1" applyAlignment="1" applyProtection="1"/>
    <xf numFmtId="0" fontId="10" fillId="18" borderId="34" xfId="0" applyFont="1" applyFill="1" applyBorder="1" applyAlignment="1" applyProtection="1">
      <alignment horizontal="left" vertical="center"/>
    </xf>
    <xf numFmtId="0" fontId="10" fillId="18" borderId="29" xfId="0" applyFont="1" applyFill="1" applyBorder="1" applyAlignment="1" applyProtection="1">
      <alignment horizontal="left" vertical="center"/>
    </xf>
    <xf numFmtId="0" fontId="10" fillId="18" borderId="56" xfId="0" applyFont="1" applyFill="1" applyBorder="1" applyProtection="1">
      <alignment vertical="center"/>
    </xf>
    <xf numFmtId="0" fontId="0" fillId="0" borderId="0" xfId="0" applyFill="1" applyProtection="1">
      <alignment vertical="center"/>
      <protection hidden="1"/>
    </xf>
    <xf numFmtId="0" fontId="18" fillId="18" borderId="0" xfId="0" applyFont="1" applyFill="1" applyAlignment="1" applyProtection="1">
      <alignment vertical="center"/>
    </xf>
    <xf numFmtId="0" fontId="10" fillId="0" borderId="0" xfId="0" applyFont="1" applyFill="1" applyAlignment="1" applyProtection="1">
      <alignment vertical="center"/>
    </xf>
    <xf numFmtId="49" fontId="10" fillId="0" borderId="0" xfId="0" applyNumberFormat="1" applyFont="1" applyFill="1" applyBorder="1" applyAlignment="1" applyProtection="1">
      <alignment horizontal="right" vertical="center"/>
    </xf>
    <xf numFmtId="0" fontId="10" fillId="19" borderId="0" xfId="0" applyFont="1" applyFill="1" applyAlignment="1" applyProtection="1">
      <alignment horizontal="right" vertical="center"/>
    </xf>
    <xf numFmtId="0" fontId="18" fillId="4" borderId="60" xfId="0" applyFont="1" applyFill="1" applyBorder="1" applyAlignment="1" applyProtection="1">
      <alignment horizontal="center" vertical="center"/>
      <protection locked="0"/>
    </xf>
    <xf numFmtId="0" fontId="0" fillId="18" borderId="0" xfId="0" applyFont="1" applyFill="1">
      <alignment vertical="center"/>
    </xf>
    <xf numFmtId="0" fontId="10" fillId="18" borderId="0" xfId="0" applyFont="1" applyFill="1" applyAlignment="1" applyProtection="1">
      <alignment horizontal="left" vertical="center" indent="2"/>
    </xf>
    <xf numFmtId="0" fontId="10" fillId="18" borderId="0" xfId="0" applyFont="1" applyFill="1" applyAlignment="1" applyProtection="1">
      <alignment horizontal="left" vertical="center" indent="1"/>
    </xf>
    <xf numFmtId="0" fontId="10" fillId="18" borderId="0" xfId="0" applyFont="1" applyFill="1" applyAlignment="1" applyProtection="1">
      <alignment horizontal="left" vertical="center"/>
    </xf>
    <xf numFmtId="0" fontId="10" fillId="18" borderId="0" xfId="0" applyFont="1" applyFill="1" applyAlignment="1" applyProtection="1">
      <alignment horizontal="left" vertical="center" wrapText="1"/>
    </xf>
    <xf numFmtId="0" fontId="10" fillId="28" borderId="35" xfId="0" applyFont="1" applyFill="1" applyBorder="1" applyAlignment="1" applyProtection="1">
      <alignment horizontal="center" vertical="center" wrapText="1"/>
    </xf>
    <xf numFmtId="0" fontId="0" fillId="18" borderId="0" xfId="0" applyFill="1" applyAlignment="1">
      <alignment vertical="center"/>
    </xf>
    <xf numFmtId="0" fontId="10" fillId="18" borderId="52" xfId="0" applyFont="1" applyFill="1" applyBorder="1" applyAlignment="1" applyProtection="1">
      <alignment vertical="center"/>
    </xf>
    <xf numFmtId="0" fontId="10" fillId="18" borderId="0" xfId="0" applyFont="1" applyFill="1" applyAlignment="1" applyProtection="1">
      <alignment horizontal="left" vertical="top" wrapText="1"/>
    </xf>
    <xf numFmtId="0" fontId="10" fillId="18" borderId="0" xfId="0" applyFont="1" applyFill="1" applyAlignment="1" applyProtection="1">
      <alignment horizontal="left" vertical="top"/>
    </xf>
    <xf numFmtId="0" fontId="32" fillId="18" borderId="0" xfId="0" applyFont="1" applyFill="1" applyBorder="1" applyAlignment="1" applyProtection="1">
      <alignment vertical="center"/>
    </xf>
    <xf numFmtId="0" fontId="0" fillId="28" borderId="52" xfId="0" applyFont="1" applyFill="1" applyBorder="1" applyProtection="1">
      <alignment vertical="center"/>
    </xf>
    <xf numFmtId="0" fontId="0" fillId="30" borderId="52" xfId="0" applyFont="1" applyFill="1" applyBorder="1" applyProtection="1">
      <alignment vertical="center"/>
    </xf>
    <xf numFmtId="0" fontId="0" fillId="28" borderId="35" xfId="0" applyFill="1" applyBorder="1" applyAlignment="1" applyProtection="1">
      <alignment horizontal="center" vertical="center"/>
    </xf>
    <xf numFmtId="0" fontId="0" fillId="28" borderId="145" xfId="0" applyFill="1" applyBorder="1" applyAlignment="1" applyProtection="1">
      <alignment horizontal="center" vertical="center"/>
    </xf>
    <xf numFmtId="0" fontId="0" fillId="0" borderId="35" xfId="0" applyFont="1" applyFill="1" applyBorder="1" applyAlignment="1" applyProtection="1">
      <alignment horizontal="center" vertical="center"/>
    </xf>
    <xf numFmtId="0" fontId="0" fillId="28" borderId="52" xfId="0" applyFill="1" applyBorder="1" applyProtection="1">
      <alignment vertical="center"/>
    </xf>
    <xf numFmtId="0" fontId="10" fillId="46" borderId="0" xfId="0" applyFont="1" applyFill="1" applyBorder="1" applyAlignment="1" applyProtection="1">
      <alignment vertical="center" wrapText="1"/>
    </xf>
    <xf numFmtId="0" fontId="3" fillId="0" borderId="0" xfId="0" applyFont="1" applyFill="1" applyBorder="1" applyProtection="1">
      <alignment vertical="center"/>
    </xf>
    <xf numFmtId="0" fontId="0" fillId="47" borderId="168" xfId="0" applyFont="1" applyFill="1" applyBorder="1" applyAlignment="1" applyProtection="1">
      <alignment horizontal="center" vertical="center"/>
      <protection locked="0"/>
    </xf>
    <xf numFmtId="0" fontId="11" fillId="5" borderId="1" xfId="0" applyFont="1" applyFill="1" applyBorder="1" applyAlignment="1" applyProtection="1">
      <alignment horizontal="center" vertical="center" wrapText="1"/>
      <protection locked="0"/>
    </xf>
    <xf numFmtId="0" fontId="0" fillId="0" borderId="0" xfId="0" applyFill="1" applyBorder="1" applyProtection="1">
      <alignment vertical="center"/>
    </xf>
    <xf numFmtId="49" fontId="26" fillId="0" borderId="11" xfId="0" applyNumberFormat="1" applyFont="1" applyFill="1" applyBorder="1" applyAlignment="1" applyProtection="1">
      <alignment horizontal="right" vertical="center" wrapText="1"/>
    </xf>
    <xf numFmtId="0" fontId="26" fillId="0" borderId="84" xfId="0" applyFont="1" applyBorder="1" applyAlignment="1" applyProtection="1">
      <alignment horizontal="center" vertical="center" shrinkToFit="1"/>
    </xf>
    <xf numFmtId="0" fontId="26" fillId="11" borderId="50" xfId="0" applyFont="1" applyFill="1" applyBorder="1" applyAlignment="1" applyProtection="1">
      <alignment horizontal="center" vertical="center"/>
    </xf>
    <xf numFmtId="0" fontId="26" fillId="0" borderId="46" xfId="0" applyFont="1" applyFill="1" applyBorder="1" applyAlignment="1" applyProtection="1">
      <alignment horizontal="center" vertical="center" wrapText="1"/>
    </xf>
    <xf numFmtId="0" fontId="26" fillId="0" borderId="16" xfId="0" applyFont="1" applyFill="1" applyBorder="1" applyAlignment="1" applyProtection="1">
      <alignment horizontal="center" vertical="center"/>
    </xf>
    <xf numFmtId="0" fontId="26" fillId="0" borderId="46" xfId="0" applyFont="1" applyFill="1" applyBorder="1" applyAlignment="1" applyProtection="1">
      <alignment horizontal="center" vertical="center"/>
    </xf>
    <xf numFmtId="0" fontId="26" fillId="0" borderId="76" xfId="0" applyFont="1" applyFill="1" applyBorder="1" applyAlignment="1" applyProtection="1">
      <alignment horizontal="center" vertical="center"/>
    </xf>
    <xf numFmtId="0" fontId="26" fillId="0" borderId="18" xfId="0" applyFont="1" applyFill="1" applyBorder="1" applyAlignment="1" applyProtection="1">
      <alignment horizontal="center" vertical="center"/>
    </xf>
    <xf numFmtId="0" fontId="26" fillId="0" borderId="76" xfId="0" applyFont="1" applyFill="1" applyBorder="1" applyAlignment="1" applyProtection="1">
      <alignment horizontal="center" vertical="center" wrapText="1"/>
    </xf>
    <xf numFmtId="0" fontId="26" fillId="0" borderId="16" xfId="0" applyFont="1" applyFill="1" applyBorder="1" applyAlignment="1" applyProtection="1">
      <alignment horizontal="center" vertical="center"/>
      <protection hidden="1"/>
    </xf>
    <xf numFmtId="0" fontId="26" fillId="0" borderId="93" xfId="0" applyFont="1" applyFill="1" applyBorder="1" applyAlignment="1" applyProtection="1">
      <alignment horizontal="center" vertical="center"/>
    </xf>
    <xf numFmtId="0" fontId="26" fillId="11" borderId="46" xfId="0" applyFont="1" applyFill="1" applyBorder="1" applyAlignment="1" applyProtection="1">
      <alignment vertical="center" wrapText="1"/>
    </xf>
    <xf numFmtId="0" fontId="26" fillId="12" borderId="46" xfId="0" applyFont="1" applyFill="1" applyBorder="1" applyAlignment="1" applyProtection="1">
      <alignment vertical="center" wrapText="1"/>
    </xf>
    <xf numFmtId="0" fontId="11" fillId="18" borderId="96" xfId="0" applyFont="1" applyFill="1" applyBorder="1" applyAlignment="1" applyProtection="1">
      <alignment horizontal="center" vertical="center" wrapText="1"/>
    </xf>
    <xf numFmtId="0" fontId="11" fillId="18" borderId="81" xfId="0" applyFont="1" applyFill="1" applyBorder="1" applyAlignment="1" applyProtection="1">
      <alignment horizontal="center" vertical="center"/>
    </xf>
    <xf numFmtId="0" fontId="11" fillId="18" borderId="164" xfId="0" applyFont="1" applyFill="1" applyBorder="1" applyAlignment="1" applyProtection="1">
      <alignment horizontal="left" vertical="center" wrapText="1"/>
    </xf>
    <xf numFmtId="0" fontId="20" fillId="2" borderId="6" xfId="0" applyFont="1" applyFill="1" applyBorder="1" applyAlignment="1" applyProtection="1">
      <alignment vertical="center" wrapText="1"/>
    </xf>
    <xf numFmtId="0" fontId="10" fillId="28" borderId="1" xfId="0" applyFont="1" applyFill="1" applyBorder="1" applyAlignment="1" applyProtection="1">
      <alignment horizontal="center" vertical="center"/>
    </xf>
    <xf numFmtId="0" fontId="0" fillId="30" borderId="0" xfId="0" applyFont="1" applyFill="1" applyBorder="1" applyProtection="1">
      <alignment vertical="center"/>
    </xf>
    <xf numFmtId="0" fontId="0" fillId="30" borderId="0" xfId="0" applyFill="1" applyProtection="1">
      <alignment vertical="center"/>
    </xf>
    <xf numFmtId="181" fontId="0" fillId="30" borderId="0" xfId="0" applyNumberFormat="1" applyFont="1" applyFill="1" applyBorder="1" applyProtection="1">
      <alignment vertical="center"/>
      <protection hidden="1"/>
    </xf>
    <xf numFmtId="0" fontId="0" fillId="30" borderId="0" xfId="0" applyFont="1" applyFill="1" applyBorder="1" applyAlignment="1" applyProtection="1">
      <alignment horizontal="right" vertical="center" wrapText="1"/>
    </xf>
    <xf numFmtId="0" fontId="0" fillId="48" borderId="0" xfId="0" applyFont="1" applyFill="1" applyBorder="1" applyProtection="1">
      <alignment vertical="center"/>
    </xf>
    <xf numFmtId="0" fontId="4" fillId="48" borderId="0" xfId="0" applyFont="1" applyFill="1" applyBorder="1" applyAlignment="1" applyProtection="1">
      <alignment horizontal="center" vertical="center"/>
    </xf>
    <xf numFmtId="0" fontId="3" fillId="48" borderId="0" xfId="0" applyFont="1" applyFill="1" applyBorder="1" applyProtection="1">
      <alignment vertical="center"/>
    </xf>
    <xf numFmtId="0" fontId="0" fillId="48" borderId="0" xfId="0" applyFont="1" applyFill="1" applyBorder="1" applyAlignment="1" applyProtection="1">
      <alignment horizontal="right" vertical="center"/>
    </xf>
    <xf numFmtId="0" fontId="3" fillId="30" borderId="0" xfId="0" applyFont="1" applyFill="1" applyBorder="1" applyProtection="1">
      <alignment vertical="center"/>
    </xf>
    <xf numFmtId="0" fontId="0" fillId="30" borderId="55" xfId="0" applyFont="1" applyFill="1" applyBorder="1" applyAlignment="1" applyProtection="1">
      <alignment vertical="center"/>
    </xf>
    <xf numFmtId="0" fontId="0" fillId="30" borderId="0" xfId="0" applyFont="1" applyFill="1" applyBorder="1" applyAlignment="1" applyProtection="1">
      <alignment vertical="center"/>
    </xf>
    <xf numFmtId="0" fontId="3" fillId="30" borderId="0" xfId="0" applyFont="1" applyFill="1" applyBorder="1" applyAlignment="1" applyProtection="1">
      <alignment vertical="center"/>
    </xf>
    <xf numFmtId="0" fontId="10" fillId="48" borderId="0" xfId="0" applyFont="1" applyFill="1" applyBorder="1" applyAlignment="1" applyProtection="1">
      <alignment vertical="center" wrapText="1"/>
    </xf>
    <xf numFmtId="0" fontId="44" fillId="0" borderId="0" xfId="9" applyFont="1" applyAlignment="1" applyProtection="1">
      <alignment horizontal="left" vertical="center"/>
    </xf>
    <xf numFmtId="0" fontId="57" fillId="0" borderId="137" xfId="9" applyFont="1" applyBorder="1" applyAlignment="1" applyProtection="1">
      <alignment vertical="center"/>
    </xf>
    <xf numFmtId="0" fontId="44" fillId="0" borderId="139" xfId="9" applyFont="1" applyBorder="1" applyAlignment="1" applyProtection="1">
      <alignment horizontal="left" vertical="center"/>
    </xf>
    <xf numFmtId="0" fontId="47" fillId="34" borderId="140" xfId="9" applyFont="1" applyFill="1" applyBorder="1" applyAlignment="1" applyProtection="1">
      <alignment horizontal="center" vertical="center"/>
    </xf>
    <xf numFmtId="0" fontId="58" fillId="34" borderId="141" xfId="9" applyFont="1" applyFill="1" applyBorder="1" applyAlignment="1" applyProtection="1">
      <alignment horizontal="left" vertical="center"/>
    </xf>
    <xf numFmtId="0" fontId="44" fillId="34" borderId="141" xfId="9" applyFont="1" applyFill="1" applyBorder="1" applyAlignment="1" applyProtection="1">
      <alignment horizontal="left" vertical="center" wrapText="1"/>
    </xf>
    <xf numFmtId="0" fontId="44" fillId="34" borderId="142" xfId="9" applyFont="1" applyFill="1" applyBorder="1" applyAlignment="1" applyProtection="1">
      <alignment horizontal="left" vertical="center"/>
    </xf>
    <xf numFmtId="0" fontId="44" fillId="0" borderId="17" xfId="9" applyFont="1" applyBorder="1" applyAlignment="1" applyProtection="1">
      <alignment horizontal="left" vertical="center"/>
    </xf>
    <xf numFmtId="0" fontId="44" fillId="0" borderId="0" xfId="9" applyFont="1" applyBorder="1" applyAlignment="1" applyProtection="1">
      <alignment horizontal="center" vertical="center"/>
    </xf>
    <xf numFmtId="0" fontId="44" fillId="0" borderId="0" xfId="9" applyFont="1" applyBorder="1" applyAlignment="1" applyProtection="1">
      <alignment horizontal="left" vertical="center"/>
    </xf>
    <xf numFmtId="0" fontId="44" fillId="0" borderId="0" xfId="9" applyFont="1" applyBorder="1" applyAlignment="1" applyProtection="1">
      <alignment horizontal="left" vertical="center" wrapText="1"/>
    </xf>
    <xf numFmtId="0" fontId="44" fillId="0" borderId="29" xfId="9" applyFont="1" applyBorder="1" applyAlignment="1" applyProtection="1">
      <alignment horizontal="left" vertical="center"/>
    </xf>
    <xf numFmtId="0" fontId="59" fillId="0" borderId="0" xfId="9" applyFont="1" applyFill="1" applyBorder="1" applyAlignment="1" applyProtection="1">
      <alignment horizontal="left" vertical="center"/>
    </xf>
    <xf numFmtId="0" fontId="59" fillId="0" borderId="0" xfId="9" applyFont="1" applyFill="1" applyBorder="1" applyAlignment="1" applyProtection="1">
      <alignment horizontal="left" vertical="center" wrapText="1"/>
    </xf>
    <xf numFmtId="0" fontId="59" fillId="0" borderId="17" xfId="9" applyFont="1" applyFill="1" applyBorder="1" applyAlignment="1" applyProtection="1">
      <alignment horizontal="left" vertical="center"/>
    </xf>
    <xf numFmtId="0" fontId="59" fillId="0" borderId="0" xfId="9" applyFont="1" applyFill="1" applyBorder="1" applyAlignment="1" applyProtection="1">
      <alignment horizontal="center" vertical="center" wrapText="1"/>
    </xf>
    <xf numFmtId="0" fontId="59" fillId="0" borderId="29" xfId="9" applyFont="1" applyFill="1" applyBorder="1" applyAlignment="1" applyProtection="1">
      <alignment horizontal="left" vertical="center"/>
    </xf>
    <xf numFmtId="0" fontId="59" fillId="0" borderId="0" xfId="9" applyFont="1" applyFill="1" applyAlignment="1" applyProtection="1">
      <alignment horizontal="left" vertical="center"/>
    </xf>
    <xf numFmtId="0" fontId="44" fillId="0" borderId="17" xfId="9" applyFont="1" applyFill="1" applyBorder="1" applyAlignment="1" applyProtection="1">
      <alignment horizontal="left" vertical="center"/>
    </xf>
    <xf numFmtId="0" fontId="44" fillId="0" borderId="0" xfId="9" applyFont="1" applyFill="1" applyBorder="1" applyAlignment="1" applyProtection="1">
      <alignment horizontal="center" vertical="center" wrapText="1"/>
    </xf>
    <xf numFmtId="0" fontId="44" fillId="0" borderId="29" xfId="9" applyFont="1" applyFill="1" applyBorder="1" applyAlignment="1" applyProtection="1">
      <alignment horizontal="left" vertical="center"/>
    </xf>
    <xf numFmtId="0" fontId="44" fillId="0" borderId="0" xfId="9" applyFont="1" applyFill="1" applyAlignment="1" applyProtection="1">
      <alignment horizontal="left" vertical="center"/>
    </xf>
    <xf numFmtId="0" fontId="48" fillId="0" borderId="0" xfId="9" applyFont="1" applyFill="1" applyBorder="1" applyAlignment="1" applyProtection="1">
      <alignment horizontal="left" vertical="center" wrapText="1"/>
    </xf>
    <xf numFmtId="0" fontId="44" fillId="0" borderId="0" xfId="9" applyFont="1" applyFill="1" applyBorder="1" applyAlignment="1" applyProtection="1">
      <alignment horizontal="left" vertical="center"/>
    </xf>
    <xf numFmtId="0" fontId="47" fillId="34" borderId="17" xfId="9" applyFont="1" applyFill="1" applyBorder="1" applyAlignment="1" applyProtection="1">
      <alignment horizontal="center" vertical="center"/>
    </xf>
    <xf numFmtId="0" fontId="58" fillId="34" borderId="0" xfId="9" applyFont="1" applyFill="1" applyBorder="1" applyAlignment="1" applyProtection="1">
      <alignment horizontal="left" vertical="center"/>
    </xf>
    <xf numFmtId="0" fontId="44" fillId="34" borderId="0" xfId="9" applyFont="1" applyFill="1" applyBorder="1" applyAlignment="1" applyProtection="1">
      <alignment horizontal="left" vertical="center" wrapText="1"/>
    </xf>
    <xf numFmtId="0" fontId="44" fillId="34" borderId="29" xfId="9" applyFont="1" applyFill="1" applyBorder="1" applyAlignment="1" applyProtection="1">
      <alignment horizontal="left" vertical="center"/>
    </xf>
    <xf numFmtId="0" fontId="47" fillId="0" borderId="17" xfId="9" applyFont="1" applyFill="1" applyBorder="1" applyAlignment="1" applyProtection="1">
      <alignment horizontal="left" vertical="center"/>
    </xf>
    <xf numFmtId="0" fontId="44" fillId="0" borderId="0" xfId="9" applyFont="1" applyFill="1" applyBorder="1" applyAlignment="1" applyProtection="1">
      <alignment vertical="center"/>
    </xf>
    <xf numFmtId="0" fontId="44" fillId="0" borderId="0" xfId="9" applyFont="1" applyFill="1" applyBorder="1" applyAlignment="1" applyProtection="1">
      <alignment horizontal="left" vertical="center" wrapText="1"/>
    </xf>
    <xf numFmtId="0" fontId="44" fillId="35" borderId="17" xfId="9" applyFont="1" applyFill="1" applyBorder="1" applyAlignment="1" applyProtection="1">
      <alignment horizontal="left" vertical="center"/>
    </xf>
    <xf numFmtId="0" fontId="44" fillId="35" borderId="0" xfId="9" applyFont="1" applyFill="1" applyBorder="1" applyAlignment="1" applyProtection="1">
      <alignment horizontal="center" vertical="center"/>
    </xf>
    <xf numFmtId="0" fontId="62" fillId="35" borderId="0" xfId="9" applyFont="1" applyFill="1" applyBorder="1" applyAlignment="1" applyProtection="1">
      <alignment horizontal="left" vertical="center"/>
    </xf>
    <xf numFmtId="0" fontId="44" fillId="35" borderId="0" xfId="9" applyFont="1" applyFill="1" applyBorder="1" applyAlignment="1" applyProtection="1">
      <alignment horizontal="left" vertical="center" wrapText="1"/>
    </xf>
    <xf numFmtId="0" fontId="44" fillId="35" borderId="29" xfId="9" applyFont="1" applyFill="1" applyBorder="1" applyAlignment="1" applyProtection="1">
      <alignment horizontal="left" vertical="center"/>
    </xf>
    <xf numFmtId="0" fontId="44" fillId="35" borderId="0" xfId="9" applyFont="1" applyFill="1" applyBorder="1" applyAlignment="1" applyProtection="1">
      <alignment horizontal="left" vertical="center"/>
    </xf>
    <xf numFmtId="0" fontId="64" fillId="0" borderId="0" xfId="9" applyFont="1" applyBorder="1" applyAlignment="1" applyProtection="1">
      <alignment horizontal="left" vertical="center" wrapText="1"/>
    </xf>
    <xf numFmtId="0" fontId="44" fillId="24" borderId="1" xfId="9" applyFont="1" applyFill="1" applyBorder="1" applyAlignment="1" applyProtection="1">
      <alignment horizontal="center" vertical="center" shrinkToFit="1"/>
    </xf>
    <xf numFmtId="176" fontId="44" fillId="25" borderId="1" xfId="9" applyNumberFormat="1" applyFont="1" applyFill="1" applyBorder="1" applyAlignment="1" applyProtection="1">
      <alignment horizontal="center" vertical="center"/>
    </xf>
    <xf numFmtId="0" fontId="44" fillId="26" borderId="1" xfId="9" applyFont="1" applyFill="1" applyBorder="1" applyAlignment="1" applyProtection="1">
      <alignment horizontal="center" vertical="center"/>
    </xf>
    <xf numFmtId="0" fontId="44" fillId="0" borderId="0" xfId="9" applyFont="1" applyBorder="1" applyAlignment="1" applyProtection="1">
      <alignment horizontal="center" vertical="center" wrapText="1"/>
    </xf>
    <xf numFmtId="0" fontId="44" fillId="35" borderId="0" xfId="9" applyFont="1" applyFill="1" applyBorder="1" applyAlignment="1" applyProtection="1">
      <alignment horizontal="center" vertical="center" wrapText="1"/>
    </xf>
    <xf numFmtId="0" fontId="44" fillId="35" borderId="0" xfId="9" applyFont="1" applyFill="1" applyBorder="1" applyAlignment="1" applyProtection="1">
      <alignment vertical="center"/>
    </xf>
    <xf numFmtId="0" fontId="44" fillId="35" borderId="0" xfId="9" applyFont="1" applyFill="1" applyBorder="1" applyAlignment="1" applyProtection="1">
      <alignment vertical="center" wrapText="1"/>
    </xf>
    <xf numFmtId="0" fontId="44" fillId="0" borderId="0" xfId="9" applyFont="1" applyFill="1" applyBorder="1" applyAlignment="1" applyProtection="1">
      <alignment vertical="center" wrapText="1"/>
    </xf>
    <xf numFmtId="0" fontId="44" fillId="0" borderId="36" xfId="9" applyFont="1" applyFill="1" applyBorder="1" applyAlignment="1" applyProtection="1">
      <alignment horizontal="left" vertical="center"/>
    </xf>
    <xf numFmtId="0" fontId="44" fillId="0" borderId="133" xfId="9" applyFont="1" applyFill="1" applyBorder="1" applyAlignment="1" applyProtection="1">
      <alignment horizontal="center" vertical="center" wrapText="1"/>
    </xf>
    <xf numFmtId="0" fontId="44" fillId="0" borderId="135" xfId="9" applyFont="1" applyFill="1" applyBorder="1" applyAlignment="1" applyProtection="1">
      <alignment horizontal="left" vertical="center"/>
    </xf>
    <xf numFmtId="0" fontId="44" fillId="0" borderId="0" xfId="9" applyFont="1" applyAlignment="1" applyProtection="1">
      <alignment horizontal="left" vertical="center" wrapText="1"/>
    </xf>
    <xf numFmtId="182" fontId="14" fillId="0" borderId="57" xfId="0" applyNumberFormat="1" applyFont="1" applyFill="1" applyBorder="1" applyAlignment="1" applyProtection="1">
      <alignment horizontal="center" vertical="center"/>
    </xf>
    <xf numFmtId="0" fontId="0" fillId="0" borderId="19" xfId="0" applyBorder="1" applyProtection="1">
      <alignment vertical="center"/>
    </xf>
    <xf numFmtId="176" fontId="67" fillId="0" borderId="0" xfId="0" applyNumberFormat="1" applyFont="1" applyFill="1" applyBorder="1" applyAlignment="1" applyProtection="1">
      <alignment horizontal="center" vertical="center"/>
    </xf>
    <xf numFmtId="176" fontId="67" fillId="25" borderId="0" xfId="0" applyNumberFormat="1" applyFont="1" applyFill="1" applyBorder="1" applyAlignment="1" applyProtection="1">
      <alignment horizontal="center" vertical="center"/>
    </xf>
    <xf numFmtId="0" fontId="26" fillId="0" borderId="99" xfId="0" applyFont="1" applyFill="1" applyBorder="1" applyAlignment="1" applyProtection="1">
      <alignment horizontal="left" vertical="center" shrinkToFit="1"/>
    </xf>
    <xf numFmtId="0" fontId="10" fillId="0" borderId="1" xfId="0" applyFont="1" applyFill="1" applyBorder="1" applyAlignment="1" applyProtection="1">
      <alignment horizontal="left" vertical="center" wrapText="1"/>
    </xf>
    <xf numFmtId="0" fontId="0" fillId="0" borderId="1" xfId="0" applyFont="1" applyFill="1" applyBorder="1" applyAlignment="1" applyProtection="1">
      <alignment horizontal="center" vertical="center" wrapText="1"/>
    </xf>
    <xf numFmtId="0" fontId="10" fillId="42" borderId="52" xfId="0" applyFont="1" applyFill="1" applyBorder="1" applyAlignment="1" applyProtection="1">
      <alignment horizontal="center" vertical="center"/>
      <protection locked="0"/>
    </xf>
    <xf numFmtId="0" fontId="53" fillId="30" borderId="0" xfId="0" applyFont="1" applyFill="1" applyBorder="1" applyAlignment="1" applyProtection="1">
      <alignment horizontal="right" vertical="center"/>
    </xf>
    <xf numFmtId="0" fontId="10" fillId="30" borderId="0" xfId="0" applyFont="1" applyFill="1" applyBorder="1" applyProtection="1">
      <alignment vertical="center"/>
    </xf>
    <xf numFmtId="0" fontId="18" fillId="28" borderId="13" xfId="0" applyFont="1" applyFill="1" applyBorder="1" applyAlignment="1" applyProtection="1">
      <alignment horizontal="left" vertical="center"/>
      <protection locked="0"/>
    </xf>
    <xf numFmtId="0" fontId="18" fillId="28" borderId="42" xfId="0" applyFont="1" applyFill="1" applyBorder="1" applyAlignment="1" applyProtection="1">
      <alignment horizontal="left" vertical="center"/>
      <protection locked="0"/>
    </xf>
    <xf numFmtId="0" fontId="8" fillId="0" borderId="0" xfId="0" applyFont="1" applyFill="1" applyBorder="1" applyAlignment="1" applyProtection="1">
      <alignment horizontal="center" vertical="center" wrapText="1"/>
    </xf>
    <xf numFmtId="0" fontId="6" fillId="0" borderId="11" xfId="0" applyFont="1" applyFill="1" applyBorder="1" applyAlignment="1" applyProtection="1">
      <alignment vertical="center"/>
    </xf>
    <xf numFmtId="0" fontId="5" fillId="0" borderId="11" xfId="0" applyFont="1" applyFill="1" applyBorder="1" applyAlignment="1" applyProtection="1">
      <alignment vertical="center"/>
    </xf>
    <xf numFmtId="0" fontId="10" fillId="0" borderId="11" xfId="0" applyFont="1" applyFill="1" applyBorder="1" applyProtection="1">
      <alignment vertical="center"/>
    </xf>
    <xf numFmtId="0" fontId="5" fillId="0" borderId="174" xfId="0" applyFont="1" applyFill="1" applyBorder="1" applyAlignment="1" applyProtection="1">
      <alignment vertical="center"/>
    </xf>
    <xf numFmtId="0" fontId="6" fillId="0" borderId="174" xfId="0" applyFont="1" applyFill="1" applyBorder="1" applyProtection="1">
      <alignment vertical="center"/>
    </xf>
    <xf numFmtId="0" fontId="5" fillId="0" borderId="174" xfId="0" applyFont="1" applyFill="1" applyBorder="1" applyAlignment="1" applyProtection="1">
      <alignment vertical="center" wrapText="1"/>
    </xf>
    <xf numFmtId="0" fontId="6" fillId="0" borderId="174" xfId="0" applyFont="1" applyFill="1" applyBorder="1" applyAlignment="1" applyProtection="1">
      <alignment vertical="center" wrapText="1"/>
    </xf>
    <xf numFmtId="0" fontId="6" fillId="0" borderId="174" xfId="0" applyFont="1" applyFill="1" applyBorder="1" applyAlignment="1" applyProtection="1">
      <alignment horizontal="center" vertical="center"/>
    </xf>
    <xf numFmtId="0" fontId="10" fillId="0" borderId="174" xfId="0" applyFont="1" applyFill="1" applyBorder="1" applyProtection="1">
      <alignment vertical="center"/>
    </xf>
    <xf numFmtId="49" fontId="66" fillId="12" borderId="5" xfId="0" applyNumberFormat="1" applyFont="1" applyFill="1" applyBorder="1" applyAlignment="1" applyProtection="1">
      <alignment vertical="center"/>
    </xf>
    <xf numFmtId="0" fontId="66" fillId="12" borderId="5" xfId="0" applyFont="1" applyFill="1" applyBorder="1" applyAlignment="1" applyProtection="1">
      <alignment vertical="center" wrapText="1"/>
    </xf>
    <xf numFmtId="177" fontId="66" fillId="16" borderId="1" xfId="0" applyNumberFormat="1" applyFont="1" applyFill="1" applyBorder="1" applyAlignment="1" applyProtection="1">
      <alignment horizontal="center" vertical="center"/>
      <protection locked="0"/>
    </xf>
    <xf numFmtId="0" fontId="81" fillId="0" borderId="0" xfId="0" applyFont="1" applyFill="1" applyBorder="1" applyProtection="1">
      <alignment vertical="center"/>
    </xf>
    <xf numFmtId="181" fontId="82" fillId="0" borderId="0" xfId="0" applyNumberFormat="1" applyFont="1" applyFill="1" applyBorder="1" applyAlignment="1" applyProtection="1">
      <alignment vertical="center"/>
      <protection hidden="1"/>
    </xf>
    <xf numFmtId="0" fontId="82" fillId="0" borderId="0" xfId="0" applyFont="1" applyFill="1" applyBorder="1" applyAlignment="1" applyProtection="1">
      <alignment vertical="center"/>
    </xf>
    <xf numFmtId="181" fontId="83" fillId="0" borderId="0" xfId="0" applyNumberFormat="1" applyFont="1" applyFill="1" applyAlignment="1" applyProtection="1">
      <alignment vertical="center"/>
      <protection hidden="1"/>
    </xf>
    <xf numFmtId="181" fontId="83" fillId="0" borderId="0" xfId="0" applyNumberFormat="1" applyFont="1" applyFill="1" applyBorder="1" applyAlignment="1" applyProtection="1">
      <alignment vertical="center"/>
      <protection hidden="1"/>
    </xf>
    <xf numFmtId="0" fontId="66" fillId="0" borderId="0" xfId="0" applyFont="1" applyFill="1" applyBorder="1" applyAlignment="1" applyProtection="1">
      <alignment vertical="center"/>
    </xf>
    <xf numFmtId="181" fontId="66" fillId="0" borderId="0" xfId="0" applyNumberFormat="1" applyFont="1" applyFill="1" applyBorder="1" applyAlignment="1" applyProtection="1">
      <alignment vertical="center"/>
      <protection hidden="1"/>
    </xf>
    <xf numFmtId="0" fontId="66" fillId="33" borderId="0" xfId="0" applyFont="1" applyFill="1" applyBorder="1" applyAlignment="1" applyProtection="1">
      <alignment vertical="center"/>
    </xf>
    <xf numFmtId="181" fontId="83" fillId="0" borderId="0" xfId="0" applyNumberFormat="1" applyFont="1" applyFill="1" applyAlignment="1" applyProtection="1">
      <alignment horizontal="left" vertical="center"/>
      <protection hidden="1"/>
    </xf>
    <xf numFmtId="0" fontId="66" fillId="0" borderId="20" xfId="0" applyFont="1" applyFill="1" applyBorder="1" applyAlignment="1" applyProtection="1">
      <alignment horizontal="center" vertical="center"/>
    </xf>
    <xf numFmtId="0" fontId="6" fillId="50" borderId="0" xfId="0" applyFont="1" applyFill="1" applyProtection="1">
      <alignment vertical="center"/>
    </xf>
    <xf numFmtId="0" fontId="6" fillId="50" borderId="0" xfId="0" applyFont="1" applyFill="1" applyBorder="1" applyProtection="1">
      <alignment vertical="center"/>
    </xf>
    <xf numFmtId="0" fontId="5" fillId="50" borderId="0" xfId="0" applyFont="1" applyFill="1" applyBorder="1" applyProtection="1">
      <alignment vertical="center"/>
    </xf>
    <xf numFmtId="0" fontId="5" fillId="0" borderId="5" xfId="0" applyFont="1" applyFill="1" applyBorder="1" applyAlignment="1" applyProtection="1">
      <alignment horizontal="left" vertical="center"/>
    </xf>
    <xf numFmtId="0" fontId="26" fillId="8" borderId="1" xfId="0" applyFont="1" applyFill="1" applyBorder="1" applyAlignment="1" applyProtection="1">
      <alignment horizontal="center" vertical="center" wrapText="1"/>
      <protection locked="0"/>
    </xf>
    <xf numFmtId="0" fontId="5" fillId="0" borderId="175" xfId="0" applyFont="1" applyBorder="1" applyProtection="1">
      <alignment vertical="center"/>
    </xf>
    <xf numFmtId="0" fontId="6" fillId="0" borderId="175" xfId="0" applyFont="1" applyBorder="1" applyProtection="1">
      <alignment vertical="center"/>
    </xf>
    <xf numFmtId="0" fontId="5" fillId="0" borderId="175" xfId="0" applyFont="1" applyBorder="1" applyAlignment="1" applyProtection="1">
      <alignment vertical="center" wrapText="1"/>
    </xf>
    <xf numFmtId="0" fontId="6" fillId="0" borderId="175" xfId="0" applyFont="1" applyBorder="1" applyAlignment="1" applyProtection="1">
      <alignment vertical="center" wrapText="1"/>
    </xf>
    <xf numFmtId="0" fontId="6" fillId="0" borderId="175" xfId="0" applyFont="1" applyBorder="1" applyAlignment="1" applyProtection="1">
      <alignment horizontal="center" vertical="center"/>
    </xf>
    <xf numFmtId="0" fontId="10" fillId="0" borderId="175" xfId="0" applyFont="1" applyBorder="1" applyProtection="1">
      <alignment vertical="center"/>
    </xf>
    <xf numFmtId="0" fontId="4" fillId="0" borderId="83" xfId="0" applyFont="1" applyFill="1" applyBorder="1" applyAlignment="1" applyProtection="1">
      <alignment horizontal="center" vertical="center"/>
    </xf>
    <xf numFmtId="0" fontId="5" fillId="0" borderId="10" xfId="0" applyFont="1" applyFill="1" applyBorder="1" applyAlignment="1" applyProtection="1">
      <alignment horizontal="left" vertical="center"/>
    </xf>
    <xf numFmtId="0" fontId="10" fillId="0" borderId="5" xfId="19" applyFont="1" applyFill="1" applyBorder="1" applyAlignment="1" applyProtection="1">
      <alignment horizontal="left" vertical="center"/>
    </xf>
    <xf numFmtId="0" fontId="0" fillId="0" borderId="9" xfId="0" applyFont="1" applyFill="1" applyBorder="1" applyAlignment="1" applyProtection="1">
      <alignment horizontal="left" vertical="center"/>
    </xf>
    <xf numFmtId="0" fontId="6" fillId="30" borderId="5" xfId="0" applyFont="1" applyFill="1" applyBorder="1" applyAlignment="1" applyProtection="1">
      <alignment vertical="center"/>
    </xf>
    <xf numFmtId="0" fontId="11" fillId="30" borderId="5" xfId="0" applyFont="1" applyFill="1" applyBorder="1" applyProtection="1">
      <alignment vertical="center"/>
    </xf>
    <xf numFmtId="181" fontId="84" fillId="0" borderId="0" xfId="0" applyNumberFormat="1" applyFont="1" applyFill="1" applyAlignment="1" applyProtection="1">
      <alignment horizontal="left" vertical="center"/>
      <protection hidden="1"/>
    </xf>
    <xf numFmtId="181" fontId="84" fillId="0" borderId="0" xfId="0" applyNumberFormat="1" applyFont="1" applyFill="1" applyAlignment="1" applyProtection="1">
      <alignment vertical="center"/>
      <protection hidden="1"/>
    </xf>
    <xf numFmtId="0" fontId="26" fillId="0" borderId="178" xfId="0" applyFont="1" applyBorder="1" applyAlignment="1" applyProtection="1">
      <alignment horizontal="left" vertical="center" shrinkToFit="1"/>
    </xf>
    <xf numFmtId="0" fontId="26" fillId="0" borderId="151" xfId="0" applyFont="1" applyBorder="1" applyAlignment="1" applyProtection="1">
      <alignment horizontal="left" vertical="center" shrinkToFit="1"/>
    </xf>
    <xf numFmtId="0" fontId="4" fillId="0" borderId="9" xfId="0" applyFont="1" applyFill="1" applyBorder="1" applyProtection="1">
      <alignment vertical="center"/>
    </xf>
    <xf numFmtId="0" fontId="4" fillId="0" borderId="32" xfId="0" applyFont="1" applyFill="1" applyBorder="1" applyProtection="1">
      <alignment vertical="center"/>
    </xf>
    <xf numFmtId="0" fontId="4" fillId="0" borderId="30" xfId="0" applyFont="1" applyFill="1" applyBorder="1" applyProtection="1">
      <alignment vertical="center"/>
    </xf>
    <xf numFmtId="0" fontId="67" fillId="0" borderId="0" xfId="0" applyFont="1" applyFill="1" applyBorder="1" applyAlignment="1" applyProtection="1">
      <alignment horizontal="center" vertical="center"/>
    </xf>
    <xf numFmtId="0" fontId="67" fillId="0" borderId="0" xfId="0" applyFont="1" applyFill="1" applyBorder="1" applyAlignment="1" applyProtection="1">
      <alignment horizontal="left" vertical="center"/>
    </xf>
    <xf numFmtId="0" fontId="67" fillId="0" borderId="0" xfId="0" applyFont="1" applyFill="1" applyBorder="1" applyAlignment="1" applyProtection="1">
      <alignment vertical="center" wrapText="1"/>
    </xf>
    <xf numFmtId="0" fontId="68" fillId="0" borderId="0" xfId="0" applyFont="1" applyFill="1" applyBorder="1" applyProtection="1">
      <alignment vertical="center"/>
    </xf>
    <xf numFmtId="0" fontId="67" fillId="0" borderId="0" xfId="0" applyFont="1" applyFill="1" applyBorder="1" applyAlignment="1" applyProtection="1">
      <alignment horizontal="center" vertical="center" wrapText="1"/>
    </xf>
    <xf numFmtId="0" fontId="65" fillId="0" borderId="0" xfId="0" applyFont="1" applyFill="1" applyBorder="1" applyAlignment="1" applyProtection="1">
      <alignment vertical="center" wrapText="1"/>
    </xf>
    <xf numFmtId="0" fontId="66" fillId="0" borderId="0" xfId="0" applyFont="1" applyFill="1" applyBorder="1" applyAlignment="1" applyProtection="1">
      <alignment vertical="center" wrapText="1"/>
    </xf>
    <xf numFmtId="0" fontId="67" fillId="0" borderId="30" xfId="0" applyFont="1" applyFill="1" applyBorder="1" applyProtection="1">
      <alignment vertical="center"/>
    </xf>
    <xf numFmtId="0" fontId="67" fillId="0" borderId="17" xfId="0" applyFont="1" applyFill="1" applyBorder="1" applyProtection="1">
      <alignment vertical="center"/>
    </xf>
    <xf numFmtId="0" fontId="4" fillId="0" borderId="29" xfId="0" applyFont="1" applyFill="1" applyBorder="1" applyProtection="1">
      <alignment vertical="center"/>
    </xf>
    <xf numFmtId="182" fontId="0" fillId="18" borderId="0" xfId="0" applyNumberFormat="1" applyFont="1" applyFill="1" applyBorder="1" applyAlignment="1" applyProtection="1">
      <alignment horizontal="center" vertical="center"/>
      <protection hidden="1"/>
    </xf>
    <xf numFmtId="182" fontId="0" fillId="18" borderId="0" xfId="0" applyNumberFormat="1" applyFont="1" applyFill="1" applyBorder="1" applyProtection="1">
      <alignment vertical="center"/>
      <protection hidden="1"/>
    </xf>
    <xf numFmtId="182" fontId="0" fillId="18" borderId="0" xfId="0" applyNumberFormat="1" applyFill="1" applyBorder="1" applyProtection="1">
      <alignment vertical="center"/>
      <protection hidden="1"/>
    </xf>
    <xf numFmtId="0" fontId="10" fillId="36" borderId="54" xfId="0" applyFont="1" applyFill="1" applyBorder="1" applyProtection="1">
      <alignment vertical="center"/>
      <protection locked="0"/>
    </xf>
    <xf numFmtId="0" fontId="67" fillId="0" borderId="83" xfId="0" applyFont="1" applyFill="1" applyBorder="1" applyProtection="1">
      <alignment vertical="center"/>
    </xf>
    <xf numFmtId="0" fontId="67" fillId="0" borderId="11" xfId="0" applyFont="1" applyFill="1" applyBorder="1" applyProtection="1">
      <alignment vertical="center"/>
    </xf>
    <xf numFmtId="184" fontId="6" fillId="0" borderId="1" xfId="0" applyNumberFormat="1" applyFont="1" applyFill="1" applyBorder="1" applyAlignment="1" applyProtection="1">
      <alignment horizontal="center" vertical="center"/>
    </xf>
    <xf numFmtId="184" fontId="26" fillId="0" borderId="1" xfId="0" applyNumberFormat="1" applyFont="1" applyFill="1" applyBorder="1" applyAlignment="1" applyProtection="1">
      <alignment horizontal="center" vertical="center"/>
    </xf>
    <xf numFmtId="0" fontId="69" fillId="0" borderId="177" xfId="0" applyFont="1" applyFill="1" applyBorder="1" applyAlignment="1" applyProtection="1">
      <alignment horizontal="center" vertical="center"/>
    </xf>
    <xf numFmtId="0" fontId="10" fillId="0" borderId="180" xfId="0" applyFont="1" applyFill="1" applyBorder="1" applyAlignment="1" applyProtection="1">
      <alignment horizontal="left" vertical="center" wrapText="1"/>
      <protection locked="0"/>
    </xf>
    <xf numFmtId="0" fontId="20" fillId="37" borderId="1" xfId="0" applyFont="1" applyFill="1" applyBorder="1" applyProtection="1">
      <alignment vertical="center"/>
    </xf>
    <xf numFmtId="0" fontId="10" fillId="37" borderId="1" xfId="0" applyFont="1" applyFill="1" applyBorder="1" applyAlignment="1" applyProtection="1">
      <alignment horizontal="center" vertical="center" wrapText="1"/>
    </xf>
    <xf numFmtId="0" fontId="10" fillId="36" borderId="1" xfId="0" applyFont="1" applyFill="1" applyBorder="1" applyAlignment="1" applyProtection="1">
      <alignment horizontal="center" vertical="center"/>
    </xf>
    <xf numFmtId="0" fontId="10" fillId="36" borderId="1" xfId="0" applyFont="1" applyFill="1" applyBorder="1" applyAlignment="1" applyProtection="1">
      <alignment vertical="center" wrapText="1"/>
    </xf>
    <xf numFmtId="0" fontId="69" fillId="37" borderId="1" xfId="0" applyFont="1" applyFill="1" applyBorder="1" applyAlignment="1" applyProtection="1">
      <alignment horizontal="center" vertical="center"/>
    </xf>
    <xf numFmtId="0" fontId="10" fillId="39" borderId="1" xfId="0" applyFont="1" applyFill="1" applyBorder="1" applyAlignment="1" applyProtection="1">
      <alignment horizontal="left" vertical="center" wrapText="1"/>
      <protection locked="0"/>
    </xf>
    <xf numFmtId="0" fontId="10" fillId="40" borderId="1" xfId="0" applyFont="1" applyFill="1" applyBorder="1" applyAlignment="1" applyProtection="1">
      <alignment horizontal="center" vertical="center" wrapText="1"/>
      <protection locked="0"/>
    </xf>
    <xf numFmtId="0" fontId="26" fillId="13" borderId="14" xfId="0" applyFont="1" applyFill="1" applyBorder="1" applyAlignment="1" applyProtection="1">
      <alignment horizontal="center" vertical="center" wrapText="1"/>
    </xf>
    <xf numFmtId="0" fontId="5" fillId="0" borderId="5" xfId="0" applyFont="1" applyFill="1" applyBorder="1" applyAlignment="1" applyProtection="1">
      <alignment horizontal="left" vertical="center"/>
    </xf>
    <xf numFmtId="0" fontId="26" fillId="0" borderId="0" xfId="0" applyFont="1" applyFill="1" applyBorder="1" applyProtection="1">
      <alignment vertical="center"/>
    </xf>
    <xf numFmtId="176" fontId="66" fillId="0" borderId="5" xfId="0" applyNumberFormat="1" applyFont="1" applyFill="1" applyBorder="1" applyAlignment="1" applyProtection="1">
      <alignment horizontal="center" vertical="center"/>
    </xf>
    <xf numFmtId="176" fontId="66" fillId="25" borderId="1" xfId="0" applyNumberFormat="1" applyFont="1" applyFill="1" applyBorder="1" applyAlignment="1" applyProtection="1">
      <alignment horizontal="center" vertical="center"/>
      <protection locked="0"/>
    </xf>
    <xf numFmtId="176" fontId="66" fillId="0" borderId="0" xfId="0" applyNumberFormat="1" applyFont="1" applyFill="1" applyBorder="1" applyAlignment="1" applyProtection="1">
      <alignment horizontal="center" vertical="center"/>
    </xf>
    <xf numFmtId="0" fontId="10" fillId="0" borderId="181" xfId="0" applyFont="1" applyBorder="1" applyProtection="1">
      <alignment vertical="center"/>
    </xf>
    <xf numFmtId="0" fontId="5" fillId="0" borderId="176" xfId="0" applyFont="1" applyBorder="1" applyProtection="1">
      <alignment vertical="center"/>
    </xf>
    <xf numFmtId="0" fontId="5" fillId="0" borderId="17" xfId="0" applyFont="1" applyBorder="1" applyProtection="1">
      <alignment vertical="center"/>
    </xf>
    <xf numFmtId="0" fontId="0" fillId="18" borderId="0" xfId="0" applyFill="1" applyAlignment="1" applyProtection="1">
      <alignment horizontal="left" wrapText="1"/>
    </xf>
    <xf numFmtId="0" fontId="11" fillId="0" borderId="0" xfId="0" applyFont="1" applyFill="1" applyAlignment="1" applyProtection="1">
      <alignment horizontal="left" vertical="center" wrapText="1"/>
    </xf>
    <xf numFmtId="0" fontId="41" fillId="0" borderId="58" xfId="2" applyFill="1" applyBorder="1" applyAlignment="1" applyProtection="1">
      <alignment horizontal="left" vertical="center"/>
    </xf>
    <xf numFmtId="0" fontId="41" fillId="0" borderId="1" xfId="2" applyFill="1" applyBorder="1" applyAlignment="1" applyProtection="1">
      <alignment horizontal="center" vertical="center" wrapText="1"/>
    </xf>
    <xf numFmtId="0" fontId="48" fillId="0" borderId="0" xfId="0" applyFont="1" applyFill="1" applyBorder="1" applyAlignment="1" applyProtection="1">
      <alignment horizontal="left" vertical="center"/>
    </xf>
    <xf numFmtId="181" fontId="52" fillId="0" borderId="0" xfId="0" applyNumberFormat="1" applyFont="1" applyFill="1" applyBorder="1" applyAlignment="1" applyProtection="1">
      <alignment vertical="center" wrapText="1"/>
      <protection hidden="1"/>
    </xf>
    <xf numFmtId="181" fontId="5" fillId="0" borderId="0" xfId="0" applyNumberFormat="1" applyFont="1" applyProtection="1">
      <alignment vertical="center"/>
    </xf>
    <xf numFmtId="0" fontId="52" fillId="0" borderId="157" xfId="0" applyFont="1" applyFill="1" applyBorder="1" applyAlignment="1" applyProtection="1">
      <alignment horizontal="left" vertical="top" wrapText="1"/>
    </xf>
    <xf numFmtId="0" fontId="69" fillId="36" borderId="157" xfId="0" applyFont="1" applyFill="1" applyBorder="1" applyProtection="1">
      <alignment vertical="center"/>
    </xf>
    <xf numFmtId="0" fontId="69" fillId="30" borderId="0" xfId="0" applyFont="1" applyFill="1" applyBorder="1">
      <alignment vertical="center"/>
    </xf>
    <xf numFmtId="0" fontId="3" fillId="30" borderId="0" xfId="0" applyFont="1" applyFill="1" applyProtection="1">
      <alignment vertical="center"/>
    </xf>
    <xf numFmtId="0" fontId="10" fillId="30" borderId="0" xfId="0" applyFont="1" applyFill="1" applyBorder="1" applyAlignment="1" applyProtection="1">
      <alignment horizontal="center" vertical="center" wrapText="1"/>
    </xf>
    <xf numFmtId="0" fontId="10" fillId="30" borderId="0" xfId="0" applyFont="1" applyFill="1" applyBorder="1" applyAlignment="1" applyProtection="1">
      <alignment horizontal="left" vertical="center" wrapText="1"/>
    </xf>
    <xf numFmtId="0" fontId="10" fillId="30" borderId="0" xfId="0" applyFont="1" applyFill="1" applyBorder="1" applyAlignment="1" applyProtection="1">
      <alignment horizontal="left" vertical="center" shrinkToFit="1"/>
      <protection locked="0"/>
    </xf>
    <xf numFmtId="49" fontId="26" fillId="0" borderId="23" xfId="0" applyNumberFormat="1" applyFont="1" applyFill="1" applyBorder="1" applyAlignment="1" applyProtection="1">
      <alignment horizontal="center" vertical="center" wrapText="1"/>
    </xf>
    <xf numFmtId="49" fontId="26" fillId="0" borderId="45" xfId="0" applyNumberFormat="1" applyFont="1" applyFill="1" applyBorder="1" applyAlignment="1" applyProtection="1">
      <alignment vertical="center"/>
    </xf>
    <xf numFmtId="49" fontId="26" fillId="0" borderId="44" xfId="0" applyNumberFormat="1" applyFont="1" applyFill="1" applyBorder="1" applyAlignment="1" applyProtection="1">
      <alignment vertical="center"/>
    </xf>
    <xf numFmtId="49" fontId="26" fillId="0" borderId="39" xfId="0" applyNumberFormat="1" applyFont="1" applyFill="1" applyBorder="1" applyAlignment="1" applyProtection="1">
      <alignment vertical="center" wrapText="1"/>
    </xf>
    <xf numFmtId="49" fontId="26" fillId="0" borderId="28" xfId="0" applyNumberFormat="1" applyFont="1" applyFill="1" applyBorder="1" applyAlignment="1" applyProtection="1">
      <alignment horizontal="center" vertical="center" wrapText="1"/>
    </xf>
    <xf numFmtId="49" fontId="26" fillId="0" borderId="21" xfId="0" applyNumberFormat="1" applyFont="1" applyFill="1" applyBorder="1" applyAlignment="1" applyProtection="1">
      <alignment horizontal="center" vertical="center" wrapText="1"/>
    </xf>
    <xf numFmtId="49" fontId="26" fillId="0" borderId="39" xfId="0" applyNumberFormat="1" applyFont="1" applyFill="1" applyBorder="1" applyAlignment="1" applyProtection="1">
      <alignment horizontal="center" vertical="center" wrapText="1"/>
    </xf>
    <xf numFmtId="49" fontId="26" fillId="0" borderId="39" xfId="0" applyNumberFormat="1" applyFont="1" applyFill="1" applyBorder="1" applyAlignment="1" applyProtection="1">
      <alignment vertical="center"/>
    </xf>
    <xf numFmtId="49" fontId="26" fillId="0" borderId="83" xfId="0" applyNumberFormat="1" applyFont="1" applyFill="1" applyBorder="1" applyAlignment="1" applyProtection="1">
      <alignment vertical="center"/>
    </xf>
    <xf numFmtId="49" fontId="26" fillId="0" borderId="38" xfId="0" applyNumberFormat="1" applyFont="1" applyFill="1" applyBorder="1" applyAlignment="1" applyProtection="1">
      <alignment vertical="center"/>
    </xf>
    <xf numFmtId="0" fontId="10" fillId="18" borderId="0" xfId="0" applyFont="1" applyFill="1" applyBorder="1" applyAlignment="1" applyProtection="1">
      <alignment horizontal="left" vertical="center"/>
    </xf>
    <xf numFmtId="0" fontId="0" fillId="18" borderId="0" xfId="0" applyFill="1" applyAlignment="1" applyProtection="1">
      <alignment horizontal="left" wrapText="1"/>
    </xf>
    <xf numFmtId="49" fontId="26" fillId="0" borderId="83" xfId="0" applyNumberFormat="1" applyFont="1" applyFill="1" applyBorder="1" applyAlignment="1" applyProtection="1">
      <alignment horizontal="center" vertical="center" wrapText="1"/>
    </xf>
    <xf numFmtId="49" fontId="26" fillId="13" borderId="11" xfId="0" applyNumberFormat="1" applyFont="1" applyFill="1" applyBorder="1" applyAlignment="1" applyProtection="1">
      <alignment vertical="center"/>
    </xf>
    <xf numFmtId="0" fontId="4" fillId="0" borderId="0" xfId="0" applyFont="1" applyFill="1" applyBorder="1" applyAlignment="1" applyProtection="1">
      <alignment horizontal="left" vertical="center"/>
    </xf>
    <xf numFmtId="49" fontId="26" fillId="0" borderId="89" xfId="0" applyNumberFormat="1" applyFont="1" applyFill="1" applyBorder="1" applyAlignment="1" applyProtection="1">
      <alignment vertical="center"/>
    </xf>
    <xf numFmtId="49" fontId="26" fillId="0" borderId="39" xfId="0" applyNumberFormat="1" applyFont="1" applyFill="1" applyBorder="1" applyAlignment="1" applyProtection="1">
      <alignment horizontal="left" vertical="center" wrapText="1"/>
    </xf>
    <xf numFmtId="49" fontId="26" fillId="49" borderId="11" xfId="0" applyNumberFormat="1" applyFont="1" applyFill="1" applyBorder="1" applyAlignment="1" applyProtection="1">
      <alignment vertical="center"/>
    </xf>
    <xf numFmtId="49" fontId="26" fillId="0" borderId="11" xfId="0" applyNumberFormat="1" applyFont="1" applyFill="1" applyBorder="1" applyAlignment="1" applyProtection="1">
      <alignment horizontal="center" vertical="center" wrapText="1"/>
    </xf>
    <xf numFmtId="49" fontId="26" fillId="0" borderId="186" xfId="0" applyNumberFormat="1" applyFont="1" applyFill="1" applyBorder="1" applyAlignment="1" applyProtection="1">
      <alignment horizontal="center" vertical="center" wrapText="1"/>
    </xf>
    <xf numFmtId="0" fontId="26" fillId="0" borderId="188" xfId="0" applyFont="1" applyFill="1" applyBorder="1" applyAlignment="1" applyProtection="1">
      <alignment vertical="center" wrapText="1"/>
    </xf>
    <xf numFmtId="0" fontId="26" fillId="0" borderId="189" xfId="0" applyFont="1" applyFill="1" applyBorder="1" applyAlignment="1" applyProtection="1">
      <alignment horizontal="right" vertical="center"/>
    </xf>
    <xf numFmtId="0" fontId="26" fillId="0" borderId="190" xfId="0" applyFont="1" applyFill="1" applyBorder="1" applyAlignment="1" applyProtection="1">
      <alignment horizontal="center" vertical="center"/>
    </xf>
    <xf numFmtId="49" fontId="26" fillId="0" borderId="38" xfId="0" applyNumberFormat="1" applyFont="1" applyFill="1" applyBorder="1" applyAlignment="1" applyProtection="1">
      <alignment horizontal="center" vertical="center" wrapText="1"/>
    </xf>
    <xf numFmtId="49" fontId="26" fillId="0" borderId="83" xfId="0" applyNumberFormat="1" applyFont="1" applyFill="1" applyBorder="1" applyAlignment="1" applyProtection="1">
      <alignment horizontal="left" vertical="center" wrapText="1"/>
    </xf>
    <xf numFmtId="49" fontId="26" fillId="0" borderId="28" xfId="0" applyNumberFormat="1" applyFont="1" applyFill="1" applyBorder="1" applyAlignment="1" applyProtection="1">
      <alignment vertical="center"/>
    </xf>
    <xf numFmtId="49" fontId="26" fillId="0" borderId="21" xfId="0" applyNumberFormat="1" applyFont="1" applyFill="1" applyBorder="1" applyAlignment="1" applyProtection="1">
      <alignment vertical="center"/>
    </xf>
    <xf numFmtId="0" fontId="26" fillId="0" borderId="45" xfId="0" applyFont="1" applyFill="1" applyBorder="1" applyAlignment="1" applyProtection="1">
      <alignment vertical="center"/>
    </xf>
    <xf numFmtId="0" fontId="26" fillId="0" borderId="5" xfId="0" applyFont="1" applyFill="1" applyBorder="1" applyProtection="1">
      <alignment vertical="center"/>
    </xf>
    <xf numFmtId="0" fontId="4" fillId="0" borderId="31" xfId="0" applyFont="1" applyFill="1" applyBorder="1" applyAlignment="1" applyProtection="1">
      <alignment horizontal="center" vertical="center"/>
    </xf>
    <xf numFmtId="176" fontId="65" fillId="0" borderId="13" xfId="0" applyNumberFormat="1" applyFont="1" applyFill="1" applyBorder="1" applyAlignment="1" applyProtection="1">
      <alignment horizontal="center" vertical="center"/>
    </xf>
    <xf numFmtId="0" fontId="26" fillId="0" borderId="12" xfId="0" applyFont="1" applyFill="1" applyBorder="1" applyAlignment="1" applyProtection="1">
      <alignment horizontal="center" vertical="center" wrapText="1"/>
    </xf>
    <xf numFmtId="176" fontId="66" fillId="0" borderId="13" xfId="0" applyNumberFormat="1" applyFont="1" applyFill="1" applyBorder="1" applyAlignment="1" applyProtection="1">
      <alignment horizontal="center" vertical="center"/>
    </xf>
    <xf numFmtId="0" fontId="26" fillId="0" borderId="23" xfId="0" applyFont="1" applyFill="1" applyBorder="1" applyProtection="1">
      <alignment vertical="center"/>
    </xf>
    <xf numFmtId="176" fontId="65" fillId="0" borderId="14" xfId="0" applyNumberFormat="1" applyFont="1" applyFill="1" applyBorder="1" applyAlignment="1" applyProtection="1">
      <alignment horizontal="center" vertical="center"/>
    </xf>
    <xf numFmtId="0" fontId="26" fillId="0" borderId="39" xfId="0" applyFont="1" applyFill="1" applyBorder="1" applyAlignment="1" applyProtection="1">
      <alignment vertical="center"/>
    </xf>
    <xf numFmtId="0" fontId="26" fillId="0" borderId="11" xfId="0" applyFont="1" applyFill="1" applyBorder="1" applyProtection="1">
      <alignment vertical="center"/>
    </xf>
    <xf numFmtId="176" fontId="67" fillId="0" borderId="19" xfId="0" applyNumberFormat="1" applyFont="1" applyFill="1" applyBorder="1" applyAlignment="1" applyProtection="1">
      <alignment horizontal="center" vertical="center"/>
    </xf>
    <xf numFmtId="0" fontId="67" fillId="0" borderId="9" xfId="0" applyFont="1" applyFill="1" applyBorder="1" applyProtection="1">
      <alignment vertical="center"/>
    </xf>
    <xf numFmtId="0" fontId="26" fillId="0" borderId="83" xfId="0" applyFont="1" applyFill="1" applyBorder="1" applyAlignment="1" applyProtection="1">
      <alignment vertical="center"/>
    </xf>
    <xf numFmtId="0" fontId="26" fillId="0" borderId="83" xfId="0" applyFont="1" applyFill="1" applyBorder="1" applyAlignment="1" applyProtection="1">
      <alignment horizontal="left" vertical="center"/>
    </xf>
    <xf numFmtId="0" fontId="26" fillId="0" borderId="38" xfId="0" applyFont="1" applyFill="1" applyBorder="1" applyAlignment="1" applyProtection="1">
      <alignment horizontal="left" vertical="center"/>
    </xf>
    <xf numFmtId="176" fontId="65" fillId="0" borderId="19" xfId="0" applyNumberFormat="1" applyFont="1" applyFill="1" applyBorder="1" applyAlignment="1" applyProtection="1">
      <alignment horizontal="center" vertical="center"/>
    </xf>
    <xf numFmtId="0" fontId="4" fillId="0" borderId="22" xfId="0" applyFont="1" applyFill="1" applyBorder="1" applyAlignment="1" applyProtection="1">
      <alignment horizontal="center" vertical="center"/>
    </xf>
    <xf numFmtId="176" fontId="65" fillId="0" borderId="118" xfId="0" applyNumberFormat="1" applyFont="1" applyFill="1" applyBorder="1" applyAlignment="1" applyProtection="1">
      <alignment horizontal="center" vertical="center"/>
    </xf>
    <xf numFmtId="49" fontId="26" fillId="12" borderId="11" xfId="0" applyNumberFormat="1" applyFont="1" applyFill="1" applyBorder="1" applyAlignment="1" applyProtection="1">
      <alignment vertical="center"/>
    </xf>
    <xf numFmtId="49" fontId="26" fillId="0" borderId="23" xfId="0" applyNumberFormat="1" applyFont="1" applyFill="1" applyBorder="1" applyAlignment="1" applyProtection="1">
      <alignment horizontal="left" vertical="center"/>
    </xf>
    <xf numFmtId="49" fontId="66" fillId="12" borderId="11" xfId="0" applyNumberFormat="1" applyFont="1" applyFill="1" applyBorder="1" applyAlignment="1" applyProtection="1">
      <alignment vertical="center"/>
    </xf>
    <xf numFmtId="49" fontId="26" fillId="0" borderId="23" xfId="0" applyNumberFormat="1" applyFont="1" applyFill="1" applyBorder="1" applyAlignment="1" applyProtection="1">
      <alignment vertical="center"/>
    </xf>
    <xf numFmtId="0" fontId="10" fillId="0" borderId="0" xfId="0" applyFont="1" applyAlignment="1" applyProtection="1">
      <alignment horizontal="left" vertical="center" wrapText="1"/>
    </xf>
    <xf numFmtId="0" fontId="52" fillId="0" borderId="0" xfId="0" applyFont="1" applyFill="1" applyBorder="1" applyAlignment="1" applyProtection="1">
      <alignment horizontal="left" vertical="top" wrapText="1"/>
    </xf>
    <xf numFmtId="0" fontId="0" fillId="0" borderId="0" xfId="0" applyProtection="1">
      <alignment vertical="center"/>
      <protection hidden="1"/>
    </xf>
    <xf numFmtId="0" fontId="10" fillId="0" borderId="0" xfId="0" applyFont="1" applyProtection="1">
      <alignment vertical="center"/>
      <protection hidden="1"/>
    </xf>
    <xf numFmtId="0" fontId="49" fillId="0" borderId="0" xfId="0" applyFont="1" applyProtection="1">
      <alignment vertical="center"/>
      <protection hidden="1"/>
    </xf>
    <xf numFmtId="0" fontId="85" fillId="18" borderId="0" xfId="2" applyFont="1" applyFill="1" applyAlignment="1" applyProtection="1">
      <alignment vertical="center"/>
    </xf>
    <xf numFmtId="0" fontId="26" fillId="0" borderId="187" xfId="0" applyFont="1" applyFill="1" applyBorder="1" applyAlignment="1" applyProtection="1">
      <alignment horizontal="left" vertical="center" wrapText="1"/>
    </xf>
    <xf numFmtId="0" fontId="26" fillId="0" borderId="0" xfId="0" applyFont="1" applyFill="1" applyBorder="1" applyAlignment="1" applyProtection="1">
      <alignment vertical="center" wrapText="1"/>
    </xf>
    <xf numFmtId="0" fontId="26" fillId="0" borderId="11" xfId="0" applyFont="1" applyFill="1" applyBorder="1" applyAlignment="1" applyProtection="1">
      <alignment vertical="center" wrapText="1"/>
    </xf>
    <xf numFmtId="0" fontId="66" fillId="8" borderId="1" xfId="0" applyFont="1" applyFill="1" applyBorder="1" applyAlignment="1" applyProtection="1">
      <alignment horizontal="center" vertical="center" shrinkToFit="1"/>
      <protection locked="0"/>
    </xf>
    <xf numFmtId="0" fontId="65" fillId="0" borderId="24" xfId="0" applyFont="1" applyBorder="1" applyAlignment="1" applyProtection="1">
      <alignment horizontal="left" vertical="center" shrinkToFit="1"/>
    </xf>
    <xf numFmtId="49" fontId="24" fillId="10" borderId="4" xfId="0" applyNumberFormat="1" applyFont="1" applyFill="1" applyBorder="1" applyAlignment="1" applyProtection="1">
      <alignment vertical="center"/>
    </xf>
    <xf numFmtId="49" fontId="26" fillId="11" borderId="0" xfId="0" applyNumberFormat="1" applyFont="1" applyFill="1" applyBorder="1" applyAlignment="1" applyProtection="1">
      <alignment vertical="center"/>
    </xf>
    <xf numFmtId="49" fontId="26" fillId="11" borderId="11" xfId="0" applyNumberFormat="1" applyFont="1" applyFill="1" applyBorder="1" applyAlignment="1" applyProtection="1">
      <alignment vertical="center"/>
    </xf>
    <xf numFmtId="49" fontId="26" fillId="0" borderId="83" xfId="0" applyNumberFormat="1" applyFont="1" applyFill="1" applyBorder="1" applyAlignment="1" applyProtection="1">
      <alignment vertical="center" wrapText="1"/>
    </xf>
    <xf numFmtId="49" fontId="26" fillId="0" borderId="10" xfId="0" applyNumberFormat="1" applyFont="1" applyBorder="1" applyAlignment="1" applyProtection="1">
      <alignment vertical="center"/>
    </xf>
    <xf numFmtId="49" fontId="26" fillId="0" borderId="38" xfId="0" applyNumberFormat="1" applyFont="1" applyFill="1" applyBorder="1" applyAlignment="1" applyProtection="1">
      <alignment vertical="center" wrapText="1"/>
    </xf>
    <xf numFmtId="0" fontId="26" fillId="0" borderId="76" xfId="0" applyFont="1" applyFill="1" applyBorder="1" applyAlignment="1" applyProtection="1">
      <alignment vertical="center"/>
    </xf>
    <xf numFmtId="49" fontId="26" fillId="49" borderId="5" xfId="0" applyNumberFormat="1" applyFont="1" applyFill="1" applyBorder="1" applyAlignment="1" applyProtection="1">
      <alignment vertical="center" wrapText="1"/>
    </xf>
    <xf numFmtId="0" fontId="26" fillId="49" borderId="5" xfId="0" applyFont="1" applyFill="1" applyBorder="1" applyAlignment="1" applyProtection="1">
      <alignment vertical="center"/>
    </xf>
    <xf numFmtId="0" fontId="26" fillId="49" borderId="5" xfId="0" applyFont="1" applyFill="1" applyBorder="1" applyAlignment="1" applyProtection="1">
      <alignment horizontal="center" vertical="center"/>
    </xf>
    <xf numFmtId="0" fontId="26" fillId="49" borderId="5" xfId="0" applyFont="1" applyFill="1" applyBorder="1" applyAlignment="1" applyProtection="1">
      <alignment horizontal="center" vertical="center" wrapText="1"/>
    </xf>
    <xf numFmtId="0" fontId="26" fillId="49" borderId="9" xfId="0" applyFont="1" applyFill="1" applyBorder="1" applyAlignment="1" applyProtection="1">
      <alignment horizontal="center" vertical="center" wrapText="1"/>
    </xf>
    <xf numFmtId="49" fontId="26" fillId="49" borderId="39" xfId="0" applyNumberFormat="1" applyFont="1" applyFill="1" applyBorder="1" applyAlignment="1" applyProtection="1">
      <alignment vertical="center"/>
    </xf>
    <xf numFmtId="49" fontId="26" fillId="49" borderId="0" xfId="0" applyNumberFormat="1" applyFont="1" applyFill="1" applyBorder="1" applyAlignment="1" applyProtection="1">
      <alignment vertical="center"/>
    </xf>
    <xf numFmtId="49" fontId="26" fillId="0" borderId="44" xfId="0" applyNumberFormat="1" applyFont="1" applyBorder="1" applyAlignment="1" applyProtection="1">
      <alignment vertical="center"/>
    </xf>
    <xf numFmtId="49" fontId="26" fillId="0" borderId="45" xfId="0" applyNumberFormat="1" applyFont="1" applyBorder="1" applyAlignment="1" applyProtection="1">
      <alignment vertical="center"/>
    </xf>
    <xf numFmtId="49" fontId="26" fillId="0" borderId="38" xfId="0" applyNumberFormat="1" applyFont="1" applyFill="1" applyBorder="1" applyAlignment="1" applyProtection="1">
      <alignment horizontal="left" vertical="center" wrapText="1"/>
    </xf>
    <xf numFmtId="49" fontId="26" fillId="0" borderId="44" xfId="0" applyNumberFormat="1" applyFont="1" applyFill="1" applyBorder="1" applyAlignment="1" applyProtection="1">
      <alignment horizontal="center" vertical="center" wrapText="1"/>
    </xf>
    <xf numFmtId="49" fontId="26" fillId="0" borderId="38" xfId="0" applyNumberFormat="1" applyFont="1" applyBorder="1" applyAlignment="1" applyProtection="1">
      <alignment vertical="center"/>
    </xf>
    <xf numFmtId="49" fontId="26" fillId="12" borderId="23" xfId="0" applyNumberFormat="1" applyFont="1" applyFill="1" applyBorder="1" applyAlignment="1" applyProtection="1">
      <alignment vertical="center"/>
    </xf>
    <xf numFmtId="49" fontId="26" fillId="0" borderId="26" xfId="0" applyNumberFormat="1" applyFont="1" applyBorder="1" applyAlignment="1" applyProtection="1">
      <alignment vertical="center"/>
    </xf>
    <xf numFmtId="0" fontId="26" fillId="0" borderId="39" xfId="0" applyFont="1" applyFill="1" applyBorder="1" applyAlignment="1" applyProtection="1">
      <alignment horizontal="left" vertical="center"/>
    </xf>
    <xf numFmtId="0" fontId="26" fillId="0" borderId="5" xfId="0" applyFont="1" applyFill="1" applyBorder="1" applyAlignment="1" applyProtection="1">
      <alignment vertical="center" wrapText="1"/>
    </xf>
    <xf numFmtId="0" fontId="26" fillId="0" borderId="5" xfId="0" applyFont="1" applyFill="1" applyBorder="1" applyAlignment="1" applyProtection="1">
      <alignment horizontal="right" vertical="center" wrapText="1"/>
    </xf>
    <xf numFmtId="0" fontId="26" fillId="0" borderId="46" xfId="0" applyFont="1" applyFill="1" applyBorder="1" applyAlignment="1" applyProtection="1">
      <alignment horizontal="right" vertical="center" wrapText="1"/>
    </xf>
    <xf numFmtId="49" fontId="26" fillId="0" borderId="5" xfId="0" applyNumberFormat="1" applyFont="1" applyFill="1" applyBorder="1" applyAlignment="1" applyProtection="1">
      <alignment vertical="center"/>
    </xf>
    <xf numFmtId="49" fontId="26" fillId="0" borderId="5" xfId="0" applyNumberFormat="1" applyFont="1" applyFill="1" applyBorder="1" applyAlignment="1" applyProtection="1">
      <alignment vertical="center" wrapText="1"/>
    </xf>
    <xf numFmtId="0" fontId="26" fillId="0" borderId="23" xfId="0" applyFont="1" applyFill="1" applyBorder="1" applyAlignment="1" applyProtection="1">
      <alignment vertical="center" wrapText="1"/>
    </xf>
    <xf numFmtId="0" fontId="26" fillId="0" borderId="0" xfId="0" applyFont="1" applyFill="1" applyBorder="1" applyAlignment="1" applyProtection="1">
      <alignment horizontal="center" vertical="center"/>
    </xf>
    <xf numFmtId="49" fontId="26" fillId="0" borderId="10" xfId="0" applyNumberFormat="1" applyFont="1" applyFill="1" applyBorder="1" applyAlignment="1" applyProtection="1">
      <alignment horizontal="center" vertical="center" wrapText="1"/>
    </xf>
    <xf numFmtId="0" fontId="26" fillId="49" borderId="0" xfId="0" applyFont="1" applyFill="1" applyBorder="1" applyAlignment="1" applyProtection="1">
      <alignment vertical="center"/>
    </xf>
    <xf numFmtId="49" fontId="26" fillId="0" borderId="196" xfId="0" applyNumberFormat="1" applyFont="1" applyFill="1" applyBorder="1" applyAlignment="1" applyProtection="1">
      <alignment horizontal="center" vertical="center" wrapText="1"/>
    </xf>
    <xf numFmtId="49" fontId="26" fillId="0" borderId="45" xfId="0" applyNumberFormat="1" applyFont="1" applyFill="1" applyBorder="1" applyAlignment="1" applyProtection="1">
      <alignment horizontal="left" vertical="center" wrapText="1"/>
    </xf>
    <xf numFmtId="0" fontId="26" fillId="0" borderId="197" xfId="0" applyFont="1" applyFill="1" applyBorder="1" applyAlignment="1" applyProtection="1">
      <alignment vertical="center"/>
    </xf>
    <xf numFmtId="49" fontId="26" fillId="0" borderId="200" xfId="0" applyNumberFormat="1" applyFont="1" applyFill="1" applyBorder="1" applyAlignment="1" applyProtection="1">
      <alignment horizontal="center" vertical="center" wrapText="1"/>
    </xf>
    <xf numFmtId="0" fontId="26" fillId="0" borderId="201" xfId="0" applyFont="1" applyFill="1" applyBorder="1" applyAlignment="1" applyProtection="1">
      <alignment horizontal="center" vertical="center"/>
    </xf>
    <xf numFmtId="49" fontId="26" fillId="0" borderId="45" xfId="0" applyNumberFormat="1" applyFont="1" applyFill="1" applyBorder="1" applyAlignment="1" applyProtection="1">
      <alignment horizontal="center" vertical="center" wrapText="1"/>
    </xf>
    <xf numFmtId="0" fontId="26" fillId="49" borderId="11" xfId="0" applyFont="1" applyFill="1" applyBorder="1" applyAlignment="1" applyProtection="1">
      <alignment horizontal="center" vertical="center"/>
    </xf>
    <xf numFmtId="0" fontId="26" fillId="0" borderId="10" xfId="0" applyFont="1" applyFill="1" applyBorder="1" applyAlignment="1" applyProtection="1">
      <alignment horizontal="center" vertical="center"/>
    </xf>
    <xf numFmtId="49" fontId="26" fillId="13" borderId="11" xfId="0" applyNumberFormat="1" applyFont="1" applyFill="1" applyBorder="1" applyAlignment="1" applyProtection="1">
      <alignment vertical="center" wrapText="1"/>
    </xf>
    <xf numFmtId="0" fontId="26" fillId="13" borderId="11" xfId="0" applyFont="1" applyFill="1" applyBorder="1" applyAlignment="1" applyProtection="1">
      <alignment vertical="center"/>
    </xf>
    <xf numFmtId="49" fontId="26" fillId="11" borderId="23" xfId="0" applyNumberFormat="1" applyFont="1" applyFill="1" applyBorder="1" applyAlignment="1" applyProtection="1">
      <alignment vertical="center"/>
    </xf>
    <xf numFmtId="0" fontId="26" fillId="0" borderId="28" xfId="0" applyFont="1" applyFill="1" applyBorder="1" applyAlignment="1" applyProtection="1">
      <alignment horizontal="left" vertical="center"/>
    </xf>
    <xf numFmtId="176" fontId="67" fillId="30" borderId="11" xfId="0" applyNumberFormat="1" applyFont="1" applyFill="1" applyBorder="1" applyAlignment="1" applyProtection="1">
      <alignment horizontal="center" vertical="center"/>
    </xf>
    <xf numFmtId="0" fontId="26" fillId="0" borderId="28" xfId="0" applyFont="1" applyFill="1" applyBorder="1" applyAlignment="1" applyProtection="1">
      <alignment vertical="center"/>
    </xf>
    <xf numFmtId="0" fontId="26" fillId="0" borderId="21" xfId="0" applyFont="1" applyFill="1" applyBorder="1" applyAlignment="1" applyProtection="1">
      <alignment vertical="center"/>
    </xf>
    <xf numFmtId="0" fontId="26" fillId="0" borderId="39" xfId="0" applyFont="1" applyFill="1" applyBorder="1" applyProtection="1">
      <alignment vertical="center"/>
    </xf>
    <xf numFmtId="0" fontId="66" fillId="0" borderId="0" xfId="0" applyFont="1" applyFill="1" applyBorder="1" applyProtection="1">
      <alignment vertical="center"/>
    </xf>
    <xf numFmtId="49" fontId="26" fillId="0" borderId="39" xfId="0" applyNumberFormat="1" applyFont="1" applyFill="1" applyBorder="1" applyAlignment="1" applyProtection="1">
      <alignment vertical="center" shrinkToFit="1"/>
    </xf>
    <xf numFmtId="49" fontId="26" fillId="0" borderId="83" xfId="0" applyNumberFormat="1" applyFont="1" applyFill="1" applyBorder="1" applyAlignment="1" applyProtection="1">
      <alignment vertical="center" shrinkToFit="1"/>
    </xf>
    <xf numFmtId="49" fontId="26" fillId="0" borderId="23" xfId="0" applyNumberFormat="1" applyFont="1" applyFill="1" applyBorder="1" applyAlignment="1" applyProtection="1">
      <alignment vertical="center" shrinkToFit="1"/>
    </xf>
    <xf numFmtId="49" fontId="26" fillId="11" borderId="39" xfId="0" applyNumberFormat="1" applyFont="1" applyFill="1" applyBorder="1" applyAlignment="1" applyProtection="1">
      <alignment vertical="center"/>
    </xf>
    <xf numFmtId="0" fontId="26" fillId="0" borderId="23" xfId="0" applyFont="1" applyFill="1" applyBorder="1" applyAlignment="1" applyProtection="1">
      <alignment vertical="center"/>
    </xf>
    <xf numFmtId="49" fontId="26" fillId="0" borderId="39" xfId="0" applyNumberFormat="1" applyFont="1" applyFill="1" applyBorder="1" applyAlignment="1" applyProtection="1">
      <alignment horizontal="left" vertical="center"/>
    </xf>
    <xf numFmtId="49" fontId="26" fillId="0" borderId="21" xfId="0" applyNumberFormat="1" applyFont="1" applyFill="1" applyBorder="1" applyAlignment="1" applyProtection="1">
      <alignment horizontal="left" vertical="center"/>
    </xf>
    <xf numFmtId="0" fontId="65" fillId="0" borderId="31" xfId="0" applyFont="1" applyFill="1" applyBorder="1" applyAlignment="1" applyProtection="1">
      <alignment horizontal="center" vertical="center"/>
    </xf>
    <xf numFmtId="49" fontId="66" fillId="0" borderId="28" xfId="0" applyNumberFormat="1" applyFont="1" applyFill="1" applyBorder="1" applyAlignment="1" applyProtection="1">
      <alignment vertical="center"/>
    </xf>
    <xf numFmtId="0" fontId="26" fillId="0" borderId="38" xfId="0" applyFont="1" applyFill="1" applyBorder="1" applyAlignment="1" applyProtection="1">
      <alignment vertical="center"/>
    </xf>
    <xf numFmtId="0" fontId="26" fillId="0" borderId="44" xfId="0" applyFont="1" applyFill="1" applyBorder="1" applyAlignment="1" applyProtection="1">
      <alignment vertical="center"/>
    </xf>
    <xf numFmtId="0" fontId="26" fillId="11" borderId="11" xfId="0" applyFont="1" applyFill="1" applyBorder="1" applyAlignment="1" applyProtection="1">
      <alignment vertical="center" wrapText="1"/>
    </xf>
    <xf numFmtId="0" fontId="26" fillId="11" borderId="76" xfId="0" applyFont="1" applyFill="1" applyBorder="1" applyAlignment="1" applyProtection="1">
      <alignment vertical="center" wrapText="1"/>
    </xf>
    <xf numFmtId="49" fontId="26" fillId="0" borderId="17" xfId="0" applyNumberFormat="1" applyFont="1" applyBorder="1" applyAlignment="1" applyProtection="1">
      <alignment vertical="center"/>
    </xf>
    <xf numFmtId="0" fontId="26" fillId="0" borderId="17" xfId="0" applyFont="1" applyFill="1" applyBorder="1" applyAlignment="1" applyProtection="1">
      <alignment vertical="center"/>
    </xf>
    <xf numFmtId="49" fontId="26" fillId="0" borderId="180" xfId="0" applyNumberFormat="1" applyFont="1" applyFill="1" applyBorder="1" applyAlignment="1" applyProtection="1">
      <alignment vertical="center"/>
    </xf>
    <xf numFmtId="0" fontId="4" fillId="0" borderId="180" xfId="0" applyFont="1" applyFill="1" applyBorder="1" applyAlignment="1" applyProtection="1">
      <alignment horizontal="left" vertical="center" wrapText="1"/>
    </xf>
    <xf numFmtId="0" fontId="26" fillId="0" borderId="202" xfId="0" applyFont="1" applyFill="1" applyBorder="1" applyAlignment="1" applyProtection="1">
      <alignment horizontal="center" vertical="center"/>
    </xf>
    <xf numFmtId="0" fontId="26" fillId="0" borderId="203" xfId="0" applyFont="1" applyFill="1" applyBorder="1" applyAlignment="1" applyProtection="1">
      <alignment vertical="center"/>
    </xf>
    <xf numFmtId="49" fontId="26" fillId="0" borderId="0" xfId="0" applyNumberFormat="1" applyFont="1" applyBorder="1" applyAlignment="1" applyProtection="1">
      <alignment vertical="center"/>
    </xf>
    <xf numFmtId="49" fontId="26" fillId="0" borderId="5" xfId="0" applyNumberFormat="1" applyFont="1" applyFill="1" applyBorder="1" applyAlignment="1" applyProtection="1">
      <alignment vertical="center"/>
    </xf>
    <xf numFmtId="0" fontId="26" fillId="0" borderId="23" xfId="0" applyFont="1" applyFill="1" applyBorder="1" applyAlignment="1" applyProtection="1">
      <alignment vertical="center"/>
    </xf>
    <xf numFmtId="0" fontId="26" fillId="0" borderId="5" xfId="0" applyFont="1" applyFill="1" applyBorder="1" applyAlignment="1" applyProtection="1">
      <alignment vertical="center"/>
    </xf>
    <xf numFmtId="0" fontId="42" fillId="0" borderId="50" xfId="0" applyFont="1" applyFill="1" applyBorder="1" applyAlignment="1" applyProtection="1">
      <alignment wrapText="1"/>
      <protection hidden="1"/>
    </xf>
    <xf numFmtId="0" fontId="87" fillId="0" borderId="0" xfId="0" applyFont="1" applyFill="1" applyAlignment="1" applyProtection="1">
      <alignment horizontal="left" vertical="center"/>
    </xf>
    <xf numFmtId="49" fontId="26" fillId="0" borderId="0" xfId="0" applyNumberFormat="1" applyFont="1" applyFill="1" applyBorder="1" applyAlignment="1" applyProtection="1">
      <alignment vertical="center" shrinkToFit="1"/>
    </xf>
    <xf numFmtId="0" fontId="26" fillId="0" borderId="5" xfId="0" applyFont="1" applyFill="1" applyBorder="1" applyAlignment="1" applyProtection="1">
      <alignment vertical="center"/>
    </xf>
    <xf numFmtId="0" fontId="26" fillId="0" borderId="38" xfId="0" applyFont="1" applyFill="1" applyBorder="1" applyAlignment="1" applyProtection="1">
      <alignment vertical="center"/>
    </xf>
    <xf numFmtId="0" fontId="26" fillId="0" borderId="44" xfId="0" applyFont="1" applyFill="1" applyBorder="1" applyAlignment="1" applyProtection="1">
      <alignment vertical="center"/>
    </xf>
    <xf numFmtId="0" fontId="88" fillId="0" borderId="0" xfId="0" applyNumberFormat="1" applyFont="1" applyFill="1" applyBorder="1" applyAlignment="1" applyProtection="1">
      <alignment horizontal="center" wrapText="1"/>
      <protection hidden="1"/>
    </xf>
    <xf numFmtId="0" fontId="42" fillId="0" borderId="0" xfId="0" applyFont="1" applyFill="1" applyBorder="1" applyAlignment="1" applyProtection="1">
      <alignment horizontal="left" wrapText="1"/>
      <protection hidden="1"/>
    </xf>
    <xf numFmtId="181" fontId="84" fillId="0" borderId="0" xfId="0" applyNumberFormat="1" applyFont="1" applyFill="1" applyBorder="1" applyAlignment="1" applyProtection="1">
      <alignment horizontal="left" vertical="center"/>
      <protection hidden="1"/>
    </xf>
    <xf numFmtId="181" fontId="83" fillId="0" borderId="0" xfId="0" applyNumberFormat="1" applyFont="1" applyFill="1" applyBorder="1" applyAlignment="1" applyProtection="1">
      <alignment horizontal="left" vertical="center"/>
      <protection hidden="1"/>
    </xf>
    <xf numFmtId="0" fontId="14" fillId="0" borderId="71" xfId="0" applyFont="1" applyFill="1" applyBorder="1" applyAlignment="1" applyProtection="1">
      <alignment horizontal="center" vertical="center"/>
      <protection hidden="1"/>
    </xf>
    <xf numFmtId="0" fontId="42" fillId="0" borderId="0" xfId="0" applyFont="1" applyFill="1" applyBorder="1" applyAlignment="1" applyProtection="1">
      <alignment wrapText="1"/>
      <protection hidden="1"/>
    </xf>
    <xf numFmtId="0" fontId="14" fillId="0" borderId="17" xfId="0" applyFont="1" applyFill="1" applyBorder="1" applyAlignment="1" applyProtection="1">
      <alignment horizontal="center" vertical="center"/>
      <protection hidden="1"/>
    </xf>
    <xf numFmtId="0" fontId="66" fillId="0" borderId="31" xfId="0" applyFont="1" applyFill="1" applyBorder="1" applyAlignment="1" applyProtection="1">
      <alignment horizontal="center" vertical="center"/>
    </xf>
    <xf numFmtId="0" fontId="26" fillId="0" borderId="11" xfId="0" applyFont="1" applyFill="1" applyBorder="1" applyAlignment="1" applyProtection="1">
      <alignment vertical="center" wrapText="1"/>
    </xf>
    <xf numFmtId="0" fontId="4" fillId="0" borderId="18" xfId="0" applyFont="1" applyFill="1" applyBorder="1" applyAlignment="1" applyProtection="1">
      <alignment horizontal="center" vertical="center"/>
    </xf>
    <xf numFmtId="0" fontId="26" fillId="0" borderId="27" xfId="0" applyFont="1" applyFill="1" applyBorder="1" applyAlignment="1" applyProtection="1">
      <alignment horizontal="center" vertical="center"/>
    </xf>
    <xf numFmtId="0" fontId="66" fillId="0" borderId="24" xfId="0" applyFont="1" applyBorder="1" applyAlignment="1" applyProtection="1">
      <alignment horizontal="left" vertical="center" shrinkToFit="1"/>
    </xf>
    <xf numFmtId="49" fontId="26" fillId="12" borderId="83" xfId="0" applyNumberFormat="1" applyFont="1" applyFill="1" applyBorder="1" applyAlignment="1" applyProtection="1">
      <alignment vertical="center"/>
    </xf>
    <xf numFmtId="0" fontId="26" fillId="12" borderId="0" xfId="0" applyFont="1" applyFill="1" applyBorder="1" applyAlignment="1" applyProtection="1">
      <alignment vertical="center" wrapText="1"/>
    </xf>
    <xf numFmtId="0" fontId="26" fillId="12" borderId="45" xfId="0" applyFont="1" applyFill="1" applyBorder="1" applyAlignment="1" applyProtection="1">
      <alignment vertical="center" wrapText="1"/>
    </xf>
    <xf numFmtId="0" fontId="26" fillId="0" borderId="0" xfId="0" applyFont="1" applyFill="1" applyBorder="1" applyAlignment="1" applyProtection="1">
      <alignment horizontal="left" vertical="center" wrapText="1"/>
    </xf>
    <xf numFmtId="0" fontId="66" fillId="0" borderId="31" xfId="0" applyFont="1" applyFill="1" applyBorder="1" applyAlignment="1" applyProtection="1">
      <alignment horizontal="center" vertical="center"/>
      <protection hidden="1"/>
    </xf>
    <xf numFmtId="0" fontId="26" fillId="0" borderId="20" xfId="0" applyFont="1" applyFill="1" applyBorder="1" applyAlignment="1" applyProtection="1">
      <alignment horizontal="center" vertical="center"/>
      <protection hidden="1"/>
    </xf>
    <xf numFmtId="0" fontId="26" fillId="0" borderId="31" xfId="0" applyFont="1" applyFill="1" applyBorder="1" applyAlignment="1" applyProtection="1">
      <alignment horizontal="center" vertical="center"/>
      <protection hidden="1"/>
    </xf>
    <xf numFmtId="49" fontId="66" fillId="0" borderId="39" xfId="0" applyNumberFormat="1" applyFont="1" applyFill="1" applyBorder="1" applyAlignment="1" applyProtection="1">
      <alignment horizontal="left" vertical="center"/>
    </xf>
    <xf numFmtId="0" fontId="89" fillId="0" borderId="9" xfId="0" applyFont="1" applyBorder="1" applyAlignment="1" applyProtection="1">
      <alignment horizontal="left" vertical="center" wrapText="1"/>
    </xf>
    <xf numFmtId="49" fontId="66" fillId="0" borderId="44" xfId="0" applyNumberFormat="1" applyFont="1" applyFill="1" applyBorder="1" applyAlignment="1" applyProtection="1">
      <alignment vertical="center"/>
    </xf>
    <xf numFmtId="0" fontId="66" fillId="0" borderId="44" xfId="0" applyFont="1" applyFill="1" applyBorder="1" applyAlignment="1" applyProtection="1">
      <alignment vertical="center"/>
    </xf>
    <xf numFmtId="49" fontId="66" fillId="0" borderId="45" xfId="0" applyNumberFormat="1" applyFont="1" applyFill="1" applyBorder="1" applyAlignment="1" applyProtection="1">
      <alignment vertical="center"/>
    </xf>
    <xf numFmtId="0" fontId="26" fillId="0" borderId="22" xfId="0" applyFont="1" applyFill="1" applyBorder="1" applyAlignment="1" applyProtection="1">
      <alignment horizontal="center" vertical="center"/>
      <protection hidden="1"/>
    </xf>
    <xf numFmtId="49" fontId="66" fillId="0" borderId="10" xfId="0" applyNumberFormat="1" applyFont="1" applyFill="1" applyBorder="1" applyAlignment="1" applyProtection="1">
      <alignment vertical="center"/>
    </xf>
    <xf numFmtId="0" fontId="83" fillId="0" borderId="5" xfId="0" applyFont="1" applyFill="1" applyBorder="1" applyAlignment="1" applyProtection="1">
      <alignment horizontal="left" vertical="center"/>
    </xf>
    <xf numFmtId="0" fontId="52" fillId="0" borderId="0" xfId="0" applyFont="1" applyAlignment="1" applyProtection="1">
      <alignment horizontal="left" vertical="center" wrapText="1"/>
      <protection hidden="1"/>
    </xf>
    <xf numFmtId="0" fontId="49" fillId="18" borderId="0" xfId="0" applyFont="1" applyFill="1" applyAlignment="1" applyProtection="1">
      <alignment vertical="center" wrapText="1"/>
      <protection hidden="1"/>
    </xf>
    <xf numFmtId="0" fontId="52" fillId="18" borderId="0" xfId="0" applyFont="1" applyFill="1" applyProtection="1">
      <alignment vertical="center"/>
      <protection hidden="1"/>
    </xf>
    <xf numFmtId="0" fontId="10" fillId="18" borderId="56" xfId="0" applyFont="1" applyFill="1" applyBorder="1" applyProtection="1">
      <alignment vertical="center"/>
      <protection locked="0"/>
    </xf>
    <xf numFmtId="0" fontId="52" fillId="30" borderId="0" xfId="0" applyFont="1" applyFill="1" applyBorder="1" applyProtection="1">
      <alignment vertical="center"/>
      <protection hidden="1"/>
    </xf>
    <xf numFmtId="0" fontId="10" fillId="0" borderId="56" xfId="0" applyFont="1" applyFill="1" applyBorder="1" applyProtection="1">
      <alignment vertical="center"/>
    </xf>
    <xf numFmtId="0" fontId="52" fillId="0" borderId="0" xfId="0" applyFont="1" applyAlignment="1" applyProtection="1">
      <alignment horizontal="left" vertical="top" wrapText="1"/>
      <protection hidden="1"/>
    </xf>
    <xf numFmtId="0" fontId="54" fillId="18" borderId="0" xfId="0" applyFont="1" applyFill="1" applyProtection="1">
      <alignment vertical="center"/>
    </xf>
    <xf numFmtId="0" fontId="0" fillId="28" borderId="207" xfId="0" applyFont="1" applyFill="1" applyBorder="1" applyAlignment="1" applyProtection="1">
      <alignment vertical="center"/>
    </xf>
    <xf numFmtId="0" fontId="0" fillId="28" borderId="5" xfId="0" applyFont="1" applyFill="1" applyBorder="1" applyAlignment="1" applyProtection="1">
      <alignment vertical="center"/>
    </xf>
    <xf numFmtId="0" fontId="0" fillId="28" borderId="16" xfId="0" applyFont="1" applyFill="1" applyBorder="1" applyAlignment="1" applyProtection="1">
      <alignment vertical="center"/>
    </xf>
    <xf numFmtId="0" fontId="0" fillId="28" borderId="180" xfId="0" applyFont="1" applyFill="1" applyBorder="1" applyAlignment="1" applyProtection="1">
      <alignment vertical="center"/>
    </xf>
    <xf numFmtId="0" fontId="0" fillId="28" borderId="0" xfId="0" applyFont="1" applyFill="1" applyBorder="1" applyAlignment="1" applyProtection="1">
      <alignment vertical="center"/>
    </xf>
    <xf numFmtId="0" fontId="0" fillId="28" borderId="47" xfId="0" applyFont="1" applyFill="1" applyBorder="1" applyAlignment="1" applyProtection="1">
      <alignment vertical="center"/>
    </xf>
    <xf numFmtId="0" fontId="0" fillId="28" borderId="48" xfId="0" applyFont="1" applyFill="1" applyBorder="1" applyAlignment="1" applyProtection="1">
      <alignment vertical="center"/>
    </xf>
    <xf numFmtId="0" fontId="0" fillId="28" borderId="208" xfId="0" applyFont="1" applyFill="1" applyBorder="1" applyAlignment="1" applyProtection="1">
      <alignment vertical="center"/>
    </xf>
    <xf numFmtId="0" fontId="0" fillId="28" borderId="6" xfId="0" applyFont="1" applyFill="1" applyBorder="1" applyAlignment="1" applyProtection="1">
      <alignment vertical="center"/>
    </xf>
    <xf numFmtId="0" fontId="0" fillId="28" borderId="93" xfId="0" applyFont="1" applyFill="1" applyBorder="1" applyAlignment="1" applyProtection="1">
      <alignment vertical="center"/>
    </xf>
    <xf numFmtId="0" fontId="0" fillId="28" borderId="102" xfId="0" applyFont="1" applyFill="1" applyBorder="1" applyAlignment="1" applyProtection="1">
      <alignment vertical="center"/>
    </xf>
    <xf numFmtId="0" fontId="0" fillId="28" borderId="154" xfId="0" applyFont="1" applyFill="1" applyBorder="1" applyAlignment="1" applyProtection="1">
      <alignment vertical="center"/>
    </xf>
    <xf numFmtId="0" fontId="10" fillId="0" borderId="82" xfId="0" applyFont="1" applyBorder="1" applyProtection="1">
      <alignment vertical="center"/>
    </xf>
    <xf numFmtId="0" fontId="0" fillId="0" borderId="0" xfId="0" applyBorder="1" applyProtection="1">
      <alignment vertical="center"/>
      <protection hidden="1"/>
    </xf>
    <xf numFmtId="182" fontId="0" fillId="0" borderId="0" xfId="0" applyNumberFormat="1" applyFont="1" applyBorder="1" applyProtection="1">
      <alignment vertical="center"/>
      <protection hidden="1"/>
    </xf>
    <xf numFmtId="0" fontId="10" fillId="0" borderId="130" xfId="0" applyFont="1" applyBorder="1" applyProtection="1">
      <alignment vertical="center"/>
      <protection locked="0"/>
    </xf>
    <xf numFmtId="0" fontId="10" fillId="18" borderId="209" xfId="0" applyFont="1" applyFill="1" applyBorder="1" applyAlignment="1" applyProtection="1">
      <alignment vertical="center"/>
    </xf>
    <xf numFmtId="0" fontId="10" fillId="0" borderId="17" xfId="0" applyFont="1" applyBorder="1" applyProtection="1">
      <alignment vertical="center"/>
    </xf>
    <xf numFmtId="0" fontId="10" fillId="0" borderId="98" xfId="0" applyFont="1" applyBorder="1" applyProtection="1">
      <alignment vertical="center"/>
    </xf>
    <xf numFmtId="0" fontId="10" fillId="0" borderId="84" xfId="0" applyFont="1" applyBorder="1" applyProtection="1">
      <alignment vertical="center"/>
    </xf>
    <xf numFmtId="0" fontId="10" fillId="0" borderId="124" xfId="0" applyFont="1" applyBorder="1" applyProtection="1">
      <alignment vertical="center"/>
    </xf>
    <xf numFmtId="0" fontId="82" fillId="0" borderId="125" xfId="0" applyFont="1" applyFill="1" applyBorder="1" applyAlignment="1" applyProtection="1">
      <alignment vertical="center"/>
    </xf>
    <xf numFmtId="0" fontId="0" fillId="0" borderId="34" xfId="0" applyBorder="1" applyProtection="1">
      <alignment vertical="center"/>
    </xf>
    <xf numFmtId="0" fontId="0" fillId="0" borderId="204" xfId="0" applyBorder="1" applyProtection="1">
      <alignment vertical="center"/>
    </xf>
    <xf numFmtId="0" fontId="10" fillId="0" borderId="127" xfId="0" applyFont="1" applyFill="1" applyBorder="1" applyProtection="1">
      <alignment vertical="center"/>
    </xf>
    <xf numFmtId="0" fontId="32" fillId="0" borderId="50" xfId="0" applyFont="1" applyFill="1" applyBorder="1" applyAlignment="1" applyProtection="1">
      <alignment vertical="center"/>
    </xf>
    <xf numFmtId="0" fontId="32" fillId="0" borderId="59" xfId="0" applyFont="1" applyFill="1" applyBorder="1" applyAlignment="1" applyProtection="1">
      <alignment vertical="center"/>
    </xf>
    <xf numFmtId="0" fontId="33" fillId="18" borderId="112" xfId="0" applyFont="1" applyFill="1" applyBorder="1" applyAlignment="1" applyProtection="1">
      <alignment vertical="center"/>
    </xf>
    <xf numFmtId="0" fontId="33" fillId="18" borderId="118" xfId="0" applyFont="1" applyFill="1" applyBorder="1" applyAlignment="1" applyProtection="1">
      <alignment vertical="center"/>
    </xf>
    <xf numFmtId="0" fontId="33" fillId="18" borderId="170" xfId="0" applyFont="1" applyFill="1" applyBorder="1" applyAlignment="1" applyProtection="1">
      <alignment vertical="center"/>
    </xf>
    <xf numFmtId="0" fontId="10" fillId="18" borderId="82" xfId="0" applyFont="1" applyFill="1" applyBorder="1" applyAlignment="1" applyProtection="1">
      <alignment vertical="center"/>
    </xf>
    <xf numFmtId="0" fontId="33" fillId="18" borderId="85" xfId="0" applyFont="1" applyFill="1" applyBorder="1" applyAlignment="1" applyProtection="1">
      <alignment vertical="center"/>
    </xf>
    <xf numFmtId="0" fontId="33" fillId="18" borderId="14" xfId="0" applyFont="1" applyFill="1" applyBorder="1" applyAlignment="1" applyProtection="1">
      <alignment vertical="center"/>
    </xf>
    <xf numFmtId="0" fontId="33" fillId="18" borderId="132" xfId="0" applyFont="1" applyFill="1" applyBorder="1" applyAlignment="1" applyProtection="1">
      <alignment vertical="center"/>
    </xf>
    <xf numFmtId="0" fontId="11" fillId="0" borderId="0" xfId="0" applyFont="1" applyFill="1" applyAlignment="1" applyProtection="1">
      <alignment horizontal="left" vertical="center" wrapText="1"/>
    </xf>
    <xf numFmtId="0" fontId="10" fillId="0" borderId="17" xfId="0" applyFont="1" applyFill="1" applyBorder="1" applyAlignment="1" applyProtection="1">
      <alignment vertical="center"/>
    </xf>
    <xf numFmtId="0" fontId="10" fillId="0" borderId="17" xfId="0" applyFont="1" applyFill="1" applyBorder="1" applyAlignment="1" applyProtection="1">
      <alignment horizontal="right" vertical="center"/>
    </xf>
    <xf numFmtId="0" fontId="0" fillId="0" borderId="0" xfId="0" applyFont="1" applyFill="1" applyBorder="1" applyAlignment="1" applyProtection="1">
      <alignment horizontal="right" vertical="center"/>
    </xf>
    <xf numFmtId="0" fontId="32" fillId="0" borderId="29" xfId="0" applyFont="1" applyFill="1" applyBorder="1" applyAlignment="1" applyProtection="1">
      <alignment vertical="center"/>
    </xf>
    <xf numFmtId="0" fontId="10" fillId="0" borderId="17" xfId="0" applyFont="1" applyFill="1" applyBorder="1" applyAlignment="1" applyProtection="1">
      <alignment horizontal="right" vertical="top"/>
    </xf>
    <xf numFmtId="0" fontId="10" fillId="0" borderId="145" xfId="0" applyFont="1" applyFill="1" applyBorder="1" applyAlignment="1" applyProtection="1">
      <alignment horizontal="right" vertical="top"/>
    </xf>
    <xf numFmtId="0" fontId="28" fillId="0" borderId="177" xfId="0" applyFont="1" applyFill="1" applyBorder="1" applyProtection="1">
      <alignment vertical="center"/>
    </xf>
    <xf numFmtId="0" fontId="0" fillId="0" borderId="180" xfId="0" applyFill="1" applyBorder="1" applyAlignment="1" applyProtection="1">
      <alignment horizontal="left" vertical="top" wrapText="1"/>
    </xf>
    <xf numFmtId="0" fontId="0" fillId="0" borderId="180" xfId="0" applyFill="1" applyBorder="1" applyProtection="1">
      <alignment vertical="center"/>
    </xf>
    <xf numFmtId="0" fontId="0" fillId="0" borderId="212" xfId="0" applyFill="1" applyBorder="1" applyProtection="1">
      <alignment vertical="center"/>
    </xf>
    <xf numFmtId="0" fontId="10" fillId="0" borderId="82" xfId="0" applyFont="1" applyFill="1" applyBorder="1" applyProtection="1">
      <alignment vertical="center"/>
    </xf>
    <xf numFmtId="0" fontId="0" fillId="0" borderId="29" xfId="0" applyBorder="1" applyProtection="1">
      <alignment vertical="center"/>
    </xf>
    <xf numFmtId="0" fontId="10" fillId="2" borderId="213" xfId="0" applyFont="1" applyFill="1" applyBorder="1" applyAlignment="1" applyProtection="1">
      <alignment horizontal="center" vertical="center"/>
    </xf>
    <xf numFmtId="0" fontId="10" fillId="2" borderId="205" xfId="0" applyFont="1" applyFill="1" applyBorder="1" applyAlignment="1" applyProtection="1">
      <alignment horizontal="center" vertical="center"/>
    </xf>
    <xf numFmtId="0" fontId="11" fillId="28" borderId="17" xfId="0" applyFont="1" applyFill="1" applyBorder="1" applyAlignment="1" applyProtection="1">
      <alignment horizontal="left" vertical="center" wrapText="1"/>
    </xf>
    <xf numFmtId="0" fontId="11" fillId="28" borderId="145" xfId="0" applyFont="1" applyFill="1" applyBorder="1" applyAlignment="1" applyProtection="1">
      <alignment horizontal="left" vertical="center" wrapText="1"/>
    </xf>
    <xf numFmtId="0" fontId="2" fillId="18" borderId="217" xfId="0" applyFont="1" applyFill="1" applyBorder="1" applyAlignment="1" applyProtection="1">
      <alignment horizontal="center" vertical="center"/>
    </xf>
    <xf numFmtId="0" fontId="2" fillId="18" borderId="145" xfId="0" applyFont="1" applyFill="1" applyBorder="1" applyAlignment="1" applyProtection="1">
      <alignment vertical="center" wrapText="1"/>
    </xf>
    <xf numFmtId="0" fontId="2" fillId="18" borderId="156" xfId="0" applyFont="1" applyFill="1" applyBorder="1" applyAlignment="1" applyProtection="1">
      <alignment horizontal="center" vertical="center"/>
    </xf>
    <xf numFmtId="0" fontId="18" fillId="2" borderId="205" xfId="0" applyFont="1" applyFill="1" applyBorder="1" applyAlignment="1" applyProtection="1">
      <alignment horizontal="center" vertical="center"/>
    </xf>
    <xf numFmtId="0" fontId="2" fillId="2" borderId="205" xfId="0" applyFont="1" applyFill="1" applyBorder="1" applyAlignment="1" applyProtection="1">
      <alignment horizontal="center" vertical="center"/>
    </xf>
    <xf numFmtId="0" fontId="2" fillId="2" borderId="205" xfId="0" applyFont="1" applyFill="1" applyBorder="1" applyAlignment="1" applyProtection="1">
      <alignment horizontal="center" vertical="center" wrapText="1"/>
    </xf>
    <xf numFmtId="0" fontId="2" fillId="18" borderId="205" xfId="0" applyFont="1" applyFill="1" applyBorder="1" applyAlignment="1" applyProtection="1">
      <alignment horizontal="center" vertical="center" wrapText="1"/>
    </xf>
    <xf numFmtId="0" fontId="0" fillId="18" borderId="211" xfId="0" applyFont="1" applyFill="1" applyBorder="1" applyAlignment="1" applyProtection="1">
      <alignment horizontal="center" vertical="center" wrapText="1"/>
    </xf>
    <xf numFmtId="0" fontId="0" fillId="18" borderId="218" xfId="0" applyFont="1" applyFill="1" applyBorder="1" applyAlignment="1" applyProtection="1">
      <alignment horizontal="center" vertical="center"/>
    </xf>
    <xf numFmtId="0" fontId="0" fillId="18" borderId="177" xfId="0" applyFont="1" applyFill="1" applyBorder="1" applyAlignment="1" applyProtection="1">
      <alignment vertical="center" wrapText="1"/>
    </xf>
    <xf numFmtId="0" fontId="0" fillId="28" borderId="211" xfId="0" applyFont="1" applyFill="1" applyBorder="1" applyAlignment="1" applyProtection="1">
      <alignment horizontal="center" vertical="center" wrapText="1"/>
    </xf>
    <xf numFmtId="0" fontId="11" fillId="28" borderId="215" xfId="0" applyFont="1" applyFill="1" applyBorder="1" applyAlignment="1" applyProtection="1">
      <alignment horizontal="left" vertical="center" wrapText="1"/>
    </xf>
    <xf numFmtId="0" fontId="11" fillId="28" borderId="216" xfId="0" applyFont="1" applyFill="1" applyBorder="1" applyAlignment="1" applyProtection="1">
      <alignment horizontal="left" vertical="center" wrapText="1"/>
    </xf>
    <xf numFmtId="0" fontId="0" fillId="0" borderId="213" xfId="0" applyFont="1" applyFill="1" applyBorder="1" applyAlignment="1" applyProtection="1">
      <alignment horizontal="left" vertical="center" wrapText="1"/>
      <protection locked="0"/>
    </xf>
    <xf numFmtId="0" fontId="0" fillId="0" borderId="220" xfId="0" applyFont="1" applyFill="1" applyBorder="1" applyAlignment="1" applyProtection="1">
      <alignment horizontal="center" vertical="center"/>
      <protection locked="0"/>
    </xf>
    <xf numFmtId="0" fontId="0" fillId="0" borderId="177" xfId="0" applyFont="1" applyFill="1" applyBorder="1" applyAlignment="1" applyProtection="1">
      <alignment horizontal="left" vertical="center" wrapText="1"/>
      <protection locked="0"/>
    </xf>
    <xf numFmtId="0" fontId="0" fillId="0" borderId="219" xfId="0" applyFont="1" applyFill="1" applyBorder="1" applyAlignment="1" applyProtection="1">
      <alignment horizontal="center" vertical="center"/>
      <protection locked="0"/>
    </xf>
    <xf numFmtId="0" fontId="0" fillId="4" borderId="1" xfId="0" applyFont="1" applyFill="1" applyBorder="1" applyAlignment="1" applyProtection="1">
      <alignment horizontal="left" vertical="center" wrapText="1"/>
      <protection locked="0"/>
    </xf>
    <xf numFmtId="0" fontId="0" fillId="4" borderId="1" xfId="0" applyFont="1" applyFill="1" applyBorder="1" applyAlignment="1" applyProtection="1">
      <alignment horizontal="center" vertical="center"/>
      <protection locked="0"/>
    </xf>
    <xf numFmtId="0" fontId="0" fillId="25" borderId="1" xfId="0" applyFont="1" applyFill="1" applyBorder="1" applyAlignment="1" applyProtection="1">
      <alignment horizontal="center" vertical="center" shrinkToFit="1"/>
      <protection locked="0"/>
    </xf>
    <xf numFmtId="0" fontId="0" fillId="28" borderId="205" xfId="0" applyFill="1" applyBorder="1" applyProtection="1">
      <alignment vertical="center"/>
    </xf>
    <xf numFmtId="0" fontId="0" fillId="0" borderId="205" xfId="0" applyFont="1" applyFill="1" applyBorder="1" applyAlignment="1" applyProtection="1">
      <alignment horizontal="center" vertical="center"/>
    </xf>
    <xf numFmtId="0" fontId="0" fillId="28" borderId="213" xfId="0" applyFill="1" applyBorder="1" applyAlignment="1" applyProtection="1">
      <alignment horizontal="center" vertical="center"/>
    </xf>
    <xf numFmtId="0" fontId="48" fillId="0" borderId="0" xfId="0" applyFont="1" applyFill="1" applyBorder="1" applyAlignment="1" applyProtection="1">
      <alignment horizontal="left" vertical="center"/>
      <protection hidden="1"/>
    </xf>
    <xf numFmtId="0" fontId="44" fillId="0" borderId="0" xfId="9" applyFont="1" applyAlignment="1" applyProtection="1">
      <alignment horizontal="left" vertical="center"/>
    </xf>
    <xf numFmtId="0" fontId="44" fillId="0" borderId="17" xfId="9" applyFont="1" applyBorder="1" applyAlignment="1" applyProtection="1">
      <alignment horizontal="left" vertical="center"/>
    </xf>
    <xf numFmtId="0" fontId="44" fillId="0" borderId="0" xfId="9" applyFont="1" applyBorder="1" applyAlignment="1" applyProtection="1">
      <alignment horizontal="center" vertical="center"/>
    </xf>
    <xf numFmtId="0" fontId="44" fillId="0" borderId="29" xfId="9" applyFont="1" applyBorder="1" applyAlignment="1" applyProtection="1">
      <alignment horizontal="left" vertical="center"/>
    </xf>
    <xf numFmtId="0" fontId="0" fillId="0" borderId="145" xfId="0" applyFont="1" applyFill="1" applyBorder="1" applyProtection="1">
      <alignment vertical="center"/>
    </xf>
    <xf numFmtId="0" fontId="5" fillId="0" borderId="230" xfId="0" applyFont="1" applyFill="1" applyBorder="1" applyProtection="1">
      <alignment vertical="center"/>
    </xf>
    <xf numFmtId="0" fontId="6" fillId="0" borderId="174" xfId="0" applyFont="1" applyFill="1" applyBorder="1" applyAlignment="1" applyProtection="1">
      <alignment vertical="center"/>
    </xf>
    <xf numFmtId="185" fontId="26" fillId="20" borderId="1" xfId="0" applyNumberFormat="1" applyFont="1" applyFill="1" applyBorder="1" applyAlignment="1" applyProtection="1">
      <alignment horizontal="center" vertical="center" wrapText="1"/>
      <protection locked="0"/>
    </xf>
    <xf numFmtId="0" fontId="0" fillId="18" borderId="0" xfId="0" applyFill="1" applyBorder="1" applyAlignment="1" applyProtection="1">
      <alignment horizontal="right" vertical="center"/>
    </xf>
    <xf numFmtId="0" fontId="0" fillId="0" borderId="180" xfId="0" applyFont="1" applyFill="1" applyBorder="1" applyAlignment="1" applyProtection="1">
      <alignment vertical="center"/>
    </xf>
    <xf numFmtId="0" fontId="10" fillId="0" borderId="0" xfId="0" applyFont="1" applyFill="1" applyBorder="1" applyAlignment="1" applyProtection="1"/>
    <xf numFmtId="0" fontId="6" fillId="0" borderId="0" xfId="0" applyFont="1" applyFill="1" applyBorder="1" applyAlignment="1" applyProtection="1"/>
    <xf numFmtId="0" fontId="10" fillId="0" borderId="97" xfId="0" applyFont="1" applyFill="1" applyBorder="1" applyAlignment="1" applyProtection="1">
      <alignment vertical="center"/>
      <protection locked="0"/>
    </xf>
    <xf numFmtId="0" fontId="6" fillId="0" borderId="53" xfId="0" applyFont="1" applyFill="1" applyBorder="1" applyProtection="1">
      <alignment vertical="center"/>
      <protection locked="0"/>
    </xf>
    <xf numFmtId="0" fontId="6" fillId="0" borderId="53" xfId="0" applyFont="1" applyFill="1" applyBorder="1" applyAlignment="1" applyProtection="1">
      <alignment vertical="center" wrapText="1"/>
      <protection locked="0"/>
    </xf>
    <xf numFmtId="0" fontId="6" fillId="50" borderId="53" xfId="0" applyFont="1" applyFill="1" applyBorder="1" applyAlignment="1" applyProtection="1">
      <alignment vertical="center" wrapText="1"/>
      <protection locked="0"/>
    </xf>
    <xf numFmtId="0" fontId="6" fillId="0" borderId="0" xfId="0" applyFont="1" applyFill="1" applyAlignment="1" applyProtection="1">
      <alignment vertical="center" wrapText="1"/>
      <protection locked="0"/>
    </xf>
    <xf numFmtId="0" fontId="14" fillId="0" borderId="97" xfId="0" applyFont="1" applyFill="1" applyBorder="1" applyAlignment="1" applyProtection="1">
      <alignment vertical="center"/>
      <protection locked="0"/>
    </xf>
    <xf numFmtId="0" fontId="14" fillId="0" borderId="53" xfId="0" applyFont="1" applyFill="1" applyBorder="1" applyAlignment="1" applyProtection="1">
      <alignment vertical="center"/>
      <protection locked="0"/>
    </xf>
    <xf numFmtId="0" fontId="53" fillId="0" borderId="53" xfId="0" applyFont="1" applyFill="1" applyBorder="1" applyAlignment="1" applyProtection="1">
      <alignment vertical="center"/>
      <protection locked="0"/>
    </xf>
    <xf numFmtId="0" fontId="10" fillId="0" borderId="97" xfId="0" applyFont="1" applyFill="1" applyBorder="1" applyAlignment="1" applyProtection="1">
      <alignment horizontal="left" vertical="center"/>
      <protection locked="0" hidden="1"/>
    </xf>
    <xf numFmtId="0" fontId="10" fillId="0" borderId="53" xfId="0" applyFont="1" applyBorder="1" applyAlignment="1" applyProtection="1">
      <alignment vertical="center" wrapText="1"/>
      <protection locked="0"/>
    </xf>
    <xf numFmtId="0" fontId="10" fillId="0" borderId="179" xfId="0" applyFont="1" applyBorder="1" applyProtection="1">
      <alignment vertical="center"/>
      <protection locked="0"/>
    </xf>
    <xf numFmtId="0" fontId="10" fillId="0" borderId="97" xfId="0" applyFont="1" applyFill="1" applyBorder="1" applyAlignment="1" applyProtection="1">
      <alignment vertical="center"/>
      <protection locked="0" hidden="1"/>
    </xf>
    <xf numFmtId="0" fontId="10" fillId="0" borderId="97" xfId="0" applyFont="1" applyFill="1" applyBorder="1" applyAlignment="1" applyProtection="1">
      <alignment horizontal="left" vertical="top"/>
      <protection locked="0" hidden="1"/>
    </xf>
    <xf numFmtId="0" fontId="10" fillId="0" borderId="97" xfId="0" applyFont="1" applyFill="1" applyBorder="1" applyAlignment="1" applyProtection="1">
      <alignment horizontal="left" vertical="top"/>
      <protection locked="0"/>
    </xf>
    <xf numFmtId="0" fontId="10" fillId="0" borderId="97" xfId="0" applyFont="1" applyFill="1" applyBorder="1" applyAlignment="1" applyProtection="1">
      <alignment horizontal="left" vertical="center"/>
      <protection locked="0"/>
    </xf>
    <xf numFmtId="0" fontId="10" fillId="0" borderId="53" xfId="0" applyFont="1" applyFill="1" applyBorder="1" applyAlignment="1" applyProtection="1">
      <alignment horizontal="left" vertical="top"/>
      <protection locked="0" hidden="1"/>
    </xf>
    <xf numFmtId="0" fontId="11" fillId="25" borderId="1" xfId="0" applyFont="1" applyFill="1" applyBorder="1" applyAlignment="1" applyProtection="1">
      <alignment vertical="center" wrapText="1"/>
      <protection locked="0"/>
    </xf>
    <xf numFmtId="0" fontId="10" fillId="25" borderId="1" xfId="0" applyFont="1" applyFill="1" applyBorder="1" applyProtection="1">
      <alignment vertical="center"/>
      <protection locked="0"/>
    </xf>
    <xf numFmtId="0" fontId="10" fillId="46" borderId="0" xfId="0" applyFont="1" applyFill="1" applyBorder="1" applyAlignment="1" applyProtection="1">
      <alignment vertical="center" wrapText="1"/>
    </xf>
    <xf numFmtId="0" fontId="26" fillId="0" borderId="39" xfId="0" applyFont="1" applyFill="1" applyBorder="1" applyAlignment="1" applyProtection="1">
      <alignment horizontal="left" vertical="center"/>
    </xf>
    <xf numFmtId="0" fontId="11" fillId="24" borderId="90" xfId="0" applyFont="1" applyFill="1" applyBorder="1" applyAlignment="1" applyProtection="1">
      <alignment vertical="center" wrapText="1"/>
      <protection locked="0"/>
    </xf>
    <xf numFmtId="49" fontId="23" fillId="2" borderId="40" xfId="0" applyNumberFormat="1" applyFont="1" applyFill="1" applyBorder="1" applyAlignment="1" applyProtection="1">
      <alignment horizontal="center" vertical="center" wrapText="1"/>
    </xf>
    <xf numFmtId="49" fontId="23" fillId="2" borderId="231" xfId="0" applyNumberFormat="1" applyFont="1" applyFill="1" applyBorder="1" applyAlignment="1" applyProtection="1">
      <alignment horizontal="center" vertical="center" wrapText="1"/>
    </xf>
    <xf numFmtId="0" fontId="14" fillId="0" borderId="227" xfId="0" applyFont="1" applyFill="1" applyBorder="1" applyAlignment="1" applyProtection="1">
      <alignment horizontal="center" vertical="center"/>
      <protection hidden="1"/>
    </xf>
    <xf numFmtId="0" fontId="65" fillId="0" borderId="46" xfId="0" applyFont="1" applyFill="1" applyBorder="1" applyAlignment="1" applyProtection="1">
      <alignment horizontal="right" vertical="center"/>
    </xf>
    <xf numFmtId="0" fontId="5" fillId="30" borderId="5" xfId="0" applyFont="1" applyFill="1" applyBorder="1" applyAlignment="1" applyProtection="1">
      <alignment vertical="center" wrapText="1"/>
    </xf>
    <xf numFmtId="0" fontId="10" fillId="2" borderId="35" xfId="0" applyFont="1" applyFill="1" applyBorder="1" applyAlignment="1" applyProtection="1">
      <alignment horizontal="center" vertical="center"/>
    </xf>
    <xf numFmtId="0" fontId="10" fillId="5" borderId="1" xfId="0" applyFont="1" applyFill="1" applyBorder="1" applyAlignment="1" applyProtection="1">
      <alignment horizontal="left" vertical="center" wrapText="1"/>
      <protection locked="0"/>
    </xf>
    <xf numFmtId="0" fontId="10" fillId="2" borderId="52" xfId="0" applyFont="1" applyFill="1" applyBorder="1" applyAlignment="1" applyProtection="1">
      <alignment horizontal="center" vertical="center"/>
    </xf>
    <xf numFmtId="0" fontId="13" fillId="19" borderId="0" xfId="0" applyFont="1" applyFill="1" applyAlignment="1" applyProtection="1">
      <alignment horizontal="center" vertical="center"/>
    </xf>
    <xf numFmtId="0" fontId="52" fillId="0" borderId="0" xfId="0" applyFont="1" applyAlignment="1" applyProtection="1">
      <alignment horizontal="left" vertical="top" wrapText="1"/>
      <protection hidden="1"/>
    </xf>
    <xf numFmtId="0" fontId="0" fillId="0" borderId="0" xfId="0" applyFont="1" applyFill="1" applyAlignment="1" applyProtection="1">
      <alignment horizontal="left" vertical="center"/>
    </xf>
    <xf numFmtId="0" fontId="10" fillId="2" borderId="64" xfId="0" applyFont="1" applyFill="1" applyBorder="1" applyAlignment="1" applyProtection="1">
      <alignment horizontal="center" vertical="center"/>
    </xf>
    <xf numFmtId="0" fontId="10" fillId="18" borderId="64" xfId="0" applyFont="1" applyFill="1" applyBorder="1" applyAlignment="1" applyProtection="1">
      <alignment horizontal="left" vertical="center" wrapText="1"/>
    </xf>
    <xf numFmtId="0" fontId="14" fillId="0" borderId="225" xfId="0" applyFont="1" applyFill="1" applyBorder="1" applyAlignment="1" applyProtection="1">
      <alignment horizontal="center" vertical="center"/>
      <protection hidden="1"/>
    </xf>
    <xf numFmtId="49" fontId="26" fillId="0" borderId="21" xfId="0" applyNumberFormat="1" applyFont="1" applyFill="1" applyBorder="1" applyAlignment="1" applyProtection="1">
      <alignment vertical="center" shrinkToFit="1"/>
    </xf>
    <xf numFmtId="180" fontId="10" fillId="25" borderId="1" xfId="0" applyNumberFormat="1" applyFont="1" applyFill="1" applyBorder="1" applyAlignment="1" applyProtection="1">
      <alignment horizontal="center" vertical="center"/>
      <protection locked="0"/>
    </xf>
    <xf numFmtId="0" fontId="10" fillId="4" borderId="1" xfId="0" applyFont="1" applyFill="1" applyBorder="1" applyAlignment="1" applyProtection="1">
      <alignment horizontal="center" vertical="center"/>
      <protection locked="0"/>
    </xf>
    <xf numFmtId="0" fontId="3" fillId="19" borderId="0" xfId="0" applyFont="1" applyFill="1" applyBorder="1" applyAlignment="1" applyProtection="1">
      <alignment horizontal="left" vertical="center"/>
    </xf>
    <xf numFmtId="0" fontId="10" fillId="18" borderId="0" xfId="0" applyFont="1" applyFill="1" applyBorder="1" applyAlignment="1" applyProtection="1">
      <alignment horizontal="left" vertical="center"/>
    </xf>
    <xf numFmtId="0" fontId="2" fillId="2" borderId="205" xfId="0" applyFont="1" applyFill="1" applyBorder="1" applyAlignment="1" applyProtection="1">
      <alignment horizontal="center" vertical="center" wrapText="1"/>
    </xf>
    <xf numFmtId="0" fontId="20" fillId="2" borderId="35" xfId="0" applyFont="1" applyFill="1" applyBorder="1" applyAlignment="1" applyProtection="1">
      <alignment horizontal="left" vertical="center"/>
    </xf>
    <xf numFmtId="0" fontId="0" fillId="0" borderId="223" xfId="0" applyFont="1" applyFill="1" applyBorder="1" applyAlignment="1" applyProtection="1">
      <alignment vertical="center"/>
    </xf>
    <xf numFmtId="0" fontId="10" fillId="2" borderId="228" xfId="0" applyFont="1" applyFill="1" applyBorder="1" applyAlignment="1" applyProtection="1">
      <alignment horizontal="center" vertical="center"/>
    </xf>
    <xf numFmtId="0" fontId="10" fillId="18" borderId="226" xfId="0" applyFont="1" applyFill="1" applyBorder="1" applyAlignment="1" applyProtection="1">
      <alignment vertical="center" wrapText="1"/>
    </xf>
    <xf numFmtId="0" fontId="10" fillId="2" borderId="225" xfId="0" applyFont="1" applyFill="1" applyBorder="1" applyAlignment="1" applyProtection="1">
      <alignment horizontal="center" vertical="center"/>
    </xf>
    <xf numFmtId="0" fontId="10" fillId="2" borderId="228" xfId="0" applyFont="1" applyFill="1" applyBorder="1" applyAlignment="1" applyProtection="1">
      <alignment horizontal="center" vertical="center" wrapText="1"/>
    </xf>
    <xf numFmtId="0" fontId="0" fillId="0" borderId="225" xfId="0" applyFont="1" applyFill="1" applyBorder="1" applyAlignment="1" applyProtection="1">
      <alignment horizontal="center" vertical="center"/>
    </xf>
    <xf numFmtId="0" fontId="0" fillId="24" borderId="225" xfId="0" applyFont="1" applyFill="1" applyBorder="1" applyAlignment="1" applyProtection="1">
      <alignment horizontal="center" vertical="center"/>
      <protection locked="0"/>
    </xf>
    <xf numFmtId="0" fontId="10" fillId="0" borderId="157" xfId="0" applyFont="1" applyFill="1" applyBorder="1" applyProtection="1">
      <alignment vertical="center"/>
      <protection locked="0"/>
    </xf>
    <xf numFmtId="0" fontId="10" fillId="0" borderId="185" xfId="0" applyFont="1" applyFill="1" applyBorder="1" applyProtection="1">
      <alignment vertical="center"/>
      <protection locked="0"/>
    </xf>
    <xf numFmtId="0" fontId="0" fillId="2" borderId="8" xfId="0" applyFont="1" applyFill="1" applyBorder="1" applyAlignment="1" applyProtection="1">
      <alignment horizontal="center" vertical="center"/>
    </xf>
    <xf numFmtId="0" fontId="41" fillId="28" borderId="58" xfId="2" applyFill="1" applyBorder="1" applyAlignment="1" applyProtection="1">
      <alignment horizontal="left" vertical="center"/>
    </xf>
    <xf numFmtId="0" fontId="41" fillId="0" borderId="42" xfId="2" applyFill="1" applyBorder="1" applyAlignment="1" applyProtection="1">
      <alignment horizontal="center" vertical="center"/>
    </xf>
    <xf numFmtId="0" fontId="41" fillId="0" borderId="1" xfId="2" applyFill="1" applyBorder="1" applyAlignment="1" applyProtection="1">
      <alignment horizontal="center" vertical="center"/>
    </xf>
    <xf numFmtId="0" fontId="26" fillId="0" borderId="23" xfId="0" applyFont="1" applyFill="1" applyBorder="1" applyAlignment="1" applyProtection="1">
      <alignment horizontal="center" vertical="center" wrapText="1"/>
    </xf>
    <xf numFmtId="0" fontId="41" fillId="28" borderId="1" xfId="2" applyFill="1" applyBorder="1" applyAlignment="1" applyProtection="1">
      <alignment horizontal="center" vertical="center"/>
    </xf>
    <xf numFmtId="182" fontId="14" fillId="30" borderId="57" xfId="0" applyNumberFormat="1" applyFont="1" applyFill="1" applyBorder="1" applyAlignment="1" applyProtection="1">
      <alignment horizontal="center" vertical="center"/>
      <protection hidden="1"/>
    </xf>
    <xf numFmtId="181" fontId="24" fillId="0" borderId="0" xfId="0" applyNumberFormat="1" applyFont="1" applyFill="1" applyBorder="1" applyAlignment="1" applyProtection="1">
      <alignment horizontal="center" vertical="center"/>
      <protection hidden="1"/>
    </xf>
    <xf numFmtId="181" fontId="26" fillId="0" borderId="244" xfId="0" applyNumberFormat="1" applyFont="1" applyFill="1" applyBorder="1" applyAlignment="1" applyProtection="1">
      <alignment horizontal="center" vertical="center" textRotation="255"/>
      <protection hidden="1"/>
    </xf>
    <xf numFmtId="0" fontId="7" fillId="0" borderId="0" xfId="0" applyFont="1" applyAlignment="1" applyProtection="1">
      <alignment horizontal="center" vertical="center"/>
    </xf>
    <xf numFmtId="182" fontId="14" fillId="0" borderId="0" xfId="0" applyNumberFormat="1" applyFont="1" applyBorder="1" applyAlignment="1" applyProtection="1">
      <alignment horizontal="center" vertical="center" wrapText="1"/>
      <protection hidden="1"/>
    </xf>
    <xf numFmtId="0" fontId="14" fillId="0" borderId="0" xfId="0" applyFont="1" applyBorder="1" applyAlignment="1" applyProtection="1">
      <alignment horizontal="center" vertical="center" shrinkToFit="1"/>
      <protection hidden="1"/>
    </xf>
    <xf numFmtId="0" fontId="10" fillId="18" borderId="0" xfId="0" applyFont="1" applyFill="1" applyBorder="1" applyProtection="1">
      <alignment vertical="center"/>
      <protection locked="0"/>
    </xf>
    <xf numFmtId="0" fontId="3" fillId="18" borderId="56" xfId="0" applyFont="1" applyFill="1" applyBorder="1" applyProtection="1">
      <alignment vertical="center"/>
      <protection locked="0"/>
    </xf>
    <xf numFmtId="0" fontId="26" fillId="0" borderId="0" xfId="0" applyFont="1" applyFill="1" applyBorder="1" applyAlignment="1" applyProtection="1">
      <alignment horizontal="left" vertical="center" wrapText="1"/>
    </xf>
    <xf numFmtId="49" fontId="26" fillId="0" borderId="244" xfId="0" applyNumberFormat="1" applyFont="1" applyFill="1" applyBorder="1" applyAlignment="1" applyProtection="1">
      <alignment vertical="center"/>
    </xf>
    <xf numFmtId="0" fontId="14" fillId="0" borderId="245" xfId="0" applyFont="1" applyFill="1" applyBorder="1" applyAlignment="1" applyProtection="1">
      <alignment horizontal="center" vertical="center"/>
      <protection hidden="1"/>
    </xf>
    <xf numFmtId="0" fontId="11" fillId="2" borderId="47" xfId="0" applyFont="1" applyFill="1" applyBorder="1" applyAlignment="1" applyProtection="1">
      <alignment horizontal="center" vertical="center" wrapText="1"/>
    </xf>
    <xf numFmtId="0" fontId="3" fillId="18" borderId="0" xfId="0" applyFont="1" applyFill="1" applyAlignment="1" applyProtection="1">
      <alignment vertical="center" wrapText="1"/>
    </xf>
    <xf numFmtId="0" fontId="3" fillId="18" borderId="0" xfId="0" applyFont="1" applyFill="1" applyAlignment="1" applyProtection="1">
      <alignment horizontal="center" vertical="center" wrapText="1"/>
    </xf>
    <xf numFmtId="0" fontId="3" fillId="18" borderId="0" xfId="0" applyFont="1" applyFill="1" applyAlignment="1" applyProtection="1">
      <alignment horizontal="center" vertical="center"/>
    </xf>
    <xf numFmtId="49" fontId="26" fillId="49" borderId="11" xfId="0" applyNumberFormat="1" applyFont="1" applyFill="1" applyBorder="1" applyAlignment="1" applyProtection="1">
      <alignment vertical="center" wrapText="1"/>
    </xf>
    <xf numFmtId="0" fontId="26" fillId="49" borderId="11" xfId="0" applyFont="1" applyFill="1" applyBorder="1" applyAlignment="1" applyProtection="1">
      <alignment vertical="center"/>
    </xf>
    <xf numFmtId="0" fontId="26" fillId="0" borderId="5" xfId="0" applyFont="1" applyFill="1" applyBorder="1" applyAlignment="1" applyProtection="1">
      <alignment horizontal="left" vertical="center" wrapText="1"/>
    </xf>
    <xf numFmtId="0" fontId="26" fillId="0" borderId="23" xfId="0" applyFont="1" applyFill="1" applyBorder="1" applyAlignment="1" applyProtection="1">
      <alignment horizontal="left" vertical="center" wrapText="1"/>
    </xf>
    <xf numFmtId="0" fontId="66" fillId="0" borderId="11" xfId="0" applyFont="1" applyFill="1" applyBorder="1" applyAlignment="1" applyProtection="1">
      <alignment horizontal="left" vertical="center" wrapText="1"/>
    </xf>
    <xf numFmtId="0" fontId="26" fillId="0" borderId="0" xfId="0" applyFont="1" applyFill="1" applyBorder="1" applyAlignment="1" applyProtection="1">
      <alignment horizontal="left" vertical="center" wrapText="1"/>
    </xf>
    <xf numFmtId="0" fontId="26" fillId="0" borderId="11" xfId="0" applyFont="1" applyFill="1" applyBorder="1" applyAlignment="1" applyProtection="1">
      <alignment horizontal="left" vertical="center" wrapText="1"/>
    </xf>
    <xf numFmtId="0" fontId="26" fillId="0" borderId="5" xfId="0" applyFont="1" applyFill="1" applyBorder="1" applyAlignment="1" applyProtection="1">
      <alignment vertical="center" wrapText="1"/>
    </xf>
    <xf numFmtId="0" fontId="26" fillId="0" borderId="38" xfId="0" applyFont="1" applyFill="1" applyBorder="1" applyAlignment="1" applyProtection="1">
      <alignment horizontal="left" vertical="center"/>
    </xf>
    <xf numFmtId="0" fontId="26" fillId="0" borderId="188" xfId="0" applyFont="1" applyFill="1" applyBorder="1" applyAlignment="1" applyProtection="1">
      <alignment horizontal="left" vertical="center" wrapText="1"/>
    </xf>
    <xf numFmtId="0" fontId="26" fillId="0" borderId="46" xfId="0" applyFont="1" applyFill="1" applyBorder="1" applyAlignment="1" applyProtection="1">
      <alignment horizontal="right" vertical="center"/>
    </xf>
    <xf numFmtId="0" fontId="0" fillId="0" borderId="0" xfId="0" applyFont="1" applyFill="1" applyBorder="1" applyAlignment="1" applyProtection="1">
      <alignment horizontal="left" vertical="center" wrapText="1"/>
    </xf>
    <xf numFmtId="49" fontId="2" fillId="0" borderId="0" xfId="0" applyNumberFormat="1" applyFont="1" applyFill="1" applyBorder="1" applyAlignment="1" applyProtection="1">
      <alignment vertical="center"/>
    </xf>
    <xf numFmtId="49" fontId="25" fillId="0" borderId="0" xfId="0" applyNumberFormat="1" applyFont="1" applyFill="1" applyBorder="1" applyAlignment="1" applyProtection="1">
      <alignment horizontal="left" vertical="center"/>
    </xf>
    <xf numFmtId="0" fontId="25" fillId="0" borderId="0" xfId="0" applyFont="1" applyFill="1" applyBorder="1" applyAlignment="1" applyProtection="1">
      <alignment horizontal="left" vertical="center"/>
    </xf>
    <xf numFmtId="0" fontId="4" fillId="0" borderId="0" xfId="0" applyFont="1" applyFill="1" applyBorder="1" applyAlignment="1" applyProtection="1">
      <alignment horizontal="right" vertical="center" wrapText="1"/>
    </xf>
    <xf numFmtId="0" fontId="4" fillId="0" borderId="0" xfId="0" applyFont="1" applyFill="1" applyBorder="1" applyAlignment="1" applyProtection="1">
      <alignment vertical="center"/>
      <protection hidden="1"/>
    </xf>
    <xf numFmtId="49" fontId="65" fillId="13" borderId="39" xfId="0" applyNumberFormat="1" applyFont="1" applyFill="1" applyBorder="1" applyAlignment="1" applyProtection="1">
      <alignment vertical="center"/>
    </xf>
    <xf numFmtId="49" fontId="65" fillId="0" borderId="39" xfId="0" applyNumberFormat="1" applyFont="1" applyFill="1" applyBorder="1" applyAlignment="1" applyProtection="1">
      <alignment vertical="center" wrapText="1"/>
    </xf>
    <xf numFmtId="49" fontId="65" fillId="0" borderId="83" xfId="0" applyNumberFormat="1" applyFont="1" applyFill="1" applyBorder="1" applyAlignment="1" applyProtection="1">
      <alignment vertical="center" wrapText="1"/>
    </xf>
    <xf numFmtId="49" fontId="65" fillId="0" borderId="23" xfId="0" applyNumberFormat="1" applyFont="1" applyFill="1" applyBorder="1" applyAlignment="1" applyProtection="1">
      <alignment vertical="center" wrapText="1"/>
    </xf>
    <xf numFmtId="49" fontId="65" fillId="0" borderId="39" xfId="0" applyNumberFormat="1" applyFont="1" applyFill="1" applyBorder="1" applyAlignment="1" applyProtection="1">
      <alignment horizontal="left" vertical="center" wrapText="1"/>
    </xf>
    <xf numFmtId="49" fontId="65" fillId="0" borderId="83" xfId="0" applyNumberFormat="1" applyFont="1" applyFill="1" applyBorder="1" applyAlignment="1" applyProtection="1">
      <alignment vertical="center"/>
    </xf>
    <xf numFmtId="49" fontId="65" fillId="49" borderId="39" xfId="0" applyNumberFormat="1" applyFont="1" applyFill="1" applyBorder="1" applyAlignment="1" applyProtection="1">
      <alignment vertical="center"/>
    </xf>
    <xf numFmtId="49" fontId="65" fillId="0" borderId="23" xfId="0" applyNumberFormat="1" applyFont="1" applyFill="1" applyBorder="1" applyAlignment="1" applyProtection="1">
      <alignment horizontal="left" vertical="center" wrapText="1"/>
    </xf>
    <xf numFmtId="49" fontId="65" fillId="0" borderId="39" xfId="0" applyNumberFormat="1" applyFont="1" applyFill="1" applyBorder="1" applyAlignment="1" applyProtection="1">
      <alignment horizontal="center" vertical="center" wrapText="1"/>
    </xf>
    <xf numFmtId="49" fontId="65" fillId="0" borderId="28" xfId="0" applyNumberFormat="1" applyFont="1" applyFill="1" applyBorder="1" applyAlignment="1" applyProtection="1">
      <alignment vertical="center"/>
    </xf>
    <xf numFmtId="49" fontId="65" fillId="0" borderId="38" xfId="0" applyNumberFormat="1" applyFont="1" applyFill="1" applyBorder="1" applyAlignment="1" applyProtection="1">
      <alignment horizontal="center" vertical="center" wrapText="1"/>
    </xf>
    <xf numFmtId="49" fontId="65" fillId="0" borderId="38" xfId="0" applyNumberFormat="1" applyFont="1" applyFill="1" applyBorder="1" applyAlignment="1" applyProtection="1">
      <alignment vertical="center"/>
    </xf>
    <xf numFmtId="49" fontId="65" fillId="0" borderId="83" xfId="0" applyNumberFormat="1" applyFont="1" applyFill="1" applyBorder="1" applyAlignment="1" applyProtection="1">
      <alignment horizontal="center" vertical="center" wrapText="1"/>
    </xf>
    <xf numFmtId="0" fontId="65" fillId="0" borderId="45" xfId="0" applyFont="1" applyFill="1" applyBorder="1" applyAlignment="1" applyProtection="1">
      <alignment vertical="center" wrapText="1"/>
    </xf>
    <xf numFmtId="49" fontId="65" fillId="0" borderId="38" xfId="0" applyNumberFormat="1" applyFont="1" applyFill="1" applyBorder="1" applyAlignment="1" applyProtection="1">
      <alignment horizontal="left" vertical="center" wrapText="1"/>
    </xf>
    <xf numFmtId="49" fontId="65" fillId="0" borderId="83" xfId="0" applyNumberFormat="1" applyFont="1" applyFill="1" applyBorder="1" applyAlignment="1" applyProtection="1">
      <alignment horizontal="left" vertical="center" wrapText="1"/>
    </xf>
    <xf numFmtId="49" fontId="65" fillId="0" borderId="39" xfId="0" applyNumberFormat="1" applyFont="1" applyFill="1" applyBorder="1" applyAlignment="1" applyProtection="1">
      <alignment vertical="center"/>
    </xf>
    <xf numFmtId="0" fontId="4" fillId="0" borderId="83" xfId="0" applyFont="1" applyFill="1" applyBorder="1" applyProtection="1">
      <alignment vertical="center"/>
    </xf>
    <xf numFmtId="0" fontId="4" fillId="0" borderId="5" xfId="0" applyFont="1" applyFill="1" applyBorder="1" applyProtection="1">
      <alignment vertical="center"/>
    </xf>
    <xf numFmtId="0" fontId="4" fillId="0" borderId="0" xfId="0" applyFont="1" applyFill="1" applyBorder="1" applyProtection="1">
      <alignment vertical="center"/>
    </xf>
    <xf numFmtId="0" fontId="4" fillId="0" borderId="11" xfId="0" applyFont="1" applyFill="1" applyBorder="1" applyProtection="1">
      <alignment vertical="center"/>
    </xf>
    <xf numFmtId="49" fontId="65" fillId="49" borderId="11" xfId="0" applyNumberFormat="1" applyFont="1" applyFill="1" applyBorder="1" applyAlignment="1" applyProtection="1">
      <alignment vertical="center"/>
    </xf>
    <xf numFmtId="49" fontId="65" fillId="0" borderId="11" xfId="0" applyNumberFormat="1" applyFont="1" applyFill="1" applyBorder="1" applyAlignment="1" applyProtection="1">
      <alignment vertical="center"/>
    </xf>
    <xf numFmtId="49" fontId="65" fillId="0" borderId="0" xfId="0" applyNumberFormat="1" applyFont="1" applyFill="1" applyBorder="1" applyAlignment="1" applyProtection="1">
      <alignment vertical="center"/>
    </xf>
    <xf numFmtId="49" fontId="65" fillId="0" borderId="5" xfId="0" applyNumberFormat="1" applyFont="1" applyFill="1" applyBorder="1" applyAlignment="1" applyProtection="1">
      <alignment vertical="center"/>
    </xf>
    <xf numFmtId="49" fontId="65" fillId="0" borderId="23" xfId="0" applyNumberFormat="1" applyFont="1" applyFill="1" applyBorder="1" applyAlignment="1" applyProtection="1">
      <alignment vertical="center"/>
    </xf>
    <xf numFmtId="0" fontId="65" fillId="0" borderId="38" xfId="0" applyFont="1" applyFill="1" applyBorder="1" applyAlignment="1" applyProtection="1">
      <alignment vertical="center"/>
    </xf>
    <xf numFmtId="49" fontId="52" fillId="0" borderId="0" xfId="0" applyNumberFormat="1" applyFont="1" applyBorder="1" applyAlignment="1" applyProtection="1">
      <alignment vertical="center"/>
    </xf>
    <xf numFmtId="0" fontId="26" fillId="0" borderId="5" xfId="0" applyFont="1" applyFill="1" applyBorder="1" applyAlignment="1" applyProtection="1">
      <alignment horizontal="left" vertical="center" wrapText="1"/>
    </xf>
    <xf numFmtId="0" fontId="26" fillId="0" borderId="46" xfId="0" applyFont="1" applyFill="1" applyBorder="1" applyAlignment="1" applyProtection="1">
      <alignment horizontal="left" vertical="center" wrapText="1"/>
    </xf>
    <xf numFmtId="0" fontId="66" fillId="0" borderId="11" xfId="0" applyFont="1" applyFill="1" applyBorder="1" applyAlignment="1" applyProtection="1">
      <alignment horizontal="left" vertical="center" wrapText="1"/>
    </xf>
    <xf numFmtId="0" fontId="14" fillId="0" borderId="133" xfId="0" applyFont="1" applyFill="1" applyBorder="1" applyAlignment="1" applyProtection="1">
      <alignment horizontal="center" vertical="center"/>
      <protection hidden="1"/>
    </xf>
    <xf numFmtId="0" fontId="14" fillId="0" borderId="67" xfId="0" applyFont="1" applyFill="1" applyBorder="1" applyAlignment="1" applyProtection="1">
      <alignment horizontal="center" vertical="center"/>
      <protection hidden="1"/>
    </xf>
    <xf numFmtId="49" fontId="66" fillId="0" borderId="38" xfId="0" applyNumberFormat="1" applyFont="1" applyFill="1" applyBorder="1" applyAlignment="1" applyProtection="1">
      <alignment vertical="center" wrapText="1"/>
    </xf>
    <xf numFmtId="49" fontId="66" fillId="0" borderId="83" xfId="0" applyNumberFormat="1" applyFont="1" applyFill="1" applyBorder="1" applyAlignment="1" applyProtection="1">
      <alignment vertical="center" wrapText="1"/>
    </xf>
    <xf numFmtId="49" fontId="26" fillId="49" borderId="5" xfId="0" applyNumberFormat="1" applyFont="1" applyFill="1" applyBorder="1" applyAlignment="1" applyProtection="1">
      <alignment vertical="center"/>
    </xf>
    <xf numFmtId="49" fontId="65" fillId="0" borderId="28" xfId="0" applyNumberFormat="1" applyFont="1" applyFill="1" applyBorder="1" applyAlignment="1" applyProtection="1">
      <alignment horizontal="left" vertical="center" wrapText="1"/>
    </xf>
    <xf numFmtId="0" fontId="41" fillId="0" borderId="1" xfId="2" quotePrefix="1" applyFill="1" applyBorder="1" applyAlignment="1" applyProtection="1">
      <alignment horizontal="center" vertical="center"/>
    </xf>
    <xf numFmtId="49" fontId="26" fillId="0" borderId="11" xfId="0" applyNumberFormat="1" applyFont="1" applyBorder="1" applyAlignment="1" applyProtection="1">
      <alignment vertical="center"/>
    </xf>
    <xf numFmtId="49" fontId="65" fillId="0" borderId="5" xfId="0" applyNumberFormat="1" applyFont="1" applyFill="1" applyBorder="1" applyAlignment="1" applyProtection="1">
      <alignment vertical="center" wrapText="1"/>
    </xf>
    <xf numFmtId="0" fontId="26" fillId="0" borderId="0" xfId="0" applyFont="1" applyFill="1" applyBorder="1" applyAlignment="1" applyProtection="1">
      <alignment horizontal="left" vertical="center" wrapText="1"/>
    </xf>
    <xf numFmtId="0" fontId="26" fillId="33" borderId="0" xfId="0" applyFont="1" applyFill="1" applyBorder="1" applyAlignment="1" applyProtection="1">
      <alignment vertical="center"/>
      <protection hidden="1"/>
    </xf>
    <xf numFmtId="0" fontId="14" fillId="33" borderId="53" xfId="0" applyFont="1" applyFill="1" applyBorder="1" applyAlignment="1" applyProtection="1">
      <alignment vertical="center"/>
      <protection locked="0"/>
    </xf>
    <xf numFmtId="176" fontId="6" fillId="0" borderId="1" xfId="0" applyNumberFormat="1" applyFont="1" applyFill="1" applyBorder="1" applyAlignment="1" applyProtection="1">
      <alignment horizontal="center" vertical="center"/>
      <protection locked="0"/>
    </xf>
    <xf numFmtId="0" fontId="5" fillId="0" borderId="10" xfId="0" applyFont="1" applyFill="1" applyBorder="1" applyAlignment="1" applyProtection="1">
      <alignment vertical="center" wrapText="1"/>
    </xf>
    <xf numFmtId="0" fontId="0" fillId="26" borderId="1" xfId="0" applyFont="1" applyFill="1" applyBorder="1" applyAlignment="1" applyProtection="1">
      <alignment horizontal="left" vertical="center"/>
      <protection locked="0"/>
    </xf>
    <xf numFmtId="0" fontId="0" fillId="21" borderId="82" xfId="0" applyFont="1" applyFill="1" applyBorder="1" applyAlignment="1" applyProtection="1">
      <alignment vertical="center"/>
    </xf>
    <xf numFmtId="0" fontId="10" fillId="4" borderId="1" xfId="0" applyFont="1" applyFill="1" applyBorder="1" applyAlignment="1" applyProtection="1">
      <alignment horizontal="center" vertical="center" wrapText="1"/>
      <protection locked="0"/>
    </xf>
    <xf numFmtId="0" fontId="10" fillId="24" borderId="0" xfId="0" applyFont="1" applyFill="1" applyBorder="1" applyAlignment="1" applyProtection="1">
      <alignment vertical="top" wrapText="1"/>
      <protection locked="0"/>
    </xf>
    <xf numFmtId="0" fontId="10" fillId="5" borderId="1" xfId="0" applyFont="1" applyFill="1" applyBorder="1" applyAlignment="1" applyProtection="1">
      <alignment horizontal="left" vertical="center" wrapText="1"/>
      <protection locked="0"/>
    </xf>
    <xf numFmtId="0" fontId="10" fillId="4" borderId="1" xfId="0" applyFont="1" applyFill="1" applyBorder="1" applyAlignment="1" applyProtection="1">
      <alignment horizontal="center" vertical="center"/>
      <protection locked="0"/>
    </xf>
    <xf numFmtId="0" fontId="10" fillId="4" borderId="91" xfId="0" applyFont="1" applyFill="1" applyBorder="1" applyAlignment="1" applyProtection="1">
      <alignment horizontal="center" vertical="center" wrapText="1"/>
      <protection locked="0"/>
    </xf>
    <xf numFmtId="0" fontId="10" fillId="4" borderId="3" xfId="0" applyFont="1" applyFill="1" applyBorder="1" applyAlignment="1" applyProtection="1">
      <alignment horizontal="center" vertical="center" wrapText="1"/>
      <protection locked="0"/>
    </xf>
    <xf numFmtId="0" fontId="10" fillId="4" borderId="85" xfId="0" applyFont="1" applyFill="1" applyBorder="1" applyAlignment="1" applyProtection="1">
      <alignment horizontal="center" vertical="center" wrapText="1"/>
      <protection locked="0"/>
    </xf>
    <xf numFmtId="0" fontId="10" fillId="4" borderId="90" xfId="0" applyFont="1" applyFill="1" applyBorder="1" applyAlignment="1" applyProtection="1">
      <alignment horizontal="center" vertical="center" wrapText="1"/>
      <protection locked="0"/>
    </xf>
    <xf numFmtId="0" fontId="10" fillId="4" borderId="42" xfId="0" applyFont="1" applyFill="1" applyBorder="1" applyAlignment="1" applyProtection="1">
      <alignment horizontal="center" vertical="center" wrapText="1"/>
      <protection locked="0"/>
    </xf>
    <xf numFmtId="0" fontId="44" fillId="4" borderId="90" xfId="0" applyFont="1" applyFill="1" applyBorder="1" applyAlignment="1" applyProtection="1">
      <alignment horizontal="center" vertical="center" wrapText="1"/>
      <protection locked="0"/>
    </xf>
    <xf numFmtId="0" fontId="14" fillId="24" borderId="1" xfId="0" applyFont="1" applyFill="1" applyBorder="1" applyAlignment="1" applyProtection="1">
      <alignment vertical="center" wrapText="1"/>
      <protection locked="0"/>
    </xf>
    <xf numFmtId="58" fontId="11" fillId="5" borderId="1" xfId="0" applyNumberFormat="1" applyFont="1" applyFill="1" applyBorder="1" applyAlignment="1" applyProtection="1">
      <alignment horizontal="center" vertical="center" wrapText="1"/>
      <protection locked="0"/>
    </xf>
    <xf numFmtId="0" fontId="11" fillId="24" borderId="1" xfId="0" applyFont="1" applyFill="1" applyBorder="1" applyAlignment="1" applyProtection="1">
      <alignment vertical="center" wrapText="1"/>
      <protection locked="0"/>
    </xf>
    <xf numFmtId="58" fontId="0" fillId="24" borderId="225" xfId="0" applyNumberFormat="1" applyFont="1" applyFill="1" applyBorder="1" applyAlignment="1" applyProtection="1">
      <alignment horizontal="center" vertical="center"/>
      <protection locked="0"/>
    </xf>
    <xf numFmtId="0" fontId="10" fillId="5" borderId="1" xfId="0" applyFont="1" applyFill="1" applyBorder="1" applyAlignment="1" applyProtection="1">
      <alignment horizontal="center" vertical="center" wrapText="1"/>
      <protection locked="0"/>
    </xf>
    <xf numFmtId="180" fontId="10" fillId="25" borderId="1" xfId="0" applyNumberFormat="1" applyFont="1" applyFill="1" applyBorder="1" applyAlignment="1" applyProtection="1">
      <alignment horizontal="center" vertical="center"/>
      <protection locked="0"/>
    </xf>
    <xf numFmtId="0" fontId="10" fillId="4" borderId="1" xfId="0" applyFont="1" applyFill="1" applyBorder="1" applyAlignment="1" applyProtection="1">
      <alignment horizontal="center" vertical="center"/>
      <protection locked="0"/>
    </xf>
    <xf numFmtId="0" fontId="10" fillId="5" borderId="1" xfId="0" applyFont="1" applyFill="1" applyBorder="1" applyAlignment="1" applyProtection="1">
      <alignment horizontal="left" vertical="center" wrapText="1"/>
      <protection locked="0"/>
    </xf>
    <xf numFmtId="0" fontId="44" fillId="0" borderId="0" xfId="9" applyFont="1" applyFill="1" applyBorder="1" applyAlignment="1" applyProtection="1">
      <alignment horizontal="left" vertical="center" wrapText="1" indent="1"/>
    </xf>
    <xf numFmtId="0" fontId="44" fillId="0" borderId="133" xfId="9" applyFont="1" applyFill="1" applyBorder="1" applyAlignment="1" applyProtection="1">
      <alignment vertical="center" wrapText="1"/>
    </xf>
    <xf numFmtId="0" fontId="44" fillId="0" borderId="0" xfId="9" applyFont="1" applyBorder="1" applyAlignment="1" applyProtection="1">
      <alignment horizontal="left" vertical="center" wrapText="1"/>
    </xf>
    <xf numFmtId="0" fontId="44" fillId="0" borderId="0" xfId="9" applyFont="1" applyBorder="1" applyAlignment="1" applyProtection="1">
      <alignment vertical="center" wrapText="1"/>
    </xf>
    <xf numFmtId="0" fontId="64" fillId="0" borderId="128" xfId="9" applyFont="1" applyBorder="1" applyAlignment="1" applyProtection="1">
      <alignment horizontal="left" vertical="center" wrapText="1" indent="1"/>
    </xf>
    <xf numFmtId="0" fontId="64" fillId="0" borderId="143" xfId="9" applyFont="1" applyBorder="1" applyAlignment="1" applyProtection="1">
      <alignment horizontal="left" vertical="center" wrapText="1" indent="1"/>
    </xf>
    <xf numFmtId="0" fontId="64" fillId="0" borderId="129" xfId="9" applyFont="1" applyBorder="1" applyAlignment="1" applyProtection="1">
      <alignment horizontal="left" vertical="center" wrapText="1" indent="1"/>
    </xf>
    <xf numFmtId="0" fontId="56" fillId="29" borderId="37" xfId="9" applyFont="1" applyFill="1" applyBorder="1" applyAlignment="1" applyProtection="1">
      <alignment horizontal="center" vertical="center" wrapText="1"/>
    </xf>
    <xf numFmtId="0" fontId="56" fillId="29" borderId="55" xfId="9" applyFont="1" applyFill="1" applyBorder="1" applyAlignment="1" applyProtection="1">
      <alignment horizontal="center" vertical="center"/>
    </xf>
    <xf numFmtId="0" fontId="56" fillId="29" borderId="66" xfId="9" applyFont="1" applyFill="1" applyBorder="1" applyAlignment="1" applyProtection="1">
      <alignment horizontal="center" vertical="center"/>
    </xf>
    <xf numFmtId="0" fontId="57" fillId="0" borderId="138" xfId="9" applyFont="1" applyBorder="1" applyAlignment="1" applyProtection="1">
      <alignment horizontal="left" vertical="center" wrapText="1"/>
    </xf>
    <xf numFmtId="0" fontId="59" fillId="0" borderId="0" xfId="9" applyFont="1" applyFill="1" applyBorder="1" applyAlignment="1" applyProtection="1">
      <alignment horizontal="left" vertical="center" wrapText="1" indent="1"/>
    </xf>
    <xf numFmtId="0" fontId="0" fillId="0" borderId="0" xfId="9" applyFont="1" applyFill="1" applyBorder="1" applyAlignment="1" applyProtection="1">
      <alignment horizontal="left" vertical="center" wrapText="1" indent="1"/>
    </xf>
    <xf numFmtId="0" fontId="3" fillId="0" borderId="0" xfId="9" applyFont="1" applyFill="1" applyBorder="1" applyAlignment="1" applyProtection="1">
      <alignment horizontal="left" vertical="center" wrapText="1" indent="1"/>
    </xf>
    <xf numFmtId="0" fontId="0" fillId="0" borderId="128" xfId="9" applyFont="1" applyFill="1" applyBorder="1" applyAlignment="1" applyProtection="1">
      <alignment horizontal="left" vertical="center" wrapText="1" indent="1"/>
    </xf>
    <xf numFmtId="0" fontId="3" fillId="0" borderId="143" xfId="9" applyFont="1" applyFill="1" applyBorder="1" applyAlignment="1" applyProtection="1">
      <alignment horizontal="left" vertical="center" wrapText="1" indent="1"/>
    </xf>
    <xf numFmtId="0" fontId="3" fillId="0" borderId="129" xfId="9" applyFont="1" applyFill="1" applyBorder="1" applyAlignment="1" applyProtection="1">
      <alignment horizontal="left" vertical="center" wrapText="1" indent="1"/>
    </xf>
    <xf numFmtId="0" fontId="90" fillId="0" borderId="0" xfId="9" applyFont="1" applyBorder="1" applyAlignment="1" applyProtection="1">
      <alignment horizontal="left" vertical="center" wrapText="1"/>
    </xf>
    <xf numFmtId="0" fontId="6" fillId="15" borderId="128" xfId="0" applyFont="1" applyFill="1" applyBorder="1" applyAlignment="1" applyProtection="1">
      <alignment horizontal="left" vertical="center"/>
      <protection locked="0"/>
    </xf>
    <xf numFmtId="0" fontId="6" fillId="15" borderId="129" xfId="0" applyFont="1" applyFill="1" applyBorder="1" applyAlignment="1" applyProtection="1">
      <alignment horizontal="left" vertical="center"/>
      <protection locked="0"/>
    </xf>
    <xf numFmtId="0" fontId="29" fillId="0" borderId="5" xfId="0" applyFont="1" applyFill="1" applyBorder="1" applyAlignment="1" applyProtection="1">
      <alignment horizontal="left" vertical="center" wrapText="1"/>
    </xf>
    <xf numFmtId="0" fontId="14" fillId="32" borderId="11" xfId="0" applyFont="1" applyFill="1" applyBorder="1" applyAlignment="1" applyProtection="1">
      <alignment horizontal="center" vertical="center" textRotation="255" wrapText="1"/>
    </xf>
    <xf numFmtId="0" fontId="14" fillId="32" borderId="0" xfId="0" applyFont="1" applyFill="1" applyBorder="1" applyAlignment="1" applyProtection="1">
      <alignment horizontal="center" vertical="center" textRotation="255" wrapText="1"/>
    </xf>
    <xf numFmtId="182" fontId="86" fillId="0" borderId="0" xfId="0" applyNumberFormat="1" applyFont="1" applyFill="1" applyAlignment="1" applyProtection="1">
      <alignment horizontal="left" wrapText="1"/>
      <protection hidden="1"/>
    </xf>
    <xf numFmtId="0" fontId="5" fillId="21" borderId="42" xfId="0" applyFont="1" applyFill="1" applyBorder="1" applyAlignment="1" applyProtection="1">
      <alignment horizontal="left" vertical="center" shrinkToFit="1"/>
      <protection locked="0"/>
    </xf>
    <xf numFmtId="0" fontId="5" fillId="21" borderId="13" xfId="0" applyFont="1" applyFill="1" applyBorder="1" applyAlignment="1" applyProtection="1">
      <alignment horizontal="left" vertical="center" shrinkToFit="1"/>
      <protection locked="0"/>
    </xf>
    <xf numFmtId="0" fontId="5" fillId="21" borderId="90" xfId="0" applyFont="1" applyFill="1" applyBorder="1" applyAlignment="1" applyProtection="1">
      <alignment horizontal="left" vertical="center" shrinkToFit="1"/>
      <protection locked="0"/>
    </xf>
    <xf numFmtId="0" fontId="10" fillId="30" borderId="5" xfId="19" applyFont="1" applyFill="1" applyBorder="1" applyAlignment="1" applyProtection="1">
      <alignment horizontal="left" vertical="center" shrinkToFit="1"/>
    </xf>
    <xf numFmtId="0" fontId="10" fillId="30" borderId="9" xfId="19" applyFont="1" applyFill="1" applyBorder="1" applyAlignment="1" applyProtection="1">
      <alignment horizontal="left" vertical="center" shrinkToFit="1"/>
    </xf>
    <xf numFmtId="0" fontId="5" fillId="0" borderId="5" xfId="0" applyFont="1" applyFill="1" applyBorder="1" applyAlignment="1" applyProtection="1">
      <alignment horizontal="left" vertical="center" wrapText="1"/>
    </xf>
    <xf numFmtId="0" fontId="5" fillId="0" borderId="5" xfId="0" applyFont="1" applyFill="1" applyBorder="1" applyAlignment="1" applyProtection="1">
      <alignment horizontal="left" vertical="center"/>
    </xf>
    <xf numFmtId="0" fontId="5" fillId="0" borderId="16" xfId="0" applyFont="1" applyFill="1" applyBorder="1" applyAlignment="1" applyProtection="1">
      <alignment horizontal="left" vertical="center"/>
    </xf>
    <xf numFmtId="0" fontId="5" fillId="0" borderId="16" xfId="0" applyFont="1" applyFill="1" applyBorder="1" applyAlignment="1" applyProtection="1">
      <alignment horizontal="left" vertical="center" wrapText="1"/>
    </xf>
    <xf numFmtId="0" fontId="5" fillId="30" borderId="5" xfId="0" applyFont="1" applyFill="1" applyBorder="1" applyAlignment="1" applyProtection="1">
      <alignment horizontal="left" vertical="center" shrinkToFit="1"/>
    </xf>
    <xf numFmtId="0" fontId="5" fillId="30" borderId="16" xfId="0" applyFont="1" applyFill="1" applyBorder="1" applyAlignment="1" applyProtection="1">
      <alignment horizontal="left" vertical="center" shrinkToFit="1"/>
    </xf>
    <xf numFmtId="0" fontId="6" fillId="0" borderId="5" xfId="0" applyFont="1" applyFill="1" applyBorder="1" applyAlignment="1" applyProtection="1">
      <alignment horizontal="left" vertical="center" wrapText="1"/>
    </xf>
    <xf numFmtId="0" fontId="6" fillId="0" borderId="5" xfId="0" applyFont="1" applyFill="1" applyBorder="1" applyAlignment="1" applyProtection="1">
      <alignment horizontal="left" vertical="center"/>
    </xf>
    <xf numFmtId="0" fontId="6" fillId="0" borderId="16" xfId="0" applyFont="1" applyFill="1" applyBorder="1" applyAlignment="1" applyProtection="1">
      <alignment horizontal="left" vertical="center"/>
    </xf>
    <xf numFmtId="0" fontId="5" fillId="0" borderId="10" xfId="0" applyFont="1" applyFill="1" applyBorder="1" applyAlignment="1" applyProtection="1">
      <alignment vertical="center" wrapText="1"/>
    </xf>
    <xf numFmtId="0" fontId="0" fillId="0" borderId="10" xfId="0" applyFont="1" applyFill="1" applyBorder="1" applyAlignment="1" applyProtection="1">
      <alignment vertical="center" wrapText="1"/>
    </xf>
    <xf numFmtId="0" fontId="5" fillId="30" borderId="5" xfId="0" applyFont="1" applyFill="1" applyBorder="1" applyAlignment="1" applyProtection="1">
      <alignment vertical="center" wrapText="1"/>
    </xf>
    <xf numFmtId="0" fontId="0" fillId="30" borderId="5" xfId="0" applyFont="1" applyFill="1" applyBorder="1" applyAlignment="1" applyProtection="1">
      <alignment vertical="center" wrapText="1"/>
    </xf>
    <xf numFmtId="0" fontId="0" fillId="30" borderId="16" xfId="0" applyFont="1" applyFill="1" applyBorder="1" applyAlignment="1" applyProtection="1">
      <alignment vertical="center" wrapText="1"/>
    </xf>
    <xf numFmtId="0" fontId="10" fillId="30" borderId="5" xfId="19" applyFont="1" applyFill="1" applyBorder="1" applyAlignment="1" applyProtection="1">
      <alignment vertical="center" wrapText="1"/>
    </xf>
    <xf numFmtId="0" fontId="0" fillId="30" borderId="9" xfId="0" applyFont="1" applyFill="1" applyBorder="1" applyAlignment="1" applyProtection="1">
      <alignment vertical="center" wrapText="1"/>
    </xf>
    <xf numFmtId="0" fontId="5" fillId="0" borderId="5" xfId="0" applyFont="1" applyFill="1" applyBorder="1" applyAlignment="1" applyProtection="1">
      <alignment horizontal="left" vertical="center" shrinkToFit="1"/>
    </xf>
    <xf numFmtId="0" fontId="5" fillId="0" borderId="16" xfId="0" applyFont="1" applyFill="1" applyBorder="1" applyAlignment="1" applyProtection="1">
      <alignment horizontal="left" vertical="center" shrinkToFit="1"/>
    </xf>
    <xf numFmtId="0" fontId="5" fillId="30" borderId="5" xfId="0" applyFont="1" applyFill="1" applyBorder="1" applyAlignment="1" applyProtection="1">
      <alignment horizontal="left" vertical="center" wrapText="1"/>
    </xf>
    <xf numFmtId="0" fontId="5" fillId="30" borderId="16" xfId="0" applyFont="1" applyFill="1" applyBorder="1" applyAlignment="1" applyProtection="1">
      <alignment horizontal="left" vertical="center" wrapText="1"/>
    </xf>
    <xf numFmtId="182" fontId="6" fillId="0" borderId="222" xfId="0" applyNumberFormat="1" applyFont="1" applyFill="1" applyBorder="1" applyAlignment="1" applyProtection="1">
      <alignment horizontal="left" vertical="center"/>
      <protection hidden="1"/>
    </xf>
    <xf numFmtId="182" fontId="6" fillId="0" borderId="245" xfId="0" applyNumberFormat="1" applyFont="1" applyFill="1" applyBorder="1" applyAlignment="1" applyProtection="1">
      <alignment horizontal="left" vertical="center"/>
      <protection hidden="1"/>
    </xf>
    <xf numFmtId="182" fontId="6" fillId="0" borderId="212" xfId="0" applyNumberFormat="1" applyFont="1" applyFill="1" applyBorder="1" applyAlignment="1" applyProtection="1">
      <alignment horizontal="left" vertical="center"/>
      <protection hidden="1"/>
    </xf>
    <xf numFmtId="0" fontId="6" fillId="21" borderId="42" xfId="0" applyFont="1" applyFill="1" applyBorder="1" applyAlignment="1" applyProtection="1">
      <alignment horizontal="left" vertical="center"/>
      <protection locked="0"/>
    </xf>
    <xf numFmtId="0" fontId="0" fillId="21" borderId="13" xfId="0" applyFont="1" applyFill="1" applyBorder="1" applyAlignment="1" applyProtection="1">
      <alignment horizontal="left" vertical="center"/>
      <protection locked="0"/>
    </xf>
    <xf numFmtId="0" fontId="0" fillId="21" borderId="90" xfId="0" applyFont="1" applyFill="1" applyBorder="1" applyAlignment="1" applyProtection="1">
      <alignment horizontal="left" vertical="center"/>
      <protection locked="0"/>
    </xf>
    <xf numFmtId="0" fontId="41" fillId="21" borderId="42" xfId="2" applyNumberFormat="1" applyFill="1" applyBorder="1" applyAlignment="1" applyProtection="1">
      <alignment horizontal="left" vertical="center"/>
      <protection locked="0"/>
    </xf>
    <xf numFmtId="0" fontId="0" fillId="21" borderId="13" xfId="0" applyNumberFormat="1" applyFont="1" applyFill="1" applyBorder="1" applyAlignment="1" applyProtection="1">
      <alignment horizontal="left" vertical="center"/>
      <protection locked="0"/>
    </xf>
    <xf numFmtId="0" fontId="0" fillId="21" borderId="90" xfId="0" applyNumberFormat="1" applyFont="1" applyFill="1" applyBorder="1" applyAlignment="1" applyProtection="1">
      <alignment horizontal="left" vertical="center"/>
      <protection locked="0"/>
    </xf>
    <xf numFmtId="0" fontId="6" fillId="21" borderId="42" xfId="0" applyNumberFormat="1" applyFont="1" applyFill="1" applyBorder="1" applyAlignment="1" applyProtection="1">
      <alignment horizontal="left" vertical="center"/>
      <protection locked="0"/>
    </xf>
    <xf numFmtId="0" fontId="6" fillId="15" borderId="42" xfId="0" applyFont="1" applyFill="1" applyBorder="1" applyAlignment="1" applyProtection="1">
      <alignment horizontal="left" vertical="center"/>
      <protection locked="0"/>
    </xf>
    <xf numFmtId="0" fontId="6" fillId="15" borderId="13" xfId="0" applyFont="1" applyFill="1" applyBorder="1" applyAlignment="1" applyProtection="1">
      <alignment horizontal="left" vertical="center"/>
      <protection locked="0"/>
    </xf>
    <xf numFmtId="0" fontId="6" fillId="15" borderId="90" xfId="0" applyFont="1" applyFill="1" applyBorder="1" applyAlignment="1" applyProtection="1">
      <alignment horizontal="left" vertical="center"/>
      <protection locked="0"/>
    </xf>
    <xf numFmtId="179" fontId="6" fillId="21" borderId="42" xfId="0" applyNumberFormat="1" applyFont="1" applyFill="1" applyBorder="1" applyAlignment="1" applyProtection="1">
      <alignment vertical="center"/>
      <protection locked="0"/>
    </xf>
    <xf numFmtId="179" fontId="6" fillId="21" borderId="13" xfId="0" applyNumberFormat="1" applyFont="1" applyFill="1" applyBorder="1" applyAlignment="1" applyProtection="1">
      <alignment vertical="center"/>
      <protection locked="0"/>
    </xf>
    <xf numFmtId="179" fontId="6" fillId="21" borderId="90" xfId="0" applyNumberFormat="1" applyFont="1" applyFill="1" applyBorder="1" applyAlignment="1" applyProtection="1">
      <alignment vertical="center"/>
      <protection locked="0"/>
    </xf>
    <xf numFmtId="0" fontId="9" fillId="0" borderId="0" xfId="0" applyFont="1" applyFill="1" applyAlignment="1" applyProtection="1">
      <alignment horizontal="center" vertical="center"/>
    </xf>
    <xf numFmtId="0" fontId="15" fillId="0" borderId="0" xfId="0" applyFont="1" applyFill="1" applyBorder="1" applyAlignment="1" applyProtection="1">
      <alignment horizontal="center" vertical="center"/>
    </xf>
    <xf numFmtId="31" fontId="5" fillId="0" borderId="0" xfId="0" applyNumberFormat="1" applyFont="1" applyFill="1" applyBorder="1" applyAlignment="1" applyProtection="1">
      <alignment horizontal="left" vertical="center"/>
      <protection locked="0"/>
    </xf>
    <xf numFmtId="0" fontId="5" fillId="0" borderId="0" xfId="0" applyFont="1" applyFill="1" applyBorder="1" applyAlignment="1" applyProtection="1">
      <alignment horizontal="left" vertical="center"/>
      <protection locked="0"/>
    </xf>
    <xf numFmtId="0" fontId="6" fillId="21" borderId="0" xfId="0" applyFont="1" applyFill="1" applyBorder="1" applyAlignment="1" applyProtection="1">
      <alignment horizontal="left" vertical="center" wrapText="1"/>
    </xf>
    <xf numFmtId="0" fontId="8" fillId="0" borderId="130" xfId="0" applyFont="1" applyFill="1" applyBorder="1" applyAlignment="1" applyProtection="1">
      <alignment horizontal="center" vertical="center" wrapText="1"/>
    </xf>
    <xf numFmtId="0" fontId="6" fillId="0" borderId="51" xfId="0" applyFont="1" applyFill="1" applyBorder="1" applyAlignment="1" applyProtection="1">
      <alignment horizontal="left" vertical="center" shrinkToFit="1"/>
    </xf>
    <xf numFmtId="0" fontId="6" fillId="0" borderId="5" xfId="0" applyFont="1" applyFill="1" applyBorder="1" applyAlignment="1" applyProtection="1">
      <alignment horizontal="left" vertical="center" shrinkToFit="1"/>
    </xf>
    <xf numFmtId="0" fontId="6" fillId="0" borderId="9" xfId="0" applyFont="1" applyFill="1" applyBorder="1" applyAlignment="1" applyProtection="1">
      <alignment horizontal="left" vertical="center" shrinkToFit="1"/>
    </xf>
    <xf numFmtId="0" fontId="5" fillId="0" borderId="0" xfId="0" applyFont="1" applyFill="1" applyBorder="1" applyAlignment="1" applyProtection="1">
      <alignment horizontal="left" vertical="center" wrapText="1"/>
    </xf>
    <xf numFmtId="0" fontId="66" fillId="0" borderId="23" xfId="0" applyFont="1" applyFill="1" applyBorder="1" applyAlignment="1" applyProtection="1">
      <alignment horizontal="left" vertical="center" wrapText="1"/>
    </xf>
    <xf numFmtId="0" fontId="66" fillId="0" borderId="5" xfId="0" applyFont="1" applyFill="1" applyBorder="1" applyAlignment="1" applyProtection="1">
      <alignment horizontal="left" vertical="center" wrapText="1"/>
    </xf>
    <xf numFmtId="0" fontId="66" fillId="0" borderId="46" xfId="0" applyFont="1" applyFill="1" applyBorder="1" applyAlignment="1" applyProtection="1">
      <alignment horizontal="left" vertical="center" wrapText="1"/>
    </xf>
    <xf numFmtId="0" fontId="65" fillId="0" borderId="11" xfId="0" applyFont="1" applyFill="1" applyBorder="1" applyAlignment="1" applyProtection="1">
      <alignment horizontal="left" vertical="center" wrapText="1"/>
    </xf>
    <xf numFmtId="0" fontId="65" fillId="0" borderId="76" xfId="0" applyFont="1" applyFill="1" applyBorder="1" applyAlignment="1" applyProtection="1">
      <alignment horizontal="left" vertical="center" wrapText="1"/>
    </xf>
    <xf numFmtId="0" fontId="26" fillId="0" borderId="39" xfId="0" applyFont="1" applyFill="1" applyBorder="1" applyAlignment="1" applyProtection="1">
      <alignment horizontal="left" vertical="center" wrapText="1"/>
    </xf>
    <xf numFmtId="0" fontId="26" fillId="0" borderId="5" xfId="0" applyFont="1" applyFill="1" applyBorder="1" applyAlignment="1" applyProtection="1">
      <alignment horizontal="left" vertical="center" wrapText="1"/>
    </xf>
    <xf numFmtId="0" fontId="26" fillId="0" borderId="46" xfId="0" applyFont="1" applyFill="1" applyBorder="1" applyAlignment="1" applyProtection="1">
      <alignment horizontal="left" vertical="center" wrapText="1"/>
    </xf>
    <xf numFmtId="0" fontId="26" fillId="0" borderId="23" xfId="0" applyFont="1" applyFill="1" applyBorder="1" applyAlignment="1" applyProtection="1">
      <alignment horizontal="right" vertical="center" wrapText="1"/>
    </xf>
    <xf numFmtId="0" fontId="26" fillId="0" borderId="5" xfId="0" applyFont="1" applyFill="1" applyBorder="1" applyAlignment="1" applyProtection="1">
      <alignment horizontal="right" vertical="center" wrapText="1"/>
    </xf>
    <xf numFmtId="0" fontId="26" fillId="0" borderId="46" xfId="0" applyFont="1" applyFill="1" applyBorder="1" applyAlignment="1" applyProtection="1">
      <alignment horizontal="right" vertical="center" wrapText="1"/>
    </xf>
    <xf numFmtId="0" fontId="26" fillId="0" borderId="38" xfId="0" applyFont="1" applyFill="1" applyBorder="1" applyAlignment="1" applyProtection="1">
      <alignment horizontal="left" vertical="center" wrapText="1"/>
    </xf>
    <xf numFmtId="0" fontId="26" fillId="0" borderId="10" xfId="0" applyFont="1" applyFill="1" applyBorder="1" applyAlignment="1" applyProtection="1">
      <alignment horizontal="left" vertical="center" wrapText="1"/>
    </xf>
    <xf numFmtId="0" fontId="26" fillId="0" borderId="44" xfId="0" applyFont="1" applyFill="1" applyBorder="1" applyAlignment="1" applyProtection="1">
      <alignment horizontal="left" vertical="center" wrapText="1"/>
    </xf>
    <xf numFmtId="0" fontId="26" fillId="0" borderId="23" xfId="0" applyFont="1" applyFill="1" applyBorder="1" applyAlignment="1" applyProtection="1">
      <alignment horizontal="left" vertical="center" wrapText="1"/>
    </xf>
    <xf numFmtId="0" fontId="26" fillId="0" borderId="23" xfId="0" applyFont="1" applyFill="1" applyBorder="1" applyAlignment="1" applyProtection="1">
      <alignment horizontal="right" vertical="center"/>
    </xf>
    <xf numFmtId="0" fontId="26" fillId="0" borderId="5" xfId="0" applyFont="1" applyFill="1" applyBorder="1" applyAlignment="1" applyProtection="1">
      <alignment horizontal="right" vertical="center"/>
    </xf>
    <xf numFmtId="0" fontId="26" fillId="0" borderId="46" xfId="0" applyFont="1" applyFill="1" applyBorder="1" applyAlignment="1" applyProtection="1">
      <alignment horizontal="right" vertical="center"/>
    </xf>
    <xf numFmtId="0" fontId="26" fillId="0" borderId="11" xfId="0" applyFont="1" applyFill="1" applyBorder="1" applyAlignment="1" applyProtection="1">
      <alignment horizontal="left" vertical="center" wrapText="1"/>
    </xf>
    <xf numFmtId="0" fontId="26" fillId="0" borderId="76" xfId="0" applyFont="1" applyFill="1" applyBorder="1" applyAlignment="1" applyProtection="1">
      <alignment horizontal="left" vertical="center" wrapText="1"/>
    </xf>
    <xf numFmtId="0" fontId="26" fillId="0" borderId="83" xfId="0" applyFont="1" applyFill="1" applyBorder="1" applyAlignment="1" applyProtection="1">
      <alignment horizontal="left" vertical="center" wrapText="1"/>
    </xf>
    <xf numFmtId="0" fontId="26" fillId="0" borderId="175" xfId="0" applyFont="1" applyFill="1" applyBorder="1" applyAlignment="1" applyProtection="1">
      <alignment horizontal="left" vertical="center" wrapText="1"/>
    </xf>
    <xf numFmtId="0" fontId="26" fillId="0" borderId="194" xfId="0" applyFont="1" applyFill="1" applyBorder="1" applyAlignment="1" applyProtection="1">
      <alignment horizontal="left" vertical="center" wrapText="1"/>
    </xf>
    <xf numFmtId="0" fontId="65" fillId="0" borderId="11" xfId="0" applyFont="1" applyFill="1" applyBorder="1" applyAlignment="1" applyProtection="1">
      <alignment horizontal="right" vertical="center" wrapText="1"/>
    </xf>
    <xf numFmtId="0" fontId="65" fillId="0" borderId="76" xfId="0" applyFont="1" applyFill="1" applyBorder="1" applyAlignment="1" applyProtection="1">
      <alignment horizontal="right" vertical="center" wrapText="1"/>
    </xf>
    <xf numFmtId="0" fontId="66" fillId="0" borderId="11" xfId="0" applyFont="1" applyFill="1" applyBorder="1" applyAlignment="1" applyProtection="1">
      <alignment horizontal="left" vertical="center" wrapText="1"/>
    </xf>
    <xf numFmtId="0" fontId="66" fillId="0" borderId="76" xfId="0" applyFont="1" applyFill="1" applyBorder="1" applyAlignment="1" applyProtection="1">
      <alignment horizontal="left" vertical="center" wrapText="1"/>
    </xf>
    <xf numFmtId="0" fontId="65" fillId="0" borderId="5" xfId="0" applyFont="1" applyFill="1" applyBorder="1" applyAlignment="1" applyProtection="1">
      <alignment horizontal="right" vertical="center" wrapText="1"/>
    </xf>
    <xf numFmtId="0" fontId="65" fillId="0" borderId="46" xfId="0" applyFont="1" applyFill="1" applyBorder="1" applyAlignment="1" applyProtection="1">
      <alignment horizontal="right" vertical="center" wrapText="1"/>
    </xf>
    <xf numFmtId="0" fontId="65" fillId="0" borderId="0" xfId="0" applyFont="1" applyFill="1" applyBorder="1" applyAlignment="1" applyProtection="1">
      <alignment horizontal="left" vertical="center" wrapText="1"/>
    </xf>
    <xf numFmtId="0" fontId="65" fillId="0" borderId="10" xfId="0" applyFont="1" applyFill="1" applyBorder="1" applyAlignment="1" applyProtection="1">
      <alignment horizontal="left" vertical="center" wrapText="1"/>
    </xf>
    <xf numFmtId="0" fontId="66" fillId="0" borderId="39" xfId="0" applyFont="1" applyFill="1" applyBorder="1" applyAlignment="1" applyProtection="1">
      <alignment horizontal="left" vertical="center" wrapText="1"/>
    </xf>
    <xf numFmtId="0" fontId="26" fillId="0" borderId="42" xfId="0" applyFont="1" applyFill="1" applyBorder="1" applyAlignment="1" applyProtection="1">
      <alignment horizontal="left" vertical="center" wrapText="1"/>
      <protection locked="0"/>
    </xf>
    <xf numFmtId="0" fontId="26" fillId="0" borderId="90" xfId="0" applyFont="1" applyFill="1" applyBorder="1" applyAlignment="1" applyProtection="1">
      <alignment horizontal="left" vertical="center" wrapText="1"/>
      <protection locked="0"/>
    </xf>
    <xf numFmtId="0" fontId="26" fillId="0" borderId="0" xfId="0" applyFont="1" applyFill="1" applyBorder="1" applyAlignment="1" applyProtection="1">
      <alignment horizontal="left" vertical="center" wrapText="1"/>
    </xf>
    <xf numFmtId="0" fontId="26" fillId="0" borderId="45" xfId="0" applyFont="1" applyFill="1" applyBorder="1" applyAlignment="1" applyProtection="1">
      <alignment horizontal="left" vertical="center" wrapText="1"/>
    </xf>
    <xf numFmtId="0" fontId="26" fillId="0" borderId="39" xfId="0" applyFont="1" applyFill="1" applyBorder="1" applyAlignment="1" applyProtection="1">
      <alignment horizontal="right" vertical="center"/>
    </xf>
    <xf numFmtId="0" fontId="0" fillId="0" borderId="5" xfId="0" applyFont="1" applyBorder="1" applyAlignment="1">
      <alignment horizontal="left" vertical="center" wrapText="1"/>
    </xf>
    <xf numFmtId="0" fontId="0" fillId="0" borderId="46" xfId="0" applyFont="1" applyBorder="1" applyAlignment="1">
      <alignment horizontal="left" vertical="center" wrapText="1"/>
    </xf>
    <xf numFmtId="0" fontId="65" fillId="0" borderId="5" xfId="0" applyFont="1" applyFill="1" applyBorder="1" applyAlignment="1" applyProtection="1">
      <alignment horizontal="left" vertical="center" wrapText="1"/>
    </xf>
    <xf numFmtId="0" fontId="65" fillId="0" borderId="46" xfId="0" applyFont="1" applyFill="1" applyBorder="1" applyAlignment="1" applyProtection="1">
      <alignment horizontal="left" vertical="center" wrapText="1"/>
    </xf>
    <xf numFmtId="0" fontId="26" fillId="0" borderId="5" xfId="0" applyFont="1" applyFill="1" applyBorder="1" applyAlignment="1" applyProtection="1">
      <alignment horizontal="left" vertical="center"/>
    </xf>
    <xf numFmtId="0" fontId="26" fillId="0" borderId="46" xfId="0" applyFont="1" applyFill="1" applyBorder="1" applyAlignment="1" applyProtection="1">
      <alignment horizontal="left" vertical="center"/>
    </xf>
    <xf numFmtId="0" fontId="26" fillId="0" borderId="39" xfId="0" applyFont="1" applyFill="1" applyBorder="1" applyAlignment="1" applyProtection="1">
      <alignment horizontal="right" vertical="center" wrapText="1"/>
    </xf>
    <xf numFmtId="0" fontId="26" fillId="0" borderId="11" xfId="0" applyFont="1" applyFill="1" applyBorder="1" applyAlignment="1" applyProtection="1">
      <alignment horizontal="right" vertical="center" wrapText="1"/>
    </xf>
    <xf numFmtId="0" fontId="26" fillId="0" borderId="76" xfId="0" applyFont="1" applyFill="1" applyBorder="1" applyAlignment="1" applyProtection="1">
      <alignment horizontal="right" vertical="center" wrapText="1"/>
    </xf>
    <xf numFmtId="0" fontId="66" fillId="0" borderId="23" xfId="0" applyFont="1" applyFill="1" applyBorder="1" applyAlignment="1" applyProtection="1">
      <alignment vertical="center" wrapText="1"/>
    </xf>
    <xf numFmtId="0" fontId="66" fillId="0" borderId="5" xfId="0" applyFont="1" applyFill="1" applyBorder="1" applyAlignment="1" applyProtection="1">
      <alignment vertical="center" wrapText="1"/>
    </xf>
    <xf numFmtId="0" fontId="66" fillId="0" borderId="46" xfId="0" applyFont="1" applyFill="1" applyBorder="1" applyAlignment="1" applyProtection="1">
      <alignment vertical="center" wrapText="1"/>
    </xf>
    <xf numFmtId="0" fontId="26" fillId="0" borderId="20"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wrapText="1"/>
    </xf>
    <xf numFmtId="0" fontId="26" fillId="15" borderId="42" xfId="0" applyFont="1" applyFill="1" applyBorder="1" applyAlignment="1" applyProtection="1">
      <alignment horizontal="left" vertical="center" wrapText="1"/>
      <protection locked="0"/>
    </xf>
    <xf numFmtId="0" fontId="26" fillId="15" borderId="90" xfId="0" applyFont="1" applyFill="1" applyBorder="1" applyAlignment="1" applyProtection="1">
      <alignment horizontal="left" vertical="center" wrapText="1"/>
      <protection locked="0"/>
    </xf>
    <xf numFmtId="0" fontId="26" fillId="0" borderId="198" xfId="0" applyFont="1" applyFill="1" applyBorder="1" applyAlignment="1" applyProtection="1">
      <alignment horizontal="right" vertical="center" wrapText="1"/>
    </xf>
    <xf numFmtId="0" fontId="26" fillId="0" borderId="199" xfId="0" applyFont="1" applyFill="1" applyBorder="1" applyAlignment="1" applyProtection="1">
      <alignment horizontal="right" vertical="center" wrapText="1"/>
    </xf>
    <xf numFmtId="0" fontId="26" fillId="0" borderId="191" xfId="0" applyFont="1" applyFill="1" applyBorder="1" applyAlignment="1" applyProtection="1">
      <alignment horizontal="right" vertical="center" wrapText="1"/>
    </xf>
    <xf numFmtId="0" fontId="26" fillId="0" borderId="192" xfId="0" applyFont="1" applyFill="1" applyBorder="1" applyAlignment="1" applyProtection="1">
      <alignment horizontal="right" vertical="center" wrapText="1"/>
    </xf>
    <xf numFmtId="0" fontId="26" fillId="0" borderId="193" xfId="0" applyFont="1" applyFill="1" applyBorder="1" applyAlignment="1" applyProtection="1">
      <alignment horizontal="right" vertical="center" wrapText="1"/>
    </xf>
    <xf numFmtId="0" fontId="41" fillId="15" borderId="42" xfId="2" applyFill="1" applyBorder="1" applyAlignment="1" applyProtection="1">
      <alignment horizontal="left" vertical="center" wrapText="1"/>
      <protection locked="0"/>
    </xf>
    <xf numFmtId="49" fontId="65" fillId="0" borderId="23" xfId="0" applyNumberFormat="1" applyFont="1" applyFill="1" applyBorder="1" applyAlignment="1" applyProtection="1">
      <alignment horizontal="center" vertical="center" wrapText="1"/>
    </xf>
    <xf numFmtId="49" fontId="65" fillId="0" borderId="5" xfId="0" applyNumberFormat="1" applyFont="1" applyFill="1" applyBorder="1" applyAlignment="1" applyProtection="1">
      <alignment horizontal="center" vertical="center" wrapText="1"/>
    </xf>
    <xf numFmtId="0" fontId="96" fillId="15" borderId="42" xfId="2" applyFont="1" applyFill="1" applyBorder="1" applyAlignment="1" applyProtection="1">
      <alignment horizontal="left" vertical="center" wrapText="1"/>
      <protection locked="0"/>
    </xf>
    <xf numFmtId="0" fontId="4" fillId="15" borderId="90" xfId="0" applyFont="1" applyFill="1" applyBorder="1" applyAlignment="1" applyProtection="1">
      <alignment horizontal="left" vertical="center" wrapText="1"/>
      <protection locked="0"/>
    </xf>
    <xf numFmtId="0" fontId="4" fillId="15" borderId="42" xfId="0" applyFont="1" applyFill="1" applyBorder="1" applyAlignment="1" applyProtection="1">
      <alignment horizontal="left" vertical="center" wrapText="1"/>
      <protection locked="0"/>
    </xf>
    <xf numFmtId="0" fontId="65" fillId="0" borderId="45" xfId="0" applyFont="1" applyFill="1" applyBorder="1" applyAlignment="1" applyProtection="1">
      <alignment horizontal="left" vertical="center" wrapText="1"/>
    </xf>
    <xf numFmtId="0" fontId="65" fillId="0" borderId="83" xfId="0" applyFont="1" applyFill="1" applyBorder="1" applyAlignment="1" applyProtection="1">
      <alignment horizontal="left" vertical="center" wrapText="1"/>
    </xf>
    <xf numFmtId="0" fontId="65" fillId="0" borderId="44" xfId="0" applyFont="1" applyFill="1" applyBorder="1" applyAlignment="1" applyProtection="1">
      <alignment horizontal="left" vertical="center" wrapText="1"/>
    </xf>
    <xf numFmtId="49" fontId="26" fillId="0" borderId="26" xfId="0" applyNumberFormat="1" applyFont="1" applyFill="1" applyBorder="1" applyAlignment="1" applyProtection="1">
      <alignment vertical="center"/>
    </xf>
    <xf numFmtId="0" fontId="0" fillId="0" borderId="28" xfId="0" applyFont="1" applyBorder="1" applyAlignment="1">
      <alignment vertical="center"/>
    </xf>
    <xf numFmtId="0" fontId="0" fillId="0" borderId="21" xfId="0" applyFont="1" applyBorder="1" applyAlignment="1">
      <alignment vertical="center"/>
    </xf>
    <xf numFmtId="49" fontId="65" fillId="0" borderId="39" xfId="0" applyNumberFormat="1" applyFont="1" applyFill="1" applyBorder="1" applyAlignment="1" applyProtection="1">
      <alignment horizontal="left" vertical="center" wrapText="1"/>
    </xf>
    <xf numFmtId="49" fontId="65" fillId="0" borderId="11" xfId="0" applyNumberFormat="1" applyFont="1" applyFill="1" applyBorder="1" applyAlignment="1" applyProtection="1">
      <alignment horizontal="left" vertical="center" wrapText="1"/>
    </xf>
    <xf numFmtId="49" fontId="65" fillId="0" borderId="76" xfId="0" applyNumberFormat="1" applyFont="1" applyFill="1" applyBorder="1" applyAlignment="1" applyProtection="1">
      <alignment horizontal="left" vertical="center" wrapText="1"/>
    </xf>
    <xf numFmtId="49" fontId="65" fillId="0" borderId="5" xfId="0" applyNumberFormat="1" applyFont="1" applyFill="1" applyBorder="1" applyAlignment="1" applyProtection="1">
      <alignment horizontal="left" vertical="center" wrapText="1"/>
    </xf>
    <xf numFmtId="0" fontId="65" fillId="0" borderId="39" xfId="0" applyFont="1" applyFill="1" applyBorder="1" applyAlignment="1" applyProtection="1">
      <alignment horizontal="left" vertical="center" wrapText="1"/>
    </xf>
    <xf numFmtId="0" fontId="26" fillId="9" borderId="23" xfId="0" applyFont="1" applyFill="1" applyBorder="1" applyAlignment="1" applyProtection="1">
      <alignment horizontal="left" vertical="center" wrapText="1"/>
    </xf>
    <xf numFmtId="0" fontId="26" fillId="9" borderId="5" xfId="0" applyFont="1" applyFill="1" applyBorder="1" applyAlignment="1" applyProtection="1">
      <alignment horizontal="left" vertical="center" wrapText="1"/>
    </xf>
    <xf numFmtId="0" fontId="26" fillId="9" borderId="46" xfId="0" applyFont="1" applyFill="1" applyBorder="1" applyAlignment="1" applyProtection="1">
      <alignment horizontal="left" vertical="center" wrapText="1"/>
    </xf>
    <xf numFmtId="0" fontId="65" fillId="0" borderId="23" xfId="0" applyFont="1" applyFill="1" applyBorder="1" applyAlignment="1" applyProtection="1">
      <alignment horizontal="left" vertical="center" wrapText="1"/>
    </xf>
    <xf numFmtId="0" fontId="66" fillId="33" borderId="11" xfId="0" applyFont="1" applyFill="1" applyBorder="1" applyAlignment="1" applyProtection="1">
      <alignment horizontal="left" vertical="center" wrapText="1"/>
    </xf>
    <xf numFmtId="0" fontId="66" fillId="33" borderId="5" xfId="0" applyFont="1" applyFill="1" applyBorder="1" applyAlignment="1" applyProtection="1">
      <alignment horizontal="left" vertical="center" wrapText="1"/>
    </xf>
    <xf numFmtId="0" fontId="66" fillId="33" borderId="46" xfId="0" applyFont="1" applyFill="1" applyBorder="1" applyAlignment="1" applyProtection="1">
      <alignment horizontal="left" vertical="center" wrapText="1"/>
    </xf>
    <xf numFmtId="0" fontId="65" fillId="0" borderId="0" xfId="0" applyFont="1" applyFill="1" applyBorder="1" applyAlignment="1" applyProtection="1">
      <alignment horizontal="left" vertical="top" wrapText="1"/>
    </xf>
    <xf numFmtId="0" fontId="65" fillId="0" borderId="45" xfId="0" applyFont="1" applyFill="1" applyBorder="1" applyAlignment="1" applyProtection="1">
      <alignment horizontal="left" vertical="top" wrapText="1"/>
    </xf>
    <xf numFmtId="0" fontId="66" fillId="0" borderId="38" xfId="0" applyFont="1" applyFill="1" applyBorder="1" applyAlignment="1" applyProtection="1">
      <alignment horizontal="left" vertical="center" wrapText="1"/>
    </xf>
    <xf numFmtId="0" fontId="66" fillId="0" borderId="10" xfId="0" applyFont="1" applyFill="1" applyBorder="1" applyAlignment="1" applyProtection="1">
      <alignment horizontal="left" vertical="center" wrapText="1"/>
    </xf>
    <xf numFmtId="0" fontId="66" fillId="0" borderId="44" xfId="0" applyFont="1" applyFill="1" applyBorder="1" applyAlignment="1" applyProtection="1">
      <alignment horizontal="left" vertical="center" wrapText="1"/>
    </xf>
    <xf numFmtId="0" fontId="51" fillId="0" borderId="0" xfId="0" applyFont="1" applyFill="1" applyAlignment="1" applyProtection="1">
      <alignment horizontal="left" wrapText="1"/>
      <protection hidden="1"/>
    </xf>
    <xf numFmtId="0" fontId="51" fillId="0" borderId="133" xfId="0" applyFont="1" applyFill="1" applyBorder="1" applyAlignment="1" applyProtection="1">
      <alignment horizontal="left" wrapText="1"/>
      <protection hidden="1"/>
    </xf>
    <xf numFmtId="0" fontId="26" fillId="0" borderId="39" xfId="0" applyFont="1" applyFill="1" applyBorder="1" applyAlignment="1" applyProtection="1">
      <alignment horizontal="left" vertical="center"/>
    </xf>
    <xf numFmtId="0" fontId="26" fillId="0" borderId="11" xfId="0" applyFont="1" applyFill="1" applyBorder="1" applyAlignment="1" applyProtection="1">
      <alignment horizontal="left" vertical="center"/>
    </xf>
    <xf numFmtId="0" fontId="26" fillId="0" borderId="76" xfId="0" applyFont="1" applyFill="1" applyBorder="1" applyAlignment="1" applyProtection="1">
      <alignment horizontal="left" vertical="center"/>
    </xf>
    <xf numFmtId="31" fontId="26" fillId="15" borderId="42" xfId="0" applyNumberFormat="1" applyFont="1" applyFill="1" applyBorder="1" applyAlignment="1" applyProtection="1">
      <alignment horizontal="left" vertical="center" wrapText="1"/>
      <protection locked="0"/>
    </xf>
    <xf numFmtId="0" fontId="26" fillId="0" borderId="195" xfId="0" applyFont="1" applyFill="1" applyBorder="1" applyAlignment="1" applyProtection="1">
      <alignment horizontal="left" vertical="center" wrapText="1"/>
    </xf>
    <xf numFmtId="0" fontId="26" fillId="0" borderId="188" xfId="0" applyFont="1" applyFill="1" applyBorder="1" applyAlignment="1" applyProtection="1">
      <alignment horizontal="left" vertical="center" wrapText="1"/>
    </xf>
    <xf numFmtId="0" fontId="26" fillId="0" borderId="189" xfId="0" applyFont="1" applyFill="1" applyBorder="1" applyAlignment="1" applyProtection="1">
      <alignment horizontal="left" vertical="center" wrapText="1"/>
    </xf>
    <xf numFmtId="0" fontId="26" fillId="0" borderId="38" xfId="0" applyFont="1" applyFill="1" applyBorder="1" applyAlignment="1" applyProtection="1">
      <alignment horizontal="left" vertical="center"/>
    </xf>
    <xf numFmtId="0" fontId="26" fillId="0" borderId="10" xfId="0" applyFont="1" applyFill="1" applyBorder="1" applyAlignment="1" applyProtection="1">
      <alignment horizontal="left" vertical="center"/>
    </xf>
    <xf numFmtId="0" fontId="26" fillId="0" borderId="44" xfId="0" applyFont="1" applyFill="1" applyBorder="1" applyAlignment="1" applyProtection="1">
      <alignment horizontal="left" vertical="center"/>
    </xf>
    <xf numFmtId="0" fontId="26" fillId="0" borderId="23" xfId="0" applyFont="1" applyFill="1" applyBorder="1" applyAlignment="1" applyProtection="1">
      <alignment horizontal="left" vertical="center"/>
    </xf>
    <xf numFmtId="0" fontId="11" fillId="33" borderId="77" xfId="0" applyFont="1" applyFill="1" applyBorder="1" applyAlignment="1" applyProtection="1">
      <alignment horizontal="left" vertical="center" wrapText="1"/>
    </xf>
    <xf numFmtId="0" fontId="10" fillId="33" borderId="77" xfId="0" applyFont="1" applyFill="1" applyBorder="1" applyAlignment="1" applyProtection="1">
      <alignment horizontal="left" vertical="center" wrapText="1"/>
    </xf>
    <xf numFmtId="0" fontId="10" fillId="33" borderId="87" xfId="0" applyFont="1" applyFill="1" applyBorder="1" applyAlignment="1" applyProtection="1">
      <alignment horizontal="left" vertical="center" wrapText="1"/>
    </xf>
    <xf numFmtId="49" fontId="26" fillId="0" borderId="39" xfId="0" applyNumberFormat="1" applyFont="1" applyFill="1" applyBorder="1" applyAlignment="1" applyProtection="1">
      <alignment horizontal="left" vertical="center"/>
    </xf>
    <xf numFmtId="49" fontId="26" fillId="0" borderId="5" xfId="0" applyNumberFormat="1" applyFont="1" applyFill="1" applyBorder="1" applyAlignment="1" applyProtection="1">
      <alignment horizontal="left" vertical="center"/>
    </xf>
    <xf numFmtId="0" fontId="26" fillId="0" borderId="23" xfId="0" applyFont="1" applyFill="1" applyBorder="1" applyAlignment="1" applyProtection="1">
      <alignment horizontal="left" vertical="top" wrapText="1"/>
    </xf>
    <xf numFmtId="0" fontId="26" fillId="0" borderId="5" xfId="0" applyFont="1" applyFill="1" applyBorder="1" applyAlignment="1" applyProtection="1">
      <alignment horizontal="left" vertical="top" wrapText="1"/>
    </xf>
    <xf numFmtId="0" fontId="26" fillId="0" borderId="46" xfId="0" applyFont="1" applyFill="1" applyBorder="1" applyAlignment="1" applyProtection="1">
      <alignment horizontal="left" vertical="top" wrapText="1"/>
    </xf>
    <xf numFmtId="182" fontId="14" fillId="0" borderId="42" xfId="0" applyNumberFormat="1" applyFont="1" applyBorder="1" applyAlignment="1" applyProtection="1">
      <alignment horizontal="center" vertical="center" wrapText="1"/>
      <protection hidden="1"/>
    </xf>
    <xf numFmtId="182" fontId="14" fillId="0" borderId="13" xfId="0" applyNumberFormat="1" applyFont="1" applyBorder="1" applyAlignment="1" applyProtection="1">
      <alignment horizontal="center" vertical="center" wrapText="1"/>
      <protection hidden="1"/>
    </xf>
    <xf numFmtId="182" fontId="14" fillId="0" borderId="90" xfId="0" applyNumberFormat="1" applyFont="1" applyBorder="1" applyAlignment="1" applyProtection="1">
      <alignment horizontal="center" vertical="center" wrapText="1"/>
      <protection hidden="1"/>
    </xf>
    <xf numFmtId="0" fontId="14" fillId="0" borderId="0" xfId="0" applyFont="1" applyFill="1" applyBorder="1" applyAlignment="1" applyProtection="1">
      <alignment horizontal="center" vertical="center" shrinkToFit="1"/>
      <protection hidden="1"/>
    </xf>
    <xf numFmtId="49" fontId="25" fillId="0" borderId="0" xfId="0" applyNumberFormat="1" applyFont="1" applyFill="1" applyBorder="1" applyAlignment="1" applyProtection="1">
      <alignment horizontal="left" vertical="center"/>
    </xf>
    <xf numFmtId="0" fontId="13" fillId="18" borderId="0" xfId="0" applyFont="1" applyFill="1" applyAlignment="1" applyProtection="1">
      <alignment horizontal="center" vertical="center" wrapText="1"/>
    </xf>
    <xf numFmtId="0" fontId="13" fillId="18" borderId="0" xfId="0" applyFont="1" applyFill="1" applyAlignment="1" applyProtection="1">
      <alignment horizontal="center" vertical="center"/>
    </xf>
    <xf numFmtId="0" fontId="0" fillId="0" borderId="0" xfId="0" applyFont="1" applyFill="1" applyAlignment="1" applyProtection="1">
      <alignment horizontal="right" vertical="center" wrapText="1"/>
    </xf>
    <xf numFmtId="182" fontId="3" fillId="18" borderId="35" xfId="0" applyNumberFormat="1" applyFont="1" applyFill="1" applyBorder="1" applyAlignment="1" applyProtection="1">
      <alignment horizontal="left" vertical="center" shrinkToFit="1"/>
      <protection hidden="1"/>
    </xf>
    <xf numFmtId="182" fontId="3" fillId="18" borderId="34" xfId="0" applyNumberFormat="1" applyFont="1" applyFill="1" applyBorder="1" applyAlignment="1" applyProtection="1">
      <alignment horizontal="left" vertical="center" shrinkToFit="1"/>
      <protection hidden="1"/>
    </xf>
    <xf numFmtId="0" fontId="10" fillId="2" borderId="52" xfId="0" applyFont="1" applyFill="1" applyBorder="1" applyAlignment="1" applyProtection="1">
      <alignment horizontal="center" vertical="center"/>
    </xf>
    <xf numFmtId="0" fontId="10" fillId="2" borderId="65" xfId="0" applyFont="1" applyFill="1" applyBorder="1" applyAlignment="1" applyProtection="1">
      <alignment horizontal="center" vertical="center"/>
    </xf>
    <xf numFmtId="0" fontId="10" fillId="18" borderId="50" xfId="0" applyFont="1" applyFill="1" applyBorder="1" applyAlignment="1" applyProtection="1">
      <alignment horizontal="left" vertical="center" wrapText="1"/>
    </xf>
    <xf numFmtId="0" fontId="10" fillId="2" borderId="108" xfId="0" applyFont="1" applyFill="1" applyBorder="1" applyAlignment="1" applyProtection="1">
      <alignment horizontal="center" vertical="center"/>
    </xf>
    <xf numFmtId="0" fontId="10" fillId="2" borderId="111" xfId="0" applyFont="1" applyFill="1" applyBorder="1" applyAlignment="1" applyProtection="1">
      <alignment horizontal="center" vertical="center"/>
    </xf>
    <xf numFmtId="0" fontId="52" fillId="0" borderId="157" xfId="0" applyFont="1" applyFill="1" applyBorder="1" applyAlignment="1" applyProtection="1">
      <alignment horizontal="left" vertical="top" wrapText="1"/>
      <protection hidden="1"/>
    </xf>
    <xf numFmtId="0" fontId="52" fillId="0" borderId="82" xfId="0" applyFont="1" applyFill="1" applyBorder="1" applyAlignment="1" applyProtection="1">
      <alignment horizontal="left" vertical="top" wrapText="1"/>
      <protection hidden="1"/>
    </xf>
    <xf numFmtId="0" fontId="10" fillId="0" borderId="42" xfId="0" applyFont="1" applyFill="1" applyBorder="1" applyAlignment="1" applyProtection="1">
      <alignment horizontal="left" vertical="center" wrapText="1"/>
    </xf>
    <xf numFmtId="0" fontId="10" fillId="0" borderId="90" xfId="0" applyFont="1" applyFill="1" applyBorder="1" applyAlignment="1" applyProtection="1">
      <alignment horizontal="left" vertical="center" wrapText="1"/>
    </xf>
    <xf numFmtId="0" fontId="10" fillId="5" borderId="42" xfId="0" applyFont="1" applyFill="1" applyBorder="1" applyAlignment="1" applyProtection="1">
      <alignment horizontal="left" vertical="center" wrapText="1"/>
      <protection locked="0"/>
    </xf>
    <xf numFmtId="0" fontId="10" fillId="5" borderId="90" xfId="0" applyFont="1" applyFill="1" applyBorder="1" applyAlignment="1" applyProtection="1">
      <alignment horizontal="left" vertical="center" wrapText="1"/>
      <protection locked="0"/>
    </xf>
    <xf numFmtId="0" fontId="13" fillId="19" borderId="0" xfId="0" applyFont="1" applyFill="1" applyAlignment="1" applyProtection="1">
      <alignment horizontal="center" vertical="center"/>
    </xf>
    <xf numFmtId="0" fontId="0" fillId="0" borderId="104" xfId="0" applyFont="1" applyFill="1" applyBorder="1" applyAlignment="1" applyProtection="1">
      <alignment horizontal="right" vertical="center" wrapText="1"/>
    </xf>
    <xf numFmtId="182" fontId="52" fillId="0" borderId="0" xfId="0" applyNumberFormat="1" applyFont="1" applyAlignment="1" applyProtection="1">
      <alignment horizontal="left" vertical="top" wrapText="1"/>
      <protection hidden="1"/>
    </xf>
    <xf numFmtId="182" fontId="0" fillId="19" borderId="226" xfId="0" applyNumberFormat="1" applyFont="1" applyFill="1" applyBorder="1" applyAlignment="1" applyProtection="1">
      <alignment horizontal="left" vertical="center" shrinkToFit="1"/>
      <protection hidden="1"/>
    </xf>
    <xf numFmtId="182" fontId="0" fillId="19" borderId="227" xfId="0" applyNumberFormat="1" applyFont="1" applyFill="1" applyBorder="1" applyAlignment="1" applyProtection="1">
      <alignment horizontal="left" vertical="center" shrinkToFit="1"/>
      <protection hidden="1"/>
    </xf>
    <xf numFmtId="182" fontId="0" fillId="19" borderId="214" xfId="0" applyNumberFormat="1" applyFont="1" applyFill="1" applyBorder="1" applyAlignment="1" applyProtection="1">
      <alignment horizontal="left" vertical="center" shrinkToFit="1"/>
      <protection hidden="1"/>
    </xf>
    <xf numFmtId="0" fontId="10" fillId="19" borderId="0" xfId="0" applyFont="1" applyFill="1" applyAlignment="1" applyProtection="1">
      <alignment horizontal="left" vertical="center" wrapText="1"/>
    </xf>
    <xf numFmtId="0" fontId="10" fillId="18" borderId="50" xfId="0" applyFont="1" applyFill="1" applyBorder="1" applyAlignment="1" applyProtection="1">
      <alignment horizontal="left" vertical="center"/>
    </xf>
    <xf numFmtId="0" fontId="10" fillId="2" borderId="222" xfId="0" applyFont="1" applyFill="1" applyBorder="1" applyAlignment="1" applyProtection="1">
      <alignment horizontal="center" vertical="center"/>
    </xf>
    <xf numFmtId="0" fontId="10" fillId="2" borderId="212" xfId="0" applyFont="1" applyFill="1" applyBorder="1" applyAlignment="1" applyProtection="1">
      <alignment horizontal="center" vertical="center"/>
    </xf>
    <xf numFmtId="0" fontId="10" fillId="2" borderId="145" xfId="0" applyFont="1" applyFill="1" applyBorder="1" applyAlignment="1" applyProtection="1">
      <alignment horizontal="center" vertical="center"/>
    </xf>
    <xf numFmtId="0" fontId="10" fillId="2" borderId="59" xfId="0" applyFont="1" applyFill="1" applyBorder="1" applyAlignment="1" applyProtection="1">
      <alignment horizontal="center" vertical="center"/>
    </xf>
    <xf numFmtId="0" fontId="10" fillId="2" borderId="225" xfId="0" applyFont="1" applyFill="1" applyBorder="1" applyAlignment="1" applyProtection="1">
      <alignment horizontal="center" vertical="center"/>
    </xf>
    <xf numFmtId="0" fontId="10" fillId="2" borderId="222" xfId="0" applyFont="1" applyFill="1" applyBorder="1" applyAlignment="1" applyProtection="1">
      <alignment horizontal="center" vertical="center" wrapText="1"/>
    </xf>
    <xf numFmtId="0" fontId="10" fillId="2" borderId="223" xfId="0" applyFont="1" applyFill="1" applyBorder="1" applyAlignment="1" applyProtection="1">
      <alignment horizontal="center" vertical="center" wrapText="1"/>
    </xf>
    <xf numFmtId="0" fontId="10" fillId="2" borderId="212" xfId="0" applyFont="1" applyFill="1" applyBorder="1" applyAlignment="1" applyProtection="1">
      <alignment horizontal="center" vertical="center" wrapText="1"/>
    </xf>
    <xf numFmtId="0" fontId="10" fillId="2" borderId="226" xfId="0" applyFont="1" applyFill="1" applyBorder="1" applyAlignment="1" applyProtection="1">
      <alignment horizontal="center" vertical="center"/>
    </xf>
    <xf numFmtId="0" fontId="10" fillId="2" borderId="227" xfId="0" applyFont="1" applyFill="1" applyBorder="1" applyAlignment="1" applyProtection="1">
      <alignment horizontal="center" vertical="center"/>
    </xf>
    <xf numFmtId="0" fontId="10" fillId="2" borderId="214" xfId="0" applyFont="1" applyFill="1" applyBorder="1" applyAlignment="1" applyProtection="1">
      <alignment horizontal="center" vertical="center"/>
    </xf>
    <xf numFmtId="0" fontId="10" fillId="18" borderId="17" xfId="0" applyFont="1" applyFill="1" applyBorder="1" applyAlignment="1" applyProtection="1">
      <alignment horizontal="center" vertical="center" wrapText="1"/>
    </xf>
    <xf numFmtId="0" fontId="10" fillId="18" borderId="145" xfId="0" applyFont="1" applyFill="1" applyBorder="1" applyAlignment="1" applyProtection="1">
      <alignment horizontal="center" vertical="center" wrapText="1"/>
    </xf>
    <xf numFmtId="0" fontId="10" fillId="24" borderId="225" xfId="0" applyFont="1" applyFill="1" applyBorder="1" applyAlignment="1" applyProtection="1">
      <alignment horizontal="center" vertical="center" wrapText="1"/>
      <protection locked="0"/>
    </xf>
    <xf numFmtId="0" fontId="10" fillId="24" borderId="226" xfId="0" applyFont="1" applyFill="1" applyBorder="1" applyAlignment="1" applyProtection="1">
      <alignment horizontal="center" vertical="center" wrapText="1"/>
      <protection locked="0"/>
    </xf>
    <xf numFmtId="0" fontId="41" fillId="24" borderId="226" xfId="2" applyFill="1" applyBorder="1" applyAlignment="1" applyProtection="1">
      <alignment horizontal="left" vertical="center" wrapText="1"/>
      <protection locked="0"/>
    </xf>
    <xf numFmtId="0" fontId="41" fillId="24" borderId="227" xfId="2" applyFill="1" applyBorder="1" applyAlignment="1" applyProtection="1">
      <alignment horizontal="left" vertical="center" wrapText="1"/>
      <protection locked="0"/>
    </xf>
    <xf numFmtId="0" fontId="41" fillId="24" borderId="214" xfId="2" applyFill="1" applyBorder="1" applyAlignment="1" applyProtection="1">
      <alignment horizontal="left" vertical="center" wrapText="1"/>
      <protection locked="0"/>
    </xf>
    <xf numFmtId="0" fontId="10" fillId="18" borderId="222" xfId="0" applyFont="1" applyFill="1" applyBorder="1" applyAlignment="1" applyProtection="1">
      <alignment horizontal="center" vertical="center" wrapText="1"/>
    </xf>
    <xf numFmtId="0" fontId="10" fillId="18" borderId="225" xfId="0" applyFont="1" applyFill="1" applyBorder="1" applyAlignment="1" applyProtection="1">
      <alignment horizontal="center" vertical="center" wrapText="1"/>
    </xf>
    <xf numFmtId="0" fontId="10" fillId="2" borderId="169" xfId="0" applyFont="1" applyFill="1" applyBorder="1" applyAlignment="1" applyProtection="1">
      <alignment horizontal="center" vertical="center"/>
    </xf>
    <xf numFmtId="0" fontId="10" fillId="2" borderId="118" xfId="0" applyFont="1" applyFill="1" applyBorder="1" applyAlignment="1" applyProtection="1">
      <alignment horizontal="center" vertical="center"/>
    </xf>
    <xf numFmtId="0" fontId="10" fillId="2" borderId="170" xfId="0" applyFont="1" applyFill="1" applyBorder="1" applyAlignment="1" applyProtection="1">
      <alignment horizontal="center" vertical="center"/>
    </xf>
    <xf numFmtId="0" fontId="0" fillId="24" borderId="226" xfId="0" applyFill="1" applyBorder="1" applyAlignment="1" applyProtection="1">
      <alignment horizontal="left" vertical="center" wrapText="1"/>
      <protection locked="0"/>
    </xf>
    <xf numFmtId="0" fontId="0" fillId="24" borderId="227" xfId="0" applyFill="1" applyBorder="1" applyAlignment="1" applyProtection="1">
      <alignment horizontal="left" vertical="center" wrapText="1"/>
      <protection locked="0"/>
    </xf>
    <xf numFmtId="0" fontId="0" fillId="24" borderId="214" xfId="0" applyFill="1" applyBorder="1" applyAlignment="1" applyProtection="1">
      <alignment horizontal="left" vertical="center" wrapText="1"/>
      <protection locked="0"/>
    </xf>
    <xf numFmtId="0" fontId="10" fillId="24" borderId="214" xfId="0" applyFont="1" applyFill="1" applyBorder="1" applyAlignment="1" applyProtection="1">
      <alignment horizontal="center" vertical="center" wrapText="1"/>
      <protection locked="0"/>
    </xf>
    <xf numFmtId="0" fontId="0" fillId="24" borderId="225" xfId="0" applyFill="1" applyBorder="1" applyAlignment="1" applyProtection="1">
      <alignment horizontal="left" vertical="center" wrapText="1"/>
      <protection locked="0"/>
    </xf>
    <xf numFmtId="0" fontId="0" fillId="24" borderId="222" xfId="0" applyFill="1" applyBorder="1" applyAlignment="1" applyProtection="1">
      <alignment horizontal="left" vertical="center" wrapText="1"/>
      <protection locked="0"/>
    </xf>
    <xf numFmtId="0" fontId="0" fillId="24" borderId="223" xfId="0" applyFill="1" applyBorder="1" applyAlignment="1" applyProtection="1">
      <alignment horizontal="left" vertical="center" wrapText="1"/>
      <protection locked="0"/>
    </xf>
    <xf numFmtId="0" fontId="0" fillId="24" borderId="212" xfId="0" applyFill="1" applyBorder="1" applyAlignment="1" applyProtection="1">
      <alignment horizontal="left" vertical="center" wrapText="1"/>
      <protection locked="0"/>
    </xf>
    <xf numFmtId="0" fontId="3" fillId="2" borderId="35" xfId="0" applyFont="1" applyFill="1" applyBorder="1" applyAlignment="1" applyProtection="1">
      <alignment horizontal="left" vertical="center" wrapText="1"/>
    </xf>
    <xf numFmtId="0" fontId="3" fillId="2" borderId="77" xfId="0" applyFont="1" applyFill="1" applyBorder="1" applyAlignment="1" applyProtection="1">
      <alignment horizontal="left" vertical="center" wrapText="1"/>
    </xf>
    <xf numFmtId="0" fontId="10" fillId="5" borderId="13" xfId="0" applyFont="1" applyFill="1" applyBorder="1" applyAlignment="1" applyProtection="1">
      <alignment horizontal="left" vertical="center" wrapText="1"/>
      <protection locked="0"/>
    </xf>
    <xf numFmtId="0" fontId="3" fillId="2" borderId="35" xfId="0" applyFont="1" applyFill="1" applyBorder="1" applyAlignment="1" applyProtection="1">
      <alignment horizontal="left" vertical="center"/>
    </xf>
    <xf numFmtId="0" fontId="3" fillId="2" borderId="77" xfId="0" applyFont="1" applyFill="1" applyBorder="1" applyAlignment="1" applyProtection="1">
      <alignment horizontal="left" vertical="center"/>
    </xf>
    <xf numFmtId="0" fontId="14" fillId="5" borderId="42" xfId="0" applyFont="1" applyFill="1" applyBorder="1" applyAlignment="1" applyProtection="1">
      <alignment horizontal="left" vertical="center" wrapText="1"/>
      <protection locked="0"/>
    </xf>
    <xf numFmtId="0" fontId="14" fillId="5" borderId="13" xfId="0" applyFont="1" applyFill="1" applyBorder="1" applyAlignment="1" applyProtection="1">
      <alignment horizontal="left" vertical="center" wrapText="1"/>
      <protection locked="0"/>
    </xf>
    <xf numFmtId="0" fontId="14" fillId="5" borderId="90" xfId="0" applyFont="1" applyFill="1" applyBorder="1" applyAlignment="1" applyProtection="1">
      <alignment horizontal="left" vertical="center" wrapText="1"/>
      <protection locked="0"/>
    </xf>
    <xf numFmtId="0" fontId="3" fillId="2" borderId="8" xfId="0"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20" fillId="2" borderId="6" xfId="0" applyFont="1" applyFill="1" applyBorder="1" applyAlignment="1" applyProtection="1">
      <alignment horizontal="left" vertical="center" wrapText="1"/>
    </xf>
    <xf numFmtId="0" fontId="20" fillId="2" borderId="4" xfId="0" applyFont="1" applyFill="1" applyBorder="1" applyAlignment="1" applyProtection="1">
      <alignment horizontal="left" vertical="center" wrapText="1"/>
    </xf>
    <xf numFmtId="0" fontId="20" fillId="2" borderId="55" xfId="0" applyFont="1" applyFill="1" applyBorder="1" applyAlignment="1" applyProtection="1">
      <alignment horizontal="left" vertical="center" wrapText="1"/>
    </xf>
    <xf numFmtId="0" fontId="52" fillId="0" borderId="0" xfId="0" applyFont="1" applyAlignment="1" applyProtection="1">
      <alignment horizontal="left" vertical="top" wrapText="1"/>
      <protection hidden="1"/>
    </xf>
    <xf numFmtId="182" fontId="0" fillId="18" borderId="52" xfId="0" applyNumberFormat="1" applyFont="1" applyFill="1" applyBorder="1" applyAlignment="1" applyProtection="1">
      <alignment horizontal="left" vertical="center" shrinkToFit="1"/>
      <protection hidden="1"/>
    </xf>
    <xf numFmtId="182" fontId="0" fillId="18" borderId="52" xfId="0" applyNumberFormat="1" applyFont="1" applyFill="1" applyBorder="1" applyAlignment="1" applyProtection="1">
      <alignment vertical="center" shrinkToFit="1"/>
      <protection hidden="1"/>
    </xf>
    <xf numFmtId="0" fontId="2" fillId="0" borderId="0" xfId="0" applyFont="1" applyFill="1" applyAlignment="1" applyProtection="1">
      <alignment horizontal="right" vertical="center" wrapText="1"/>
    </xf>
    <xf numFmtId="0" fontId="2" fillId="0" borderId="104" xfId="0" applyFont="1" applyFill="1" applyBorder="1" applyAlignment="1" applyProtection="1">
      <alignment horizontal="right" vertical="center" wrapText="1"/>
    </xf>
    <xf numFmtId="0" fontId="10" fillId="28" borderId="65" xfId="0" applyFont="1" applyFill="1" applyBorder="1" applyAlignment="1" applyProtection="1">
      <alignment horizontal="center" vertical="center"/>
    </xf>
    <xf numFmtId="0" fontId="10" fillId="28" borderId="71" xfId="0" applyFont="1" applyFill="1" applyBorder="1" applyAlignment="1" applyProtection="1">
      <alignment horizontal="center" vertical="center"/>
    </xf>
    <xf numFmtId="0" fontId="10" fillId="28" borderId="67" xfId="0" applyFont="1" applyFill="1" applyBorder="1" applyAlignment="1" applyProtection="1">
      <alignment horizontal="center" vertical="center"/>
    </xf>
    <xf numFmtId="0" fontId="10" fillId="25" borderId="42" xfId="0" applyFont="1" applyFill="1" applyBorder="1" applyAlignment="1" applyProtection="1">
      <alignment horizontal="center" vertical="center"/>
      <protection locked="0"/>
    </xf>
    <xf numFmtId="0" fontId="10" fillId="25" borderId="13" xfId="0" applyFont="1" applyFill="1" applyBorder="1" applyAlignment="1" applyProtection="1">
      <alignment horizontal="center" vertical="center"/>
      <protection locked="0"/>
    </xf>
    <xf numFmtId="0" fontId="10" fillId="25" borderId="90" xfId="0" applyFont="1" applyFill="1" applyBorder="1" applyAlignment="1" applyProtection="1">
      <alignment horizontal="center" vertical="center"/>
      <protection locked="0"/>
    </xf>
    <xf numFmtId="180" fontId="10" fillId="25" borderId="1" xfId="0" applyNumberFormat="1" applyFont="1" applyFill="1" applyBorder="1" applyAlignment="1" applyProtection="1">
      <alignment horizontal="center" vertical="center"/>
      <protection locked="0"/>
    </xf>
    <xf numFmtId="0" fontId="10" fillId="2" borderId="0" xfId="0" applyFont="1" applyFill="1" applyBorder="1" applyAlignment="1" applyProtection="1">
      <alignment horizontal="center" vertical="center" wrapText="1"/>
    </xf>
    <xf numFmtId="0" fontId="0" fillId="28" borderId="65" xfId="0" applyFont="1" applyFill="1" applyBorder="1" applyAlignment="1" applyProtection="1">
      <alignment horizontal="left" vertical="center"/>
    </xf>
    <xf numFmtId="0" fontId="0" fillId="28" borderId="71" xfId="0" applyFont="1" applyFill="1" applyBorder="1" applyAlignment="1" applyProtection="1">
      <alignment horizontal="left" vertical="center"/>
    </xf>
    <xf numFmtId="0" fontId="0" fillId="28" borderId="67" xfId="0" applyFont="1" applyFill="1" applyBorder="1" applyAlignment="1" applyProtection="1">
      <alignment horizontal="left" vertical="center"/>
    </xf>
    <xf numFmtId="0" fontId="10" fillId="25" borderId="85" xfId="0" applyFont="1" applyFill="1" applyBorder="1" applyAlignment="1" applyProtection="1">
      <alignment horizontal="center" vertical="center"/>
      <protection locked="0"/>
    </xf>
    <xf numFmtId="0" fontId="10" fillId="25" borderId="14" xfId="0" applyFont="1" applyFill="1" applyBorder="1" applyAlignment="1" applyProtection="1">
      <alignment horizontal="center" vertical="center"/>
      <protection locked="0"/>
    </xf>
    <xf numFmtId="0" fontId="10" fillId="25" borderId="91" xfId="0" applyFont="1" applyFill="1" applyBorder="1" applyAlignment="1" applyProtection="1">
      <alignment horizontal="center" vertical="center"/>
      <protection locked="0"/>
    </xf>
    <xf numFmtId="0" fontId="11" fillId="2" borderId="47" xfId="0" applyFont="1" applyFill="1" applyBorder="1" applyAlignment="1" applyProtection="1">
      <alignment horizontal="center" vertical="center" wrapText="1"/>
    </xf>
    <xf numFmtId="0" fontId="11" fillId="2" borderId="48" xfId="0" applyFont="1" applyFill="1" applyBorder="1" applyAlignment="1" applyProtection="1">
      <alignment horizontal="center" vertical="center" wrapText="1"/>
    </xf>
    <xf numFmtId="0" fontId="11" fillId="2" borderId="208" xfId="0" applyFont="1" applyFill="1" applyBorder="1" applyAlignment="1" applyProtection="1">
      <alignment horizontal="center" vertical="center" wrapText="1"/>
    </xf>
    <xf numFmtId="0" fontId="3" fillId="2" borderId="242" xfId="0" applyFont="1" applyFill="1" applyBorder="1" applyAlignment="1" applyProtection="1">
      <alignment horizontal="center" vertical="center" wrapText="1"/>
    </xf>
    <xf numFmtId="0" fontId="0" fillId="0" borderId="71" xfId="0" applyBorder="1" applyAlignment="1">
      <alignment horizontal="center" vertical="center" wrapText="1"/>
    </xf>
    <xf numFmtId="0" fontId="0" fillId="0" borderId="67" xfId="0" applyBorder="1" applyAlignment="1">
      <alignment horizontal="center" vertical="center" wrapText="1"/>
    </xf>
    <xf numFmtId="0" fontId="0" fillId="2" borderId="47" xfId="0" applyFont="1" applyFill="1" applyBorder="1" applyAlignment="1" applyProtection="1">
      <alignment horizontal="center" vertical="center" wrapText="1"/>
    </xf>
    <xf numFmtId="0" fontId="0" fillId="0" borderId="48" xfId="0" applyBorder="1" applyAlignment="1">
      <alignment horizontal="center" vertical="center" wrapText="1"/>
    </xf>
    <xf numFmtId="0" fontId="0" fillId="0" borderId="208" xfId="0" applyBorder="1" applyAlignment="1">
      <alignment horizontal="center" vertical="center" wrapText="1"/>
    </xf>
    <xf numFmtId="0" fontId="3" fillId="2" borderId="16" xfId="0" applyFont="1" applyFill="1" applyBorder="1" applyAlignment="1" applyProtection="1">
      <alignment horizontal="center" vertical="center" wrapText="1"/>
    </xf>
    <xf numFmtId="0" fontId="3" fillId="2" borderId="65" xfId="0" applyFont="1" applyFill="1" applyBorder="1" applyAlignment="1" applyProtection="1">
      <alignment horizontal="center" vertical="center"/>
    </xf>
    <xf numFmtId="0" fontId="3" fillId="2" borderId="67" xfId="0" applyFont="1" applyFill="1" applyBorder="1" applyAlignment="1" applyProtection="1">
      <alignment horizontal="center" vertical="center"/>
    </xf>
    <xf numFmtId="0" fontId="0" fillId="2" borderId="37" xfId="0" applyFill="1" applyBorder="1" applyAlignment="1" applyProtection="1">
      <alignment horizontal="left" vertical="center" wrapText="1"/>
    </xf>
    <xf numFmtId="0" fontId="3" fillId="2" borderId="55" xfId="0" applyFont="1" applyFill="1" applyBorder="1" applyAlignment="1" applyProtection="1">
      <alignment horizontal="left" vertical="center" wrapText="1"/>
    </xf>
    <xf numFmtId="0" fontId="3" fillId="2" borderId="36" xfId="0" applyFont="1" applyFill="1" applyBorder="1" applyAlignment="1" applyProtection="1">
      <alignment horizontal="left" vertical="center" wrapText="1"/>
    </xf>
    <xf numFmtId="0" fontId="3" fillId="2" borderId="50" xfId="0" applyFont="1" applyFill="1" applyBorder="1" applyAlignment="1" applyProtection="1">
      <alignment horizontal="left" vertical="center" wrapText="1"/>
    </xf>
    <xf numFmtId="0" fontId="10" fillId="5" borderId="114" xfId="0" applyFont="1" applyFill="1" applyBorder="1" applyAlignment="1" applyProtection="1">
      <alignment horizontal="left" vertical="center" wrapText="1"/>
      <protection locked="0"/>
    </xf>
    <xf numFmtId="0" fontId="10" fillId="5" borderId="115" xfId="0" applyFont="1" applyFill="1" applyBorder="1" applyAlignment="1" applyProtection="1">
      <alignment horizontal="left" vertical="center" wrapText="1"/>
      <protection locked="0"/>
    </xf>
    <xf numFmtId="0" fontId="10" fillId="5" borderId="116" xfId="0" applyFont="1" applyFill="1" applyBorder="1" applyAlignment="1" applyProtection="1">
      <alignment horizontal="left" vertical="center" wrapText="1"/>
      <protection locked="0"/>
    </xf>
    <xf numFmtId="0" fontId="41" fillId="5" borderId="42" xfId="2" applyFill="1" applyBorder="1" applyAlignment="1" applyProtection="1">
      <alignment horizontal="left" vertical="center" wrapText="1"/>
      <protection locked="0"/>
    </xf>
    <xf numFmtId="180" fontId="10" fillId="25" borderId="42" xfId="0" applyNumberFormat="1" applyFont="1" applyFill="1" applyBorder="1" applyAlignment="1" applyProtection="1">
      <alignment horizontal="center" vertical="center"/>
      <protection locked="0"/>
    </xf>
    <xf numFmtId="180" fontId="10" fillId="25" borderId="13" xfId="0" applyNumberFormat="1" applyFont="1" applyFill="1" applyBorder="1" applyAlignment="1" applyProtection="1">
      <alignment horizontal="center" vertical="center"/>
      <protection locked="0"/>
    </xf>
    <xf numFmtId="180" fontId="10" fillId="25" borderId="90" xfId="0" applyNumberFormat="1" applyFont="1" applyFill="1" applyBorder="1" applyAlignment="1" applyProtection="1">
      <alignment horizontal="center" vertical="center"/>
      <protection locked="0"/>
    </xf>
    <xf numFmtId="0" fontId="10" fillId="2" borderId="42" xfId="0" applyFont="1" applyFill="1" applyBorder="1" applyAlignment="1" applyProtection="1">
      <alignment horizontal="center" vertical="center" wrapText="1"/>
    </xf>
    <xf numFmtId="0" fontId="10" fillId="2" borderId="13" xfId="0" applyFont="1" applyFill="1" applyBorder="1" applyAlignment="1" applyProtection="1">
      <alignment horizontal="center" vertical="center" wrapText="1"/>
    </xf>
    <xf numFmtId="0" fontId="10" fillId="2" borderId="90" xfId="0" applyFont="1" applyFill="1" applyBorder="1" applyAlignment="1" applyProtection="1">
      <alignment horizontal="center" vertical="center" wrapText="1"/>
    </xf>
    <xf numFmtId="0" fontId="52" fillId="0" borderId="17" xfId="0" applyFont="1" applyBorder="1" applyAlignment="1" applyProtection="1">
      <alignment horizontal="left" vertical="top" wrapText="1"/>
      <protection hidden="1"/>
    </xf>
    <xf numFmtId="0" fontId="10" fillId="4" borderId="42" xfId="0" applyFont="1" applyFill="1" applyBorder="1" applyAlignment="1" applyProtection="1">
      <alignment horizontal="center" vertical="center"/>
      <protection locked="0"/>
    </xf>
    <xf numFmtId="0" fontId="10" fillId="4" borderId="13" xfId="0" applyFont="1" applyFill="1" applyBorder="1" applyAlignment="1" applyProtection="1">
      <alignment horizontal="center" vertical="center"/>
      <protection locked="0"/>
    </xf>
    <xf numFmtId="0" fontId="10" fillId="4" borderId="90" xfId="0" applyFont="1" applyFill="1" applyBorder="1" applyAlignment="1" applyProtection="1">
      <alignment horizontal="center" vertical="center"/>
      <protection locked="0"/>
    </xf>
    <xf numFmtId="0" fontId="10" fillId="23" borderId="42" xfId="0" applyNumberFormat="1" applyFont="1" applyFill="1" applyBorder="1" applyAlignment="1" applyProtection="1">
      <alignment vertical="center" wrapText="1"/>
      <protection locked="0"/>
    </xf>
    <xf numFmtId="0" fontId="10" fillId="23" borderId="13" xfId="0" applyNumberFormat="1" applyFont="1" applyFill="1" applyBorder="1" applyAlignment="1" applyProtection="1">
      <alignment vertical="center" wrapText="1"/>
      <protection locked="0"/>
    </xf>
    <xf numFmtId="0" fontId="10" fillId="23" borderId="90" xfId="0" applyNumberFormat="1" applyFont="1" applyFill="1" applyBorder="1" applyAlignment="1" applyProtection="1">
      <alignment vertical="center" wrapText="1"/>
      <protection locked="0"/>
    </xf>
    <xf numFmtId="0" fontId="10" fillId="2" borderId="0" xfId="0" applyFont="1" applyFill="1" applyBorder="1" applyAlignment="1" applyProtection="1">
      <alignment horizontal="center" vertical="center" wrapText="1"/>
      <protection locked="0"/>
    </xf>
    <xf numFmtId="0" fontId="10" fillId="28" borderId="205" xfId="0" applyFont="1" applyFill="1" applyBorder="1" applyAlignment="1" applyProtection="1">
      <alignment horizontal="left" vertical="center"/>
    </xf>
    <xf numFmtId="0" fontId="10" fillId="28" borderId="67" xfId="0" applyFont="1" applyFill="1" applyBorder="1" applyAlignment="1" applyProtection="1">
      <alignment horizontal="left" vertical="center"/>
    </xf>
    <xf numFmtId="0" fontId="10" fillId="28" borderId="35" xfId="0" applyFont="1" applyFill="1" applyBorder="1" applyAlignment="1" applyProtection="1">
      <alignment horizontal="left" vertical="center"/>
    </xf>
    <xf numFmtId="0" fontId="10" fillId="25" borderId="162" xfId="0" applyFont="1" applyFill="1" applyBorder="1" applyAlignment="1" applyProtection="1">
      <alignment horizontal="center" vertical="center"/>
      <protection locked="0"/>
    </xf>
    <xf numFmtId="0" fontId="10" fillId="25" borderId="161" xfId="0" applyFont="1" applyFill="1" applyBorder="1" applyAlignment="1" applyProtection="1">
      <alignment horizontal="center" vertical="center"/>
      <protection locked="0"/>
    </xf>
    <xf numFmtId="0" fontId="10" fillId="28" borderId="65" xfId="0" applyFont="1" applyFill="1" applyBorder="1" applyAlignment="1" applyProtection="1">
      <alignment horizontal="left" vertical="center"/>
    </xf>
    <xf numFmtId="0" fontId="10" fillId="28" borderId="177" xfId="0" applyFont="1" applyFill="1" applyBorder="1" applyAlignment="1" applyProtection="1">
      <alignment horizontal="left" vertical="center"/>
    </xf>
    <xf numFmtId="0" fontId="10" fillId="25" borderId="82" xfId="0" applyFont="1" applyFill="1" applyBorder="1" applyAlignment="1" applyProtection="1">
      <alignment horizontal="center" vertical="center"/>
      <protection locked="0"/>
    </xf>
    <xf numFmtId="0" fontId="10" fillId="25" borderId="93" xfId="0" applyFont="1" applyFill="1" applyBorder="1" applyAlignment="1" applyProtection="1">
      <alignment horizontal="center" vertical="center"/>
      <protection locked="0"/>
    </xf>
    <xf numFmtId="0" fontId="11" fillId="2" borderId="35" xfId="0" applyFont="1" applyFill="1" applyBorder="1" applyAlignment="1" applyProtection="1">
      <alignment horizontal="left" vertical="center" wrapText="1"/>
    </xf>
    <xf numFmtId="0" fontId="11" fillId="2" borderId="77" xfId="0" applyFont="1" applyFill="1" applyBorder="1" applyAlignment="1" applyProtection="1">
      <alignment horizontal="left" vertical="center" wrapText="1"/>
    </xf>
    <xf numFmtId="0" fontId="11" fillId="2" borderId="50" xfId="0" applyFont="1" applyFill="1" applyBorder="1" applyAlignment="1" applyProtection="1">
      <alignment horizontal="left" vertical="center" wrapText="1"/>
    </xf>
    <xf numFmtId="0" fontId="10" fillId="23" borderId="42" xfId="0" applyNumberFormat="1" applyFont="1" applyFill="1" applyBorder="1" applyAlignment="1" applyProtection="1">
      <alignment horizontal="left" vertical="center" wrapText="1"/>
      <protection locked="0"/>
    </xf>
    <xf numFmtId="0" fontId="10" fillId="23" borderId="13" xfId="0" applyNumberFormat="1" applyFont="1" applyFill="1" applyBorder="1" applyAlignment="1" applyProtection="1">
      <alignment horizontal="left" vertical="center" wrapText="1"/>
      <protection locked="0"/>
    </xf>
    <xf numFmtId="0" fontId="10" fillId="23" borderId="90" xfId="0" applyNumberFormat="1" applyFont="1" applyFill="1" applyBorder="1" applyAlignment="1" applyProtection="1">
      <alignment horizontal="left" vertical="center" wrapText="1"/>
      <protection locked="0"/>
    </xf>
    <xf numFmtId="0" fontId="10" fillId="23" borderId="42" xfId="0" applyNumberFormat="1" applyFont="1" applyFill="1" applyBorder="1" applyAlignment="1" applyProtection="1">
      <alignment horizontal="left" vertical="center" wrapText="1" shrinkToFit="1"/>
      <protection locked="0"/>
    </xf>
    <xf numFmtId="0" fontId="10" fillId="23" borderId="13" xfId="0" applyNumberFormat="1" applyFont="1" applyFill="1" applyBorder="1" applyAlignment="1" applyProtection="1">
      <alignment horizontal="left" vertical="center" wrapText="1" shrinkToFit="1"/>
      <protection locked="0"/>
    </xf>
    <xf numFmtId="0" fontId="10" fillId="23" borderId="90" xfId="0" applyNumberFormat="1" applyFont="1" applyFill="1" applyBorder="1" applyAlignment="1" applyProtection="1">
      <alignment horizontal="left" vertical="center" wrapText="1" shrinkToFit="1"/>
      <protection locked="0"/>
    </xf>
    <xf numFmtId="182" fontId="0" fillId="18" borderId="35" xfId="0" applyNumberFormat="1" applyFont="1" applyFill="1" applyBorder="1" applyAlignment="1" applyProtection="1">
      <alignment horizontal="left" vertical="center" shrinkToFit="1"/>
      <protection hidden="1"/>
    </xf>
    <xf numFmtId="182" fontId="0" fillId="18" borderId="77" xfId="0" applyNumberFormat="1" applyFont="1" applyFill="1" applyBorder="1" applyAlignment="1" applyProtection="1">
      <alignment horizontal="left" vertical="center" shrinkToFit="1"/>
      <protection hidden="1"/>
    </xf>
    <xf numFmtId="182" fontId="0" fillId="18" borderId="34" xfId="0" applyNumberFormat="1" applyFont="1" applyFill="1" applyBorder="1" applyAlignment="1" applyProtection="1">
      <alignment horizontal="left" vertical="center" shrinkToFit="1"/>
      <protection hidden="1"/>
    </xf>
    <xf numFmtId="0" fontId="10" fillId="2" borderId="37" xfId="0" applyFont="1" applyFill="1" applyBorder="1" applyAlignment="1" applyProtection="1">
      <alignment horizontal="left" vertical="center" wrapText="1"/>
    </xf>
    <xf numFmtId="0" fontId="10" fillId="2" borderId="55" xfId="0" applyFont="1" applyFill="1" applyBorder="1" applyAlignment="1" applyProtection="1">
      <alignment horizontal="left" vertical="center" wrapText="1"/>
    </xf>
    <xf numFmtId="0" fontId="10" fillId="2" borderId="81" xfId="0" applyFont="1" applyFill="1" applyBorder="1" applyAlignment="1" applyProtection="1">
      <alignment horizontal="left" vertical="center" wrapText="1"/>
    </xf>
    <xf numFmtId="0" fontId="10" fillId="2" borderId="36" xfId="0" applyFont="1" applyFill="1" applyBorder="1" applyAlignment="1" applyProtection="1">
      <alignment horizontal="left" vertical="center" wrapText="1"/>
    </xf>
    <xf numFmtId="0" fontId="10" fillId="2" borderId="50" xfId="0" applyFont="1" applyFill="1" applyBorder="1" applyAlignment="1" applyProtection="1">
      <alignment horizontal="left" vertical="center" wrapText="1"/>
    </xf>
    <xf numFmtId="0" fontId="10" fillId="2" borderId="105" xfId="0" applyFont="1" applyFill="1" applyBorder="1" applyAlignment="1" applyProtection="1">
      <alignment horizontal="left" vertical="center" wrapText="1"/>
    </xf>
    <xf numFmtId="0" fontId="10" fillId="5" borderId="13" xfId="2" applyFont="1" applyFill="1" applyBorder="1" applyAlignment="1" applyProtection="1">
      <alignment horizontal="left" vertical="center" wrapText="1"/>
      <protection locked="0"/>
    </xf>
    <xf numFmtId="0" fontId="10" fillId="5" borderId="90" xfId="2" applyFont="1" applyFill="1" applyBorder="1" applyAlignment="1" applyProtection="1">
      <alignment horizontal="left" vertical="center" wrapText="1"/>
      <protection locked="0"/>
    </xf>
    <xf numFmtId="0" fontId="10" fillId="5" borderId="42" xfId="0" applyFont="1" applyFill="1" applyBorder="1" applyAlignment="1" applyProtection="1">
      <alignment horizontal="left" vertical="center" wrapText="1" shrinkToFit="1"/>
      <protection locked="0"/>
    </xf>
    <xf numFmtId="0" fontId="10" fillId="5" borderId="13" xfId="0" applyFont="1" applyFill="1" applyBorder="1" applyAlignment="1" applyProtection="1">
      <alignment horizontal="left" vertical="center" wrapText="1" shrinkToFit="1"/>
      <protection locked="0"/>
    </xf>
    <xf numFmtId="0" fontId="10" fillId="5" borderId="90" xfId="0" applyFont="1" applyFill="1" applyBorder="1" applyAlignment="1" applyProtection="1">
      <alignment horizontal="left" vertical="center" wrapText="1" shrinkToFit="1"/>
      <protection locked="0"/>
    </xf>
    <xf numFmtId="0" fontId="10" fillId="2" borderId="67" xfId="0" applyFont="1" applyFill="1" applyBorder="1" applyAlignment="1" applyProtection="1">
      <alignment horizontal="center" vertical="center"/>
    </xf>
    <xf numFmtId="0" fontId="10" fillId="2" borderId="35" xfId="0" applyFont="1" applyFill="1" applyBorder="1" applyAlignment="1" applyProtection="1">
      <alignment horizontal="left" vertical="center"/>
    </xf>
    <xf numFmtId="0" fontId="10" fillId="2" borderId="77" xfId="0" applyFont="1" applyFill="1" applyBorder="1" applyAlignment="1" applyProtection="1">
      <alignment horizontal="left" vertical="center"/>
    </xf>
    <xf numFmtId="0" fontId="10" fillId="4" borderId="42" xfId="0" applyFont="1" applyFill="1" applyBorder="1" applyAlignment="1" applyProtection="1">
      <alignment horizontal="center" vertical="center" shrinkToFit="1"/>
      <protection locked="0"/>
    </xf>
    <xf numFmtId="0" fontId="10" fillId="4" borderId="13" xfId="0" applyFont="1" applyFill="1" applyBorder="1" applyAlignment="1" applyProtection="1">
      <alignment horizontal="center" vertical="center" shrinkToFit="1"/>
      <protection locked="0"/>
    </xf>
    <xf numFmtId="0" fontId="10" fillId="4" borderId="90" xfId="0" applyFont="1" applyFill="1" applyBorder="1" applyAlignment="1" applyProtection="1">
      <alignment horizontal="center" vertical="center" shrinkToFit="1"/>
      <protection locked="0"/>
    </xf>
    <xf numFmtId="0" fontId="28" fillId="2" borderId="35" xfId="0" applyFont="1" applyFill="1" applyBorder="1" applyAlignment="1" applyProtection="1">
      <alignment horizontal="left" vertical="center"/>
    </xf>
    <xf numFmtId="0" fontId="28" fillId="2" borderId="77" xfId="0" applyFont="1" applyFill="1" applyBorder="1" applyAlignment="1" applyProtection="1">
      <alignment horizontal="left" vertical="center"/>
    </xf>
    <xf numFmtId="0" fontId="10" fillId="28" borderId="205" xfId="0" applyFont="1" applyFill="1" applyBorder="1" applyAlignment="1" applyProtection="1">
      <alignment horizontal="center" vertical="center"/>
    </xf>
    <xf numFmtId="0" fontId="11" fillId="2" borderId="47" xfId="0" applyFont="1" applyFill="1" applyBorder="1" applyAlignment="1" applyProtection="1">
      <alignment horizontal="left" vertical="center" wrapText="1"/>
    </xf>
    <xf numFmtId="0" fontId="11" fillId="2" borderId="48" xfId="0" applyFont="1" applyFill="1" applyBorder="1" applyAlignment="1" applyProtection="1">
      <alignment horizontal="left" vertical="center" wrapText="1"/>
    </xf>
    <xf numFmtId="0" fontId="11" fillId="2" borderId="103" xfId="0" applyFont="1" applyFill="1" applyBorder="1" applyAlignment="1" applyProtection="1">
      <alignment horizontal="left" vertical="center" wrapText="1"/>
    </xf>
    <xf numFmtId="0" fontId="11" fillId="2" borderId="87" xfId="0" applyFont="1" applyFill="1" applyBorder="1" applyAlignment="1" applyProtection="1">
      <alignment horizontal="left" vertical="center" wrapText="1"/>
    </xf>
    <xf numFmtId="0" fontId="10" fillId="5" borderId="112" xfId="0" applyFont="1" applyFill="1" applyBorder="1" applyAlignment="1" applyProtection="1">
      <alignment horizontal="left" vertical="center" wrapText="1" shrinkToFit="1"/>
      <protection locked="0"/>
    </xf>
    <xf numFmtId="0" fontId="10" fillId="5" borderId="118" xfId="0" applyFont="1" applyFill="1" applyBorder="1" applyAlignment="1" applyProtection="1">
      <alignment horizontal="left" vertical="center" wrapText="1" shrinkToFit="1"/>
      <protection locked="0"/>
    </xf>
    <xf numFmtId="0" fontId="10" fillId="5" borderId="92" xfId="0" applyFont="1" applyFill="1" applyBorder="1" applyAlignment="1" applyProtection="1">
      <alignment horizontal="left" vertical="center" wrapText="1" shrinkToFit="1"/>
      <protection locked="0"/>
    </xf>
    <xf numFmtId="0" fontId="10" fillId="2" borderId="8" xfId="0" applyFont="1" applyFill="1" applyBorder="1" applyAlignment="1" applyProtection="1">
      <alignment horizontal="center" vertical="center" wrapText="1"/>
    </xf>
    <xf numFmtId="0" fontId="0" fillId="0" borderId="5" xfId="0" applyBorder="1" applyAlignment="1">
      <alignment horizontal="center" vertical="center" wrapText="1"/>
    </xf>
    <xf numFmtId="0" fontId="0" fillId="0" borderId="16" xfId="0" applyBorder="1" applyAlignment="1">
      <alignment horizontal="center" vertical="center" wrapText="1"/>
    </xf>
    <xf numFmtId="0" fontId="10" fillId="23" borderId="1" xfId="0" applyFont="1" applyFill="1" applyBorder="1" applyAlignment="1" applyProtection="1">
      <alignment horizontal="left" vertical="center" wrapText="1" shrinkToFit="1"/>
      <protection locked="0"/>
    </xf>
    <xf numFmtId="0" fontId="41" fillId="5" borderId="1" xfId="2" applyFill="1" applyBorder="1" applyAlignment="1" applyProtection="1">
      <alignment horizontal="left" vertical="center" wrapText="1"/>
      <protection locked="0"/>
    </xf>
    <xf numFmtId="0" fontId="10" fillId="5" borderId="1" xfId="2" applyFont="1" applyFill="1" applyBorder="1" applyAlignment="1" applyProtection="1">
      <alignment horizontal="left" vertical="center" wrapText="1"/>
      <protection locked="0"/>
    </xf>
    <xf numFmtId="0" fontId="10" fillId="5" borderId="42" xfId="0" applyFont="1" applyFill="1" applyBorder="1" applyAlignment="1" applyProtection="1">
      <alignment horizontal="left" vertical="center"/>
      <protection locked="0"/>
    </xf>
    <xf numFmtId="0" fontId="10" fillId="5" borderId="13" xfId="0" applyFont="1" applyFill="1" applyBorder="1" applyAlignment="1" applyProtection="1">
      <alignment horizontal="left" vertical="center"/>
      <protection locked="0"/>
    </xf>
    <xf numFmtId="0" fontId="10" fillId="5" borderId="90" xfId="0" applyFont="1" applyFill="1" applyBorder="1" applyAlignment="1" applyProtection="1">
      <alignment horizontal="left" vertical="center"/>
      <protection locked="0"/>
    </xf>
    <xf numFmtId="0" fontId="10" fillId="5" borderId="91" xfId="0" applyFont="1" applyFill="1" applyBorder="1" applyAlignment="1" applyProtection="1">
      <alignment horizontal="left" vertical="center"/>
      <protection locked="0"/>
    </xf>
    <xf numFmtId="0" fontId="10" fillId="2" borderId="71" xfId="0" applyFont="1" applyFill="1" applyBorder="1" applyAlignment="1" applyProtection="1">
      <alignment horizontal="center" vertical="center"/>
    </xf>
    <xf numFmtId="0" fontId="10" fillId="2" borderId="66" xfId="0" applyFont="1" applyFill="1" applyBorder="1" applyAlignment="1" applyProtection="1">
      <alignment horizontal="left" vertical="center" wrapText="1"/>
    </xf>
    <xf numFmtId="0" fontId="10" fillId="2" borderId="17" xfId="0" applyFont="1" applyFill="1" applyBorder="1" applyAlignment="1" applyProtection="1">
      <alignment horizontal="left" vertical="center" wrapText="1"/>
    </xf>
    <xf numFmtId="0" fontId="10" fillId="2" borderId="0" xfId="0" applyFont="1" applyFill="1" applyBorder="1" applyAlignment="1" applyProtection="1">
      <alignment horizontal="left" vertical="center" wrapText="1"/>
    </xf>
    <xf numFmtId="0" fontId="10" fillId="18" borderId="37" xfId="0" applyFont="1" applyFill="1" applyBorder="1" applyAlignment="1" applyProtection="1">
      <alignment horizontal="left" vertical="center"/>
    </xf>
    <xf numFmtId="0" fontId="10" fillId="18" borderId="55" xfId="0" applyFont="1" applyFill="1" applyBorder="1" applyAlignment="1" applyProtection="1">
      <alignment horizontal="left" vertical="center"/>
    </xf>
    <xf numFmtId="0" fontId="10" fillId="18" borderId="81" xfId="0" applyFont="1" applyFill="1" applyBorder="1" applyAlignment="1" applyProtection="1">
      <alignment horizontal="left" vertical="center"/>
    </xf>
    <xf numFmtId="0" fontId="10" fillId="18" borderId="108" xfId="0" applyFont="1" applyFill="1" applyBorder="1" applyAlignment="1" applyProtection="1">
      <alignment vertical="center"/>
    </xf>
    <xf numFmtId="0" fontId="10" fillId="18" borderId="101" xfId="0" applyFont="1" applyFill="1" applyBorder="1" applyAlignment="1" applyProtection="1">
      <alignment vertical="center"/>
    </xf>
    <xf numFmtId="0" fontId="10" fillId="18" borderId="113" xfId="0" applyFont="1" applyFill="1" applyBorder="1" applyAlignment="1" applyProtection="1">
      <alignment vertical="center"/>
    </xf>
    <xf numFmtId="0" fontId="10" fillId="5" borderId="42" xfId="2" applyFont="1" applyFill="1" applyBorder="1" applyAlignment="1" applyProtection="1">
      <alignment horizontal="left" vertical="center" wrapText="1"/>
      <protection locked="0"/>
    </xf>
    <xf numFmtId="0" fontId="28" fillId="2" borderId="6" xfId="0" applyFont="1" applyFill="1" applyBorder="1" applyAlignment="1" applyProtection="1">
      <alignment horizontal="left" vertical="center" wrapText="1"/>
    </xf>
    <xf numFmtId="0" fontId="28" fillId="2" borderId="4" xfId="0" applyFont="1" applyFill="1" applyBorder="1" applyAlignment="1" applyProtection="1">
      <alignment horizontal="left" vertical="center" wrapText="1"/>
    </xf>
    <xf numFmtId="0" fontId="28" fillId="2" borderId="10" xfId="0" applyFont="1" applyFill="1" applyBorder="1" applyAlignment="1" applyProtection="1">
      <alignment horizontal="left" vertical="center" wrapText="1"/>
    </xf>
    <xf numFmtId="0" fontId="28" fillId="2" borderId="0" xfId="0" applyFont="1" applyFill="1" applyBorder="1" applyAlignment="1" applyProtection="1">
      <alignment horizontal="left" vertical="center" wrapText="1"/>
    </xf>
    <xf numFmtId="0" fontId="10" fillId="2" borderId="5" xfId="0" applyFont="1" applyFill="1" applyBorder="1" applyAlignment="1" applyProtection="1">
      <alignment horizontal="center" vertical="center" wrapText="1"/>
    </xf>
    <xf numFmtId="0" fontId="10" fillId="2" borderId="242" xfId="0" applyFont="1" applyFill="1" applyBorder="1" applyAlignment="1" applyProtection="1">
      <alignment horizontal="center" vertical="center" wrapText="1"/>
    </xf>
    <xf numFmtId="0" fontId="11" fillId="2" borderId="17" xfId="0" applyFont="1" applyFill="1" applyBorder="1" applyAlignment="1" applyProtection="1">
      <alignment horizontal="left" vertical="center" wrapText="1"/>
    </xf>
    <xf numFmtId="0" fontId="11" fillId="2" borderId="0" xfId="0" applyFont="1" applyFill="1" applyBorder="1" applyAlignment="1" applyProtection="1">
      <alignment horizontal="left" vertical="center" wrapText="1"/>
    </xf>
    <xf numFmtId="0" fontId="11" fillId="2" borderId="45" xfId="0" applyFont="1" applyFill="1" applyBorder="1" applyAlignment="1" applyProtection="1">
      <alignment horizontal="left" vertical="center" wrapText="1"/>
    </xf>
    <xf numFmtId="0" fontId="11" fillId="2" borderId="36" xfId="0" applyFont="1" applyFill="1" applyBorder="1" applyAlignment="1" applyProtection="1">
      <alignment horizontal="left" vertical="center" wrapText="1"/>
    </xf>
    <xf numFmtId="0" fontId="11" fillId="2" borderId="105" xfId="0" applyFont="1" applyFill="1" applyBorder="1" applyAlignment="1" applyProtection="1">
      <alignment horizontal="left" vertical="center" wrapText="1"/>
    </xf>
    <xf numFmtId="0" fontId="10" fillId="2" borderId="37" xfId="0" applyFont="1" applyFill="1" applyBorder="1" applyAlignment="1" applyProtection="1">
      <alignment horizontal="center" vertical="center" wrapText="1"/>
    </xf>
    <xf numFmtId="0" fontId="10" fillId="2" borderId="36" xfId="0" applyFont="1" applyFill="1" applyBorder="1" applyAlignment="1" applyProtection="1">
      <alignment horizontal="center" vertical="center" wrapText="1"/>
    </xf>
    <xf numFmtId="0" fontId="18" fillId="18" borderId="17" xfId="0" applyFont="1" applyFill="1" applyBorder="1" applyAlignment="1" applyProtection="1">
      <alignment horizontal="left" vertical="center" wrapText="1"/>
    </xf>
    <xf numFmtId="0" fontId="18" fillId="18" borderId="0" xfId="0" applyFont="1" applyFill="1" applyBorder="1" applyAlignment="1" applyProtection="1">
      <alignment horizontal="left" vertical="center" wrapText="1"/>
    </xf>
    <xf numFmtId="0" fontId="18" fillId="18" borderId="29" xfId="0" applyFont="1" applyFill="1" applyBorder="1" applyAlignment="1" applyProtection="1">
      <alignment horizontal="left" vertical="center" wrapText="1"/>
    </xf>
    <xf numFmtId="0" fontId="10" fillId="5" borderId="1" xfId="0" applyFont="1" applyFill="1" applyBorder="1" applyAlignment="1" applyProtection="1">
      <alignment horizontal="left" vertical="center" wrapText="1"/>
      <protection locked="0"/>
    </xf>
    <xf numFmtId="0" fontId="10" fillId="2" borderId="17" xfId="0" applyFont="1" applyFill="1" applyBorder="1" applyAlignment="1" applyProtection="1">
      <alignment horizontal="center" vertical="center"/>
    </xf>
    <xf numFmtId="0" fontId="23" fillId="18" borderId="37" xfId="0" applyFont="1" applyFill="1" applyBorder="1" applyAlignment="1" applyProtection="1">
      <alignment horizontal="left" vertical="center" wrapText="1"/>
    </xf>
    <xf numFmtId="0" fontId="23" fillId="18" borderId="55" xfId="0" applyFont="1" applyFill="1" applyBorder="1" applyAlignment="1" applyProtection="1">
      <alignment horizontal="left" vertical="center" wrapText="1"/>
    </xf>
    <xf numFmtId="0" fontId="23" fillId="18" borderId="0" xfId="0" applyFont="1" applyFill="1" applyBorder="1" applyAlignment="1" applyProtection="1">
      <alignment horizontal="left" vertical="center" wrapText="1"/>
    </xf>
    <xf numFmtId="0" fontId="23" fillId="18" borderId="29"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0" fillId="24" borderId="182" xfId="0" applyFont="1" applyFill="1" applyBorder="1" applyAlignment="1" applyProtection="1">
      <alignment vertical="top" wrapText="1"/>
      <protection locked="0"/>
    </xf>
    <xf numFmtId="0" fontId="10" fillId="24" borderId="144" xfId="0" applyFont="1" applyFill="1" applyBorder="1" applyAlignment="1" applyProtection="1">
      <alignment vertical="top"/>
      <protection locked="0"/>
    </xf>
    <xf numFmtId="0" fontId="10" fillId="24" borderId="183" xfId="0" applyFont="1" applyFill="1" applyBorder="1" applyAlignment="1" applyProtection="1">
      <alignment vertical="top"/>
      <protection locked="0"/>
    </xf>
    <xf numFmtId="0" fontId="10" fillId="24" borderId="130" xfId="0" applyFont="1" applyFill="1" applyBorder="1" applyAlignment="1" applyProtection="1">
      <alignment vertical="top"/>
      <protection locked="0"/>
    </xf>
    <xf numFmtId="0" fontId="10" fillId="24" borderId="0" xfId="0" applyFont="1" applyFill="1" applyBorder="1" applyAlignment="1" applyProtection="1">
      <alignment vertical="top"/>
      <protection locked="0"/>
    </xf>
    <xf numFmtId="0" fontId="10" fillId="24" borderId="157" xfId="0" applyFont="1" applyFill="1" applyBorder="1" applyAlignment="1" applyProtection="1">
      <alignment vertical="top"/>
      <protection locked="0"/>
    </xf>
    <xf numFmtId="0" fontId="10" fillId="24" borderId="184" xfId="0" applyFont="1" applyFill="1" applyBorder="1" applyAlignment="1" applyProtection="1">
      <alignment vertical="top"/>
      <protection locked="0"/>
    </xf>
    <xf numFmtId="0" fontId="10" fillId="24" borderId="56" xfId="0" applyFont="1" applyFill="1" applyBorder="1" applyAlignment="1" applyProtection="1">
      <alignment vertical="top"/>
      <protection locked="0"/>
    </xf>
    <xf numFmtId="0" fontId="10" fillId="24" borderId="185" xfId="0" applyFont="1" applyFill="1" applyBorder="1" applyAlignment="1" applyProtection="1">
      <alignment vertical="top"/>
      <protection locked="0"/>
    </xf>
    <xf numFmtId="0" fontId="10" fillId="24" borderId="42" xfId="0" applyFont="1" applyFill="1" applyBorder="1" applyAlignment="1" applyProtection="1">
      <alignment horizontal="center" vertical="center"/>
      <protection locked="0"/>
    </xf>
    <xf numFmtId="0" fontId="10" fillId="24" borderId="13" xfId="0" applyFont="1" applyFill="1" applyBorder="1" applyAlignment="1" applyProtection="1">
      <alignment horizontal="center" vertical="center"/>
      <protection locked="0"/>
    </xf>
    <xf numFmtId="0" fontId="10" fillId="24" borderId="90" xfId="0" applyFont="1" applyFill="1" applyBorder="1" applyAlignment="1" applyProtection="1">
      <alignment horizontal="center" vertical="center"/>
      <protection locked="0"/>
    </xf>
    <xf numFmtId="0" fontId="13" fillId="0" borderId="0" xfId="0" applyFont="1" applyAlignment="1" applyProtection="1">
      <alignment horizontal="center" vertical="center"/>
    </xf>
    <xf numFmtId="182" fontId="0" fillId="0" borderId="35" xfId="0" applyNumberFormat="1" applyFont="1" applyFill="1" applyBorder="1" applyAlignment="1" applyProtection="1">
      <alignment horizontal="left" vertical="center" shrinkToFit="1"/>
      <protection hidden="1"/>
    </xf>
    <xf numFmtId="182" fontId="0" fillId="0" borderId="77" xfId="0" applyNumberFormat="1" applyFont="1" applyFill="1" applyBorder="1" applyAlignment="1" applyProtection="1">
      <alignment horizontal="left" vertical="center" shrinkToFit="1"/>
      <protection hidden="1"/>
    </xf>
    <xf numFmtId="182" fontId="0" fillId="0" borderId="34" xfId="0" applyNumberFormat="1" applyFont="1" applyFill="1" applyBorder="1" applyAlignment="1" applyProtection="1">
      <alignment horizontal="left" vertical="center" shrinkToFit="1"/>
      <protection hidden="1"/>
    </xf>
    <xf numFmtId="0" fontId="10" fillId="0" borderId="0" xfId="0" applyFont="1" applyAlignment="1" applyProtection="1">
      <alignment horizontal="left" vertical="center" wrapText="1"/>
    </xf>
    <xf numFmtId="0" fontId="28" fillId="0" borderId="177" xfId="0" applyFont="1" applyFill="1" applyBorder="1" applyAlignment="1" applyProtection="1">
      <alignment horizontal="left" vertical="center" wrapText="1"/>
    </xf>
    <xf numFmtId="0" fontId="28" fillId="0" borderId="180" xfId="0" applyFont="1" applyFill="1" applyBorder="1" applyAlignment="1" applyProtection="1">
      <alignment horizontal="left" vertical="center" wrapText="1"/>
    </xf>
    <xf numFmtId="0" fontId="28" fillId="0" borderId="66" xfId="0" applyFont="1" applyFill="1" applyBorder="1" applyAlignment="1" applyProtection="1">
      <alignment horizontal="left" vertical="center" wrapText="1"/>
    </xf>
    <xf numFmtId="0" fontId="0" fillId="0" borderId="0" xfId="0" applyFill="1" applyBorder="1" applyAlignment="1" applyProtection="1">
      <alignment horizontal="left" vertical="top" wrapText="1"/>
    </xf>
    <xf numFmtId="0" fontId="0" fillId="0" borderId="29" xfId="0" applyFill="1" applyBorder="1" applyAlignment="1" applyProtection="1">
      <alignment horizontal="left" vertical="top" wrapText="1"/>
    </xf>
    <xf numFmtId="0" fontId="0" fillId="0" borderId="50" xfId="0" applyFill="1" applyBorder="1" applyAlignment="1" applyProtection="1">
      <alignment horizontal="left" vertical="top" wrapText="1"/>
    </xf>
    <xf numFmtId="0" fontId="0" fillId="0" borderId="59" xfId="0" applyFill="1" applyBorder="1" applyAlignment="1" applyProtection="1">
      <alignment horizontal="left" vertical="top" wrapText="1"/>
    </xf>
    <xf numFmtId="0" fontId="10" fillId="0" borderId="210" xfId="0" applyFont="1" applyFill="1" applyBorder="1" applyAlignment="1" applyProtection="1">
      <alignment horizontal="left" vertical="center"/>
    </xf>
    <xf numFmtId="0" fontId="10" fillId="0" borderId="206" xfId="0" applyFont="1" applyFill="1" applyBorder="1" applyAlignment="1" applyProtection="1">
      <alignment horizontal="left" vertical="center"/>
    </xf>
    <xf numFmtId="0" fontId="10" fillId="0" borderId="67" xfId="0" applyFont="1" applyFill="1" applyBorder="1" applyAlignment="1" applyProtection="1">
      <alignment horizontal="left" vertical="center"/>
    </xf>
    <xf numFmtId="0" fontId="10" fillId="0" borderId="145" xfId="0" applyFont="1" applyFill="1" applyBorder="1" applyAlignment="1" applyProtection="1">
      <alignment horizontal="left" vertical="center"/>
    </xf>
    <xf numFmtId="0" fontId="52" fillId="0" borderId="0" xfId="0" applyFont="1" applyBorder="1" applyAlignment="1" applyProtection="1">
      <alignment horizontal="left" vertical="center" wrapText="1" shrinkToFit="1"/>
      <protection hidden="1"/>
    </xf>
    <xf numFmtId="0" fontId="0" fillId="0" borderId="50" xfId="0" applyFont="1" applyFill="1" applyBorder="1" applyAlignment="1" applyProtection="1">
      <alignment horizontal="left" vertical="center" wrapText="1"/>
    </xf>
    <xf numFmtId="0" fontId="0" fillId="0" borderId="50" xfId="0" applyBorder="1" applyAlignment="1">
      <alignment horizontal="left" vertical="center"/>
    </xf>
    <xf numFmtId="0" fontId="0" fillId="18" borderId="0" xfId="0" applyFont="1" applyFill="1" applyAlignment="1" applyProtection="1">
      <alignment horizontal="left" vertical="center" wrapText="1"/>
    </xf>
    <xf numFmtId="0" fontId="0" fillId="24" borderId="42" xfId="0" applyFont="1" applyFill="1" applyBorder="1" applyAlignment="1" applyProtection="1">
      <alignment horizontal="left" vertical="center" shrinkToFit="1"/>
      <protection locked="0"/>
    </xf>
    <xf numFmtId="0" fontId="0" fillId="24" borderId="13" xfId="0" applyFont="1" applyFill="1" applyBorder="1" applyAlignment="1" applyProtection="1">
      <alignment horizontal="left" vertical="center" shrinkToFit="1"/>
      <protection locked="0"/>
    </xf>
    <xf numFmtId="0" fontId="0" fillId="24" borderId="90" xfId="0" applyFont="1" applyFill="1" applyBorder="1" applyAlignment="1" applyProtection="1">
      <alignment horizontal="left" vertical="center" shrinkToFit="1"/>
      <protection locked="0"/>
    </xf>
    <xf numFmtId="0" fontId="52" fillId="36" borderId="0" xfId="0" applyFont="1" applyFill="1" applyBorder="1" applyAlignment="1" applyProtection="1">
      <alignment horizontal="left" vertical="top" wrapText="1"/>
      <protection hidden="1"/>
    </xf>
    <xf numFmtId="0" fontId="10" fillId="41" borderId="1" xfId="0" applyFont="1" applyFill="1" applyBorder="1" applyAlignment="1" applyProtection="1">
      <alignment horizontal="center" vertical="center" wrapText="1"/>
      <protection locked="0"/>
    </xf>
    <xf numFmtId="0" fontId="10" fillId="36" borderId="0" xfId="0" applyFont="1" applyFill="1" applyBorder="1" applyAlignment="1" applyProtection="1">
      <alignment vertical="center" wrapText="1"/>
    </xf>
    <xf numFmtId="0" fontId="10" fillId="36" borderId="133" xfId="0" applyFont="1" applyFill="1" applyBorder="1" applyAlignment="1" applyProtection="1">
      <alignment horizontal="left" vertical="center" wrapText="1"/>
    </xf>
    <xf numFmtId="0" fontId="10" fillId="37" borderId="1" xfId="0" applyFont="1" applyFill="1" applyBorder="1" applyAlignment="1" applyProtection="1">
      <alignment horizontal="center" vertical="center" wrapText="1"/>
    </xf>
    <xf numFmtId="0" fontId="10" fillId="36" borderId="1" xfId="0" applyFont="1" applyFill="1" applyBorder="1" applyAlignment="1" applyProtection="1">
      <alignment horizontal="center" vertical="center" wrapText="1"/>
    </xf>
    <xf numFmtId="0" fontId="13" fillId="36" borderId="0" xfId="0" applyFont="1" applyFill="1" applyBorder="1" applyAlignment="1" applyProtection="1">
      <alignment horizontal="center" vertical="center" wrapText="1"/>
    </xf>
    <xf numFmtId="0" fontId="53" fillId="36" borderId="0" xfId="0" applyFont="1" applyFill="1" applyBorder="1" applyAlignment="1" applyProtection="1">
      <alignment horizontal="right" vertical="center" shrinkToFit="1"/>
    </xf>
    <xf numFmtId="0" fontId="11" fillId="38" borderId="41" xfId="0" applyFont="1" applyFill="1" applyBorder="1" applyAlignment="1" applyProtection="1">
      <alignment horizontal="center" vertical="center" wrapText="1"/>
    </xf>
    <xf numFmtId="0" fontId="11" fillId="38" borderId="77" xfId="0" applyFont="1" applyFill="1" applyBorder="1" applyAlignment="1" applyProtection="1">
      <alignment horizontal="center" vertical="center" wrapText="1"/>
    </xf>
    <xf numFmtId="0" fontId="11" fillId="38" borderId="34" xfId="0" applyFont="1" applyFill="1" applyBorder="1" applyAlignment="1" applyProtection="1">
      <alignment horizontal="center" vertical="center" wrapText="1"/>
    </xf>
    <xf numFmtId="0" fontId="10" fillId="43" borderId="35" xfId="0" applyFont="1" applyFill="1" applyBorder="1" applyAlignment="1" applyProtection="1">
      <alignment horizontal="left" vertical="center" wrapText="1"/>
    </xf>
    <xf numFmtId="0" fontId="10" fillId="43" borderId="77" xfId="0" applyFont="1" applyFill="1" applyBorder="1" applyAlignment="1" applyProtection="1">
      <alignment horizontal="left" vertical="center" wrapText="1"/>
    </xf>
    <xf numFmtId="0" fontId="10" fillId="43" borderId="34" xfId="0" applyFont="1" applyFill="1" applyBorder="1" applyAlignment="1" applyProtection="1">
      <alignment horizontal="left" vertical="center" wrapText="1"/>
    </xf>
    <xf numFmtId="0" fontId="10" fillId="41" borderId="35" xfId="0" applyFont="1" applyFill="1" applyBorder="1" applyAlignment="1" applyProtection="1">
      <alignment horizontal="left" vertical="center" wrapText="1"/>
      <protection locked="0"/>
    </xf>
    <xf numFmtId="0" fontId="10" fillId="41" borderId="77" xfId="0" applyFont="1" applyFill="1" applyBorder="1" applyAlignment="1" applyProtection="1">
      <alignment horizontal="left" vertical="center" wrapText="1"/>
      <protection locked="0"/>
    </xf>
    <xf numFmtId="0" fontId="10" fillId="41" borderId="34" xfId="0" applyFont="1" applyFill="1" applyBorder="1" applyAlignment="1" applyProtection="1">
      <alignment horizontal="left" vertical="center" wrapText="1"/>
      <protection locked="0"/>
    </xf>
    <xf numFmtId="0" fontId="10" fillId="0" borderId="180" xfId="0" applyFont="1" applyFill="1" applyBorder="1" applyAlignment="1" applyProtection="1">
      <alignment horizontal="left" vertical="center" wrapText="1"/>
      <protection locked="0"/>
    </xf>
    <xf numFmtId="0" fontId="13" fillId="19" borderId="0" xfId="0" applyFont="1" applyFill="1" applyAlignment="1" applyProtection="1">
      <alignment horizontal="center" vertical="center" wrapText="1"/>
    </xf>
    <xf numFmtId="182" fontId="3" fillId="19" borderId="35" xfId="0" applyNumberFormat="1" applyFont="1" applyFill="1" applyBorder="1" applyAlignment="1" applyProtection="1">
      <alignment horizontal="left" vertical="center" shrinkToFit="1"/>
      <protection hidden="1"/>
    </xf>
    <xf numFmtId="182" fontId="3" fillId="19" borderId="77" xfId="0" applyNumberFormat="1" applyFont="1" applyFill="1" applyBorder="1" applyAlignment="1" applyProtection="1">
      <alignment horizontal="left" vertical="center" shrinkToFit="1"/>
      <protection hidden="1"/>
    </xf>
    <xf numFmtId="182" fontId="3" fillId="19" borderId="34" xfId="0" applyNumberFormat="1" applyFont="1" applyFill="1" applyBorder="1" applyAlignment="1" applyProtection="1">
      <alignment horizontal="left" vertical="center" shrinkToFit="1"/>
      <protection hidden="1"/>
    </xf>
    <xf numFmtId="0" fontId="10" fillId="18" borderId="235" xfId="0" applyFont="1" applyFill="1" applyBorder="1" applyAlignment="1" applyProtection="1">
      <alignment horizontal="left" vertical="center" wrapText="1"/>
    </xf>
    <xf numFmtId="0" fontId="10" fillId="18" borderId="236" xfId="0" applyFont="1" applyFill="1" applyBorder="1" applyAlignment="1" applyProtection="1">
      <alignment horizontal="left" vertical="center" wrapText="1"/>
    </xf>
    <xf numFmtId="0" fontId="10" fillId="18" borderId="237" xfId="0" applyFont="1" applyFill="1" applyBorder="1" applyAlignment="1" applyProtection="1">
      <alignment horizontal="left" vertical="center" wrapText="1"/>
    </xf>
    <xf numFmtId="0" fontId="10" fillId="18" borderId="120" xfId="0" applyFont="1" applyFill="1" applyBorder="1" applyAlignment="1" applyProtection="1">
      <alignment horizontal="left" vertical="center" wrapText="1"/>
    </xf>
    <xf numFmtId="0" fontId="10" fillId="18" borderId="238" xfId="0" applyFont="1" applyFill="1" applyBorder="1" applyAlignment="1" applyProtection="1">
      <alignment horizontal="left" vertical="center" wrapText="1"/>
    </xf>
    <xf numFmtId="0" fontId="10" fillId="18" borderId="121" xfId="0" applyFont="1" applyFill="1" applyBorder="1" applyAlignment="1" applyProtection="1">
      <alignment horizontal="left" vertical="center" wrapText="1"/>
    </xf>
    <xf numFmtId="0" fontId="10" fillId="18" borderId="240" xfId="0" applyFont="1" applyFill="1" applyBorder="1" applyAlignment="1" applyProtection="1">
      <alignment horizontal="left" vertical="center" wrapText="1"/>
    </xf>
    <xf numFmtId="0" fontId="10" fillId="18" borderId="0" xfId="0" applyFont="1" applyFill="1" applyBorder="1" applyAlignment="1" applyProtection="1">
      <alignment horizontal="left" vertical="center" wrapText="1"/>
    </xf>
    <xf numFmtId="0" fontId="10" fillId="18" borderId="241" xfId="0" applyFont="1" applyFill="1" applyBorder="1" applyAlignment="1" applyProtection="1">
      <alignment horizontal="left" vertical="center" wrapText="1"/>
    </xf>
    <xf numFmtId="0" fontId="10" fillId="18" borderId="239" xfId="0" applyFont="1" applyFill="1" applyBorder="1" applyAlignment="1" applyProtection="1">
      <alignment horizontal="left" vertical="center" wrapText="1"/>
    </xf>
    <xf numFmtId="0" fontId="10" fillId="18" borderId="159" xfId="0" applyFont="1" applyFill="1" applyBorder="1" applyAlignment="1" applyProtection="1">
      <alignment horizontal="left" vertical="center" wrapText="1"/>
    </xf>
    <xf numFmtId="0" fontId="10" fillId="18" borderId="158" xfId="0" applyFont="1" applyFill="1" applyBorder="1" applyAlignment="1" applyProtection="1">
      <alignment horizontal="left" vertical="center" wrapText="1"/>
    </xf>
    <xf numFmtId="0" fontId="0" fillId="19" borderId="0" xfId="0" applyFont="1" applyFill="1" applyBorder="1" applyAlignment="1" applyProtection="1">
      <alignment horizontal="left" vertical="center" wrapText="1"/>
    </xf>
    <xf numFmtId="0" fontId="3" fillId="19" borderId="0" xfId="0" applyFont="1" applyFill="1" applyBorder="1" applyAlignment="1" applyProtection="1">
      <alignment horizontal="left" vertical="center" wrapText="1"/>
    </xf>
    <xf numFmtId="0" fontId="3" fillId="19" borderId="0" xfId="0" applyFont="1" applyFill="1" applyBorder="1" applyAlignment="1" applyProtection="1">
      <alignment horizontal="left" vertical="center"/>
    </xf>
    <xf numFmtId="0" fontId="10" fillId="2" borderId="232" xfId="0" applyFont="1" applyFill="1" applyBorder="1" applyAlignment="1" applyProtection="1">
      <alignment horizontal="center" vertical="center"/>
    </xf>
    <xf numFmtId="0" fontId="10" fillId="2" borderId="234" xfId="0" applyFont="1" applyFill="1" applyBorder="1" applyAlignment="1" applyProtection="1">
      <alignment horizontal="center" vertical="center"/>
    </xf>
    <xf numFmtId="0" fontId="10" fillId="2" borderId="233" xfId="0" applyFont="1" applyFill="1" applyBorder="1" applyAlignment="1" applyProtection="1">
      <alignment horizontal="center" vertical="center"/>
    </xf>
    <xf numFmtId="0" fontId="10" fillId="18" borderId="64" xfId="0" applyFont="1" applyFill="1" applyBorder="1" applyAlignment="1" applyProtection="1">
      <alignment horizontal="left" vertical="center" wrapText="1"/>
    </xf>
    <xf numFmtId="0" fontId="52" fillId="18" borderId="0" xfId="0" applyFont="1" applyFill="1" applyAlignment="1" applyProtection="1">
      <alignment horizontal="left" vertical="top" wrapText="1"/>
      <protection hidden="1"/>
    </xf>
    <xf numFmtId="0" fontId="10" fillId="18" borderId="232" xfId="0" applyFont="1" applyFill="1" applyBorder="1" applyAlignment="1" applyProtection="1">
      <alignment horizontal="left" vertical="center" wrapText="1"/>
    </xf>
    <xf numFmtId="0" fontId="10" fillId="18" borderId="234" xfId="0" applyFont="1" applyFill="1" applyBorder="1" applyAlignment="1" applyProtection="1">
      <alignment horizontal="left" vertical="center" wrapText="1"/>
    </xf>
    <xf numFmtId="0" fontId="52" fillId="19" borderId="0" xfId="0" applyFont="1" applyFill="1" applyBorder="1" applyAlignment="1" applyProtection="1">
      <alignment horizontal="left" vertical="center" wrapText="1"/>
    </xf>
    <xf numFmtId="0" fontId="10" fillId="4" borderId="1" xfId="0" applyFont="1" applyFill="1" applyBorder="1" applyAlignment="1" applyProtection="1">
      <alignment horizontal="center" vertical="center" wrapText="1"/>
      <protection locked="0"/>
    </xf>
    <xf numFmtId="0" fontId="10" fillId="4" borderId="106" xfId="0" applyFont="1" applyFill="1" applyBorder="1" applyAlignment="1" applyProtection="1">
      <alignment horizontal="center" vertical="center" wrapText="1"/>
      <protection locked="0"/>
    </xf>
    <xf numFmtId="0" fontId="10" fillId="4" borderId="107" xfId="0" applyFont="1" applyFill="1" applyBorder="1" applyAlignment="1" applyProtection="1">
      <alignment horizontal="center" vertical="center" wrapText="1"/>
      <protection locked="0"/>
    </xf>
    <xf numFmtId="0" fontId="10" fillId="18" borderId="233" xfId="0" applyFont="1" applyFill="1" applyBorder="1" applyAlignment="1" applyProtection="1">
      <alignment horizontal="left" vertical="center" wrapText="1"/>
    </xf>
    <xf numFmtId="0" fontId="10" fillId="2" borderId="145" xfId="0" applyFont="1" applyFill="1" applyBorder="1" applyAlignment="1" applyProtection="1">
      <alignment horizontal="center" vertical="center" wrapText="1"/>
    </xf>
    <xf numFmtId="0" fontId="10" fillId="2" borderId="50" xfId="0" applyFont="1" applyFill="1" applyBorder="1" applyAlignment="1" applyProtection="1">
      <alignment horizontal="center" vertical="center" wrapText="1"/>
    </xf>
    <xf numFmtId="0" fontId="10" fillId="2" borderId="59" xfId="0" applyFont="1" applyFill="1" applyBorder="1" applyAlignment="1" applyProtection="1">
      <alignment horizontal="center" vertical="center" wrapText="1"/>
    </xf>
    <xf numFmtId="0" fontId="11" fillId="2" borderId="70" xfId="0" applyFont="1" applyFill="1" applyBorder="1" applyAlignment="1" applyProtection="1">
      <alignment horizontal="center" vertical="center" wrapText="1"/>
    </xf>
    <xf numFmtId="0" fontId="11" fillId="2" borderId="122" xfId="0" applyFont="1" applyFill="1" applyBorder="1" applyAlignment="1" applyProtection="1">
      <alignment horizontal="center" vertical="center" wrapText="1"/>
    </xf>
    <xf numFmtId="0" fontId="10" fillId="2" borderId="65" xfId="0" applyFont="1" applyFill="1" applyBorder="1" applyAlignment="1" applyProtection="1">
      <alignment horizontal="center" vertical="center" wrapText="1"/>
    </xf>
    <xf numFmtId="0" fontId="10" fillId="18" borderId="80" xfId="0" applyFont="1" applyFill="1" applyBorder="1" applyAlignment="1" applyProtection="1">
      <alignment horizontal="center" vertical="center"/>
    </xf>
    <xf numFmtId="0" fontId="10" fillId="18" borderId="74" xfId="0" applyFont="1" applyFill="1" applyBorder="1" applyAlignment="1" applyProtection="1">
      <alignment horizontal="center" vertical="center"/>
    </xf>
    <xf numFmtId="0" fontId="10" fillId="18" borderId="119" xfId="0" applyFont="1" applyFill="1" applyBorder="1" applyAlignment="1" applyProtection="1">
      <alignment horizontal="left" vertical="center" wrapText="1"/>
    </xf>
    <xf numFmtId="0" fontId="10" fillId="18" borderId="7" xfId="0" applyFont="1" applyFill="1" applyBorder="1" applyAlignment="1" applyProtection="1">
      <alignment horizontal="left" vertical="center" wrapText="1"/>
    </xf>
    <xf numFmtId="0" fontId="10" fillId="18" borderId="40" xfId="0" applyFont="1" applyFill="1" applyBorder="1" applyAlignment="1" applyProtection="1">
      <alignment horizontal="left" vertical="center" wrapText="1"/>
    </xf>
    <xf numFmtId="0" fontId="10" fillId="18" borderId="33" xfId="0" applyFont="1" applyFill="1" applyBorder="1" applyAlignment="1" applyProtection="1">
      <alignment horizontal="left" vertical="center" wrapText="1"/>
    </xf>
    <xf numFmtId="0" fontId="10" fillId="18" borderId="68" xfId="0" applyFont="1" applyFill="1" applyBorder="1" applyAlignment="1" applyProtection="1">
      <alignment horizontal="center" vertical="center" wrapText="1"/>
    </xf>
    <xf numFmtId="0" fontId="10" fillId="18" borderId="89" xfId="0" applyFont="1" applyFill="1" applyBorder="1" applyAlignment="1" applyProtection="1">
      <alignment horizontal="center" vertical="center" wrapText="1"/>
    </xf>
    <xf numFmtId="0" fontId="10" fillId="18" borderId="55" xfId="0" applyFont="1" applyFill="1" applyBorder="1" applyAlignment="1" applyProtection="1">
      <alignment horizontal="center" vertical="center" wrapText="1"/>
    </xf>
    <xf numFmtId="0" fontId="10" fillId="18" borderId="50" xfId="0" applyFont="1" applyFill="1" applyBorder="1" applyAlignment="1" applyProtection="1">
      <alignment horizontal="center" vertical="center" wrapText="1"/>
    </xf>
    <xf numFmtId="0" fontId="10" fillId="18" borderId="66" xfId="0" applyFont="1" applyFill="1" applyBorder="1" applyAlignment="1" applyProtection="1">
      <alignment horizontal="center" vertical="center" wrapText="1"/>
    </xf>
    <xf numFmtId="0" fontId="10" fillId="18" borderId="29" xfId="0" applyFont="1" applyFill="1" applyBorder="1" applyAlignment="1" applyProtection="1">
      <alignment horizontal="center" vertical="center" wrapText="1"/>
    </xf>
    <xf numFmtId="0" fontId="10" fillId="18" borderId="17" xfId="0" applyFont="1" applyFill="1" applyBorder="1" applyAlignment="1" applyProtection="1">
      <alignment horizontal="left" vertical="center" wrapText="1"/>
    </xf>
    <xf numFmtId="0" fontId="10" fillId="2" borderId="37" xfId="0" applyFont="1" applyFill="1" applyBorder="1" applyAlignment="1" applyProtection="1">
      <alignment horizontal="center" vertical="center"/>
    </xf>
    <xf numFmtId="0" fontId="10" fillId="2" borderId="66" xfId="0" applyFont="1" applyFill="1" applyBorder="1" applyAlignment="1" applyProtection="1">
      <alignment horizontal="center" vertical="center"/>
    </xf>
    <xf numFmtId="0" fontId="10" fillId="2" borderId="36" xfId="0" applyFont="1" applyFill="1" applyBorder="1" applyAlignment="1" applyProtection="1">
      <alignment horizontal="center" vertical="center"/>
    </xf>
    <xf numFmtId="0" fontId="10" fillId="2" borderId="67" xfId="0" applyFont="1" applyFill="1" applyBorder="1" applyAlignment="1" applyProtection="1">
      <alignment horizontal="center" vertical="center" wrapText="1"/>
    </xf>
    <xf numFmtId="0" fontId="11" fillId="18" borderId="84" xfId="0" applyFont="1" applyFill="1" applyBorder="1" applyAlignment="1" applyProtection="1">
      <alignment horizontal="center" vertical="center"/>
    </xf>
    <xf numFmtId="0" fontId="10" fillId="18" borderId="37" xfId="0" applyFont="1" applyFill="1" applyBorder="1" applyAlignment="1" applyProtection="1">
      <alignment horizontal="left" vertical="center" wrapText="1"/>
    </xf>
    <xf numFmtId="0" fontId="10" fillId="18" borderId="66" xfId="0" applyFont="1" applyFill="1" applyBorder="1" applyAlignment="1" applyProtection="1">
      <alignment horizontal="left" vertical="center" wrapText="1"/>
    </xf>
    <xf numFmtId="0" fontId="10" fillId="18" borderId="36" xfId="0" applyFont="1" applyFill="1" applyBorder="1" applyAlignment="1" applyProtection="1">
      <alignment horizontal="left" vertical="center" wrapText="1"/>
    </xf>
    <xf numFmtId="0" fontId="10" fillId="18" borderId="59" xfId="0" applyFont="1" applyFill="1" applyBorder="1" applyAlignment="1" applyProtection="1">
      <alignment horizontal="left" vertical="center" wrapText="1"/>
    </xf>
    <xf numFmtId="0" fontId="10" fillId="18" borderId="71" xfId="0" applyFont="1" applyFill="1" applyBorder="1" applyAlignment="1" applyProtection="1">
      <alignment horizontal="center" vertical="center" wrapText="1"/>
    </xf>
    <xf numFmtId="0" fontId="10" fillId="18" borderId="73" xfId="0" applyFont="1" applyFill="1" applyBorder="1" applyAlignment="1" applyProtection="1">
      <alignment horizontal="center" vertical="center" wrapText="1"/>
    </xf>
    <xf numFmtId="0" fontId="10" fillId="18" borderId="59" xfId="0" applyFont="1" applyFill="1" applyBorder="1" applyAlignment="1" applyProtection="1">
      <alignment horizontal="center" vertical="center" wrapText="1"/>
    </xf>
    <xf numFmtId="0" fontId="11" fillId="18" borderId="123" xfId="0" applyFont="1" applyFill="1" applyBorder="1" applyAlignment="1" applyProtection="1">
      <alignment horizontal="center" vertical="center"/>
    </xf>
    <xf numFmtId="0" fontId="11" fillId="18" borderId="124" xfId="0" applyFont="1" applyFill="1" applyBorder="1" applyAlignment="1" applyProtection="1">
      <alignment horizontal="center" vertical="center"/>
    </xf>
    <xf numFmtId="0" fontId="10" fillId="18" borderId="29" xfId="0" applyFont="1" applyFill="1" applyBorder="1" applyAlignment="1" applyProtection="1">
      <alignment horizontal="left" vertical="center" wrapText="1"/>
    </xf>
    <xf numFmtId="0" fontId="10" fillId="18" borderId="65" xfId="0" applyFont="1" applyFill="1" applyBorder="1" applyAlignment="1" applyProtection="1">
      <alignment horizontal="center" vertical="center" wrapText="1"/>
    </xf>
    <xf numFmtId="0" fontId="10" fillId="18" borderId="67" xfId="0" applyFont="1" applyFill="1" applyBorder="1" applyAlignment="1" applyProtection="1">
      <alignment horizontal="center" vertical="center" wrapText="1"/>
    </xf>
    <xf numFmtId="0" fontId="10" fillId="18" borderId="83" xfId="0" applyFont="1" applyFill="1" applyBorder="1" applyAlignment="1" applyProtection="1">
      <alignment horizontal="center" vertical="center"/>
    </xf>
    <xf numFmtId="0" fontId="10" fillId="18" borderId="39" xfId="0" applyFont="1" applyFill="1" applyBorder="1" applyAlignment="1" applyProtection="1">
      <alignment horizontal="left" vertical="center" wrapText="1"/>
    </xf>
    <xf numFmtId="0" fontId="10" fillId="18" borderId="30" xfId="0" applyFont="1" applyFill="1" applyBorder="1" applyAlignment="1" applyProtection="1">
      <alignment horizontal="left" vertical="center" wrapText="1"/>
    </xf>
    <xf numFmtId="0" fontId="10" fillId="18" borderId="0" xfId="0" applyFont="1" applyFill="1" applyBorder="1" applyAlignment="1" applyProtection="1">
      <alignment horizontal="center" vertical="center" wrapText="1"/>
    </xf>
    <xf numFmtId="0" fontId="10" fillId="4" borderId="1" xfId="0" applyFont="1" applyFill="1" applyBorder="1" applyAlignment="1" applyProtection="1">
      <alignment horizontal="center" vertical="center"/>
      <protection locked="0"/>
    </xf>
    <xf numFmtId="0" fontId="3" fillId="2" borderId="126" xfId="0" applyFont="1" applyFill="1" applyBorder="1" applyAlignment="1" applyProtection="1">
      <alignment horizontal="center" vertical="center"/>
    </xf>
    <xf numFmtId="0" fontId="3" fillId="2" borderId="127" xfId="0" applyFont="1" applyFill="1" applyBorder="1" applyAlignment="1" applyProtection="1">
      <alignment horizontal="center" vertical="center"/>
    </xf>
    <xf numFmtId="0" fontId="10" fillId="4" borderId="106" xfId="0" applyFont="1" applyFill="1" applyBorder="1" applyAlignment="1" applyProtection="1">
      <alignment horizontal="center" vertical="center"/>
      <protection locked="0"/>
    </xf>
    <xf numFmtId="0" fontId="10" fillId="4" borderId="107" xfId="0" applyFont="1" applyFill="1" applyBorder="1" applyAlignment="1" applyProtection="1">
      <alignment horizontal="center" vertical="center"/>
      <protection locked="0"/>
    </xf>
    <xf numFmtId="0" fontId="10" fillId="23" borderId="42" xfId="0" applyFont="1" applyFill="1" applyBorder="1" applyAlignment="1" applyProtection="1">
      <alignment horizontal="left" vertical="center" shrinkToFit="1"/>
      <protection locked="0"/>
    </xf>
    <xf numFmtId="0" fontId="10" fillId="23" borderId="90" xfId="0" applyFont="1" applyFill="1" applyBorder="1" applyAlignment="1" applyProtection="1">
      <alignment horizontal="left" vertical="center" shrinkToFit="1"/>
      <protection locked="0"/>
    </xf>
    <xf numFmtId="0" fontId="10" fillId="3" borderId="1" xfId="0" applyFont="1" applyFill="1" applyBorder="1" applyAlignment="1" applyProtection="1">
      <alignment horizontal="center" vertical="center" wrapText="1"/>
      <protection locked="0"/>
    </xf>
    <xf numFmtId="0" fontId="10" fillId="23" borderId="1" xfId="0" applyFont="1" applyFill="1" applyBorder="1" applyAlignment="1" applyProtection="1">
      <alignment horizontal="left" vertical="center" shrinkToFit="1"/>
      <protection locked="0"/>
    </xf>
    <xf numFmtId="0" fontId="10" fillId="3" borderId="106" xfId="0" applyFont="1" applyFill="1" applyBorder="1" applyAlignment="1" applyProtection="1">
      <alignment horizontal="center" vertical="center" wrapText="1"/>
      <protection locked="0"/>
    </xf>
    <xf numFmtId="0" fontId="10" fillId="3" borderId="107" xfId="0" applyFont="1" applyFill="1" applyBorder="1" applyAlignment="1" applyProtection="1">
      <alignment horizontal="center" vertical="center" wrapText="1"/>
      <protection locked="0"/>
    </xf>
    <xf numFmtId="0" fontId="10" fillId="5" borderId="106" xfId="0" applyFont="1" applyFill="1" applyBorder="1" applyAlignment="1" applyProtection="1">
      <alignment horizontal="left" vertical="center" wrapText="1"/>
      <protection locked="0"/>
    </xf>
    <xf numFmtId="0" fontId="10" fillId="5" borderId="107" xfId="0" applyFont="1" applyFill="1" applyBorder="1" applyAlignment="1" applyProtection="1">
      <alignment horizontal="left" vertical="center" wrapText="1"/>
      <protection locked="0"/>
    </xf>
    <xf numFmtId="0" fontId="3" fillId="2" borderId="125" xfId="0" applyFont="1" applyFill="1" applyBorder="1" applyAlignment="1" applyProtection="1">
      <alignment horizontal="center" vertical="center"/>
    </xf>
    <xf numFmtId="0" fontId="10" fillId="2" borderId="6" xfId="0" applyFont="1" applyFill="1" applyBorder="1" applyAlignment="1" applyProtection="1">
      <alignment horizontal="center" vertical="center" wrapText="1"/>
    </xf>
    <xf numFmtId="0" fontId="0" fillId="0" borderId="7" xfId="0" applyBorder="1" applyAlignment="1">
      <alignment horizontal="center" vertical="center" wrapText="1"/>
    </xf>
    <xf numFmtId="0" fontId="10" fillId="5" borderId="42" xfId="0" applyFont="1" applyFill="1" applyBorder="1" applyAlignment="1" applyProtection="1">
      <alignment horizontal="left" vertical="center" shrinkToFit="1"/>
      <protection locked="0"/>
    </xf>
    <xf numFmtId="0" fontId="10" fillId="5" borderId="90" xfId="0" applyFont="1" applyFill="1" applyBorder="1" applyAlignment="1" applyProtection="1">
      <alignment horizontal="left" vertical="center" shrinkToFit="1"/>
      <protection locked="0"/>
    </xf>
    <xf numFmtId="182" fontId="3" fillId="0" borderId="35" xfId="0" applyNumberFormat="1" applyFont="1" applyFill="1" applyBorder="1" applyAlignment="1" applyProtection="1">
      <alignment horizontal="left" vertical="center" shrinkToFit="1"/>
      <protection hidden="1"/>
    </xf>
    <xf numFmtId="182" fontId="3" fillId="0" borderId="77" xfId="0" applyNumberFormat="1" applyFont="1" applyFill="1" applyBorder="1" applyAlignment="1" applyProtection="1">
      <alignment horizontal="left" vertical="center" shrinkToFit="1"/>
      <protection hidden="1"/>
    </xf>
    <xf numFmtId="182" fontId="3" fillId="0" borderId="34" xfId="0" applyNumberFormat="1" applyFont="1" applyFill="1" applyBorder="1" applyAlignment="1" applyProtection="1">
      <alignment horizontal="left" vertical="center" shrinkToFit="1"/>
      <protection hidden="1"/>
    </xf>
    <xf numFmtId="0" fontId="13" fillId="0" borderId="0" xfId="0" applyFont="1" applyAlignment="1" applyProtection="1">
      <alignment horizontal="center" vertical="center" wrapText="1"/>
    </xf>
    <xf numFmtId="0" fontId="49" fillId="18" borderId="0" xfId="0" applyFont="1" applyFill="1" applyAlignment="1" applyProtection="1">
      <alignment horizontal="left" vertical="top" wrapText="1"/>
      <protection hidden="1"/>
    </xf>
    <xf numFmtId="0" fontId="74" fillId="19" borderId="0" xfId="0" applyFont="1" applyFill="1" applyAlignment="1" applyProtection="1">
      <alignment horizontal="center" vertical="center"/>
    </xf>
    <xf numFmtId="0" fontId="2" fillId="19" borderId="0" xfId="0" applyFont="1" applyFill="1" applyAlignment="1" applyProtection="1">
      <alignment horizontal="left" vertical="center" wrapText="1"/>
    </xf>
    <xf numFmtId="0" fontId="18" fillId="0" borderId="0" xfId="0" applyFont="1" applyFill="1" applyBorder="1" applyAlignment="1" applyProtection="1">
      <alignment horizontal="left" vertical="center" wrapText="1"/>
    </xf>
    <xf numFmtId="182" fontId="2" fillId="19" borderId="35" xfId="0" applyNumberFormat="1" applyFont="1" applyFill="1" applyBorder="1" applyAlignment="1" applyProtection="1">
      <alignment horizontal="center" vertical="center" shrinkToFit="1"/>
      <protection hidden="1"/>
    </xf>
    <xf numFmtId="182" fontId="2" fillId="19" borderId="77" xfId="0" applyNumberFormat="1" applyFont="1" applyFill="1" applyBorder="1" applyAlignment="1" applyProtection="1">
      <alignment horizontal="center" vertical="center" shrinkToFit="1"/>
      <protection hidden="1"/>
    </xf>
    <xf numFmtId="182" fontId="2" fillId="19" borderId="34" xfId="0" applyNumberFormat="1" applyFont="1" applyFill="1" applyBorder="1" applyAlignment="1" applyProtection="1">
      <alignment horizontal="center" vertical="center" shrinkToFit="1"/>
      <protection hidden="1"/>
    </xf>
    <xf numFmtId="0" fontId="18" fillId="24" borderId="42" xfId="0" applyFont="1" applyFill="1" applyBorder="1" applyAlignment="1" applyProtection="1">
      <alignment horizontal="left" vertical="center"/>
      <protection locked="0"/>
    </xf>
    <xf numFmtId="0" fontId="18" fillId="24" borderId="13" xfId="0" applyFont="1" applyFill="1" applyBorder="1" applyAlignment="1" applyProtection="1">
      <alignment horizontal="left" vertical="center"/>
      <protection locked="0"/>
    </xf>
    <xf numFmtId="0" fontId="18" fillId="28" borderId="42" xfId="0" applyFont="1" applyFill="1" applyBorder="1" applyAlignment="1" applyProtection="1">
      <alignment horizontal="left" vertical="center"/>
      <protection locked="0"/>
    </xf>
    <xf numFmtId="0" fontId="18" fillId="28" borderId="13" xfId="0" applyFont="1" applyFill="1" applyBorder="1" applyAlignment="1" applyProtection="1">
      <alignment horizontal="left" vertical="center"/>
      <protection locked="0"/>
    </xf>
    <xf numFmtId="0" fontId="18" fillId="28" borderId="108" xfId="0" applyFont="1" applyFill="1" applyBorder="1" applyAlignment="1" applyProtection="1">
      <alignment horizontal="center" vertical="center"/>
    </xf>
    <xf numFmtId="0" fontId="18" fillId="28" borderId="101" xfId="0" applyFont="1" applyFill="1" applyBorder="1" applyAlignment="1" applyProtection="1">
      <alignment horizontal="center" vertical="center"/>
    </xf>
    <xf numFmtId="0" fontId="10" fillId="18" borderId="0" xfId="0" applyFont="1" applyFill="1" applyBorder="1" applyAlignment="1" applyProtection="1">
      <alignment horizontal="left" vertical="center"/>
    </xf>
    <xf numFmtId="182" fontId="3" fillId="18" borderId="77" xfId="0" applyNumberFormat="1" applyFont="1" applyFill="1" applyBorder="1" applyAlignment="1" applyProtection="1">
      <alignment horizontal="left" vertical="center" shrinkToFit="1"/>
      <protection hidden="1"/>
    </xf>
    <xf numFmtId="0" fontId="20" fillId="2" borderId="17" xfId="0" applyFont="1" applyFill="1" applyBorder="1" applyAlignment="1" applyProtection="1">
      <alignment horizontal="left" vertical="center" wrapText="1"/>
    </xf>
    <xf numFmtId="0" fontId="0" fillId="0" borderId="93" xfId="0" applyBorder="1" applyAlignment="1">
      <alignment horizontal="left" vertical="center" wrapText="1"/>
    </xf>
    <xf numFmtId="0" fontId="10" fillId="2" borderId="228" xfId="0" applyFont="1" applyFill="1" applyBorder="1" applyAlignment="1" applyProtection="1">
      <alignment horizontal="center" vertical="center"/>
    </xf>
    <xf numFmtId="0" fontId="0" fillId="0" borderId="71" xfId="0" applyBorder="1" applyAlignment="1">
      <alignment horizontal="center" vertical="center"/>
    </xf>
    <xf numFmtId="0" fontId="0" fillId="0" borderId="67" xfId="0" applyBorder="1" applyAlignment="1">
      <alignment horizontal="center" vertical="center"/>
    </xf>
    <xf numFmtId="0" fontId="13" fillId="18" borderId="0" xfId="3" applyFont="1" applyFill="1" applyAlignment="1" applyProtection="1">
      <alignment horizontal="center" vertical="center" wrapText="1"/>
    </xf>
    <xf numFmtId="49" fontId="10" fillId="5" borderId="42" xfId="0" applyNumberFormat="1" applyFont="1" applyFill="1" applyBorder="1" applyAlignment="1" applyProtection="1">
      <alignment horizontal="left" vertical="center"/>
      <protection locked="0"/>
    </xf>
    <xf numFmtId="49" fontId="10" fillId="5" borderId="13" xfId="0" applyNumberFormat="1" applyFont="1" applyFill="1" applyBorder="1" applyAlignment="1" applyProtection="1">
      <alignment horizontal="left" vertical="center"/>
      <protection locked="0"/>
    </xf>
    <xf numFmtId="49" fontId="10" fillId="5" borderId="90" xfId="0" applyNumberFormat="1" applyFont="1" applyFill="1" applyBorder="1" applyAlignment="1" applyProtection="1">
      <alignment horizontal="left" vertical="center"/>
      <protection locked="0"/>
    </xf>
    <xf numFmtId="0" fontId="10" fillId="5" borderId="42" xfId="0" applyNumberFormat="1" applyFont="1" applyFill="1" applyBorder="1" applyAlignment="1" applyProtection="1">
      <alignment horizontal="left" vertical="center"/>
      <protection locked="0"/>
    </xf>
    <xf numFmtId="0" fontId="10" fillId="5" borderId="13" xfId="0" applyNumberFormat="1" applyFont="1" applyFill="1" applyBorder="1" applyAlignment="1" applyProtection="1">
      <alignment horizontal="left" vertical="center"/>
      <protection locked="0"/>
    </xf>
    <xf numFmtId="0" fontId="10" fillId="5" borderId="90" xfId="0" applyNumberFormat="1" applyFont="1" applyFill="1" applyBorder="1" applyAlignment="1" applyProtection="1">
      <alignment horizontal="left" vertical="center"/>
      <protection locked="0"/>
    </xf>
    <xf numFmtId="0" fontId="0" fillId="2" borderId="17" xfId="0" applyFont="1" applyFill="1" applyBorder="1" applyAlignment="1" applyProtection="1">
      <alignment horizontal="center" vertical="center" wrapText="1"/>
    </xf>
    <xf numFmtId="0" fontId="0" fillId="0" borderId="93" xfId="0" applyBorder="1" applyAlignment="1">
      <alignment horizontal="center" vertical="center" wrapText="1"/>
    </xf>
    <xf numFmtId="0" fontId="0" fillId="2" borderId="145" xfId="0" applyFont="1" applyFill="1" applyBorder="1" applyAlignment="1" applyProtection="1">
      <alignment horizontal="center" vertical="center" wrapText="1"/>
    </xf>
    <xf numFmtId="0" fontId="0" fillId="0" borderId="165" xfId="0" applyBorder="1" applyAlignment="1">
      <alignment horizontal="center" vertical="center" wrapText="1"/>
    </xf>
    <xf numFmtId="0" fontId="0" fillId="0" borderId="214" xfId="0" applyFont="1" applyFill="1" applyBorder="1" applyAlignment="1" applyProtection="1">
      <alignment horizontal="center" vertical="center" shrinkToFit="1"/>
      <protection locked="0"/>
    </xf>
    <xf numFmtId="0" fontId="0" fillId="0" borderId="205" xfId="0" applyFont="1" applyFill="1" applyBorder="1" applyAlignment="1" applyProtection="1">
      <alignment horizontal="center" vertical="center" shrinkToFit="1"/>
      <protection locked="0"/>
    </xf>
    <xf numFmtId="0" fontId="0" fillId="0" borderId="213" xfId="0" applyFont="1" applyFill="1" applyBorder="1" applyAlignment="1" applyProtection="1">
      <alignment horizontal="center" vertical="center" shrinkToFit="1"/>
      <protection locked="0"/>
    </xf>
    <xf numFmtId="0" fontId="0" fillId="30" borderId="211" xfId="0" applyFill="1" applyBorder="1" applyAlignment="1" applyProtection="1">
      <alignment horizontal="left" vertical="center"/>
    </xf>
    <xf numFmtId="0" fontId="0" fillId="0" borderId="212" xfId="0" applyFont="1" applyFill="1" applyBorder="1" applyAlignment="1" applyProtection="1">
      <alignment horizontal="center" vertical="center" shrinkToFit="1"/>
      <protection locked="0"/>
    </xf>
    <xf numFmtId="0" fontId="0" fillId="0" borderId="211" xfId="0" applyFont="1" applyFill="1" applyBorder="1" applyAlignment="1" applyProtection="1">
      <alignment horizontal="center" vertical="center" shrinkToFit="1"/>
      <protection locked="0"/>
    </xf>
    <xf numFmtId="0" fontId="0" fillId="0" borderId="177" xfId="0" applyFont="1" applyFill="1" applyBorder="1" applyAlignment="1" applyProtection="1">
      <alignment horizontal="center" vertical="center" shrinkToFit="1"/>
      <protection locked="0"/>
    </xf>
    <xf numFmtId="0" fontId="0" fillId="4" borderId="1" xfId="0" applyFont="1" applyFill="1" applyBorder="1" applyAlignment="1" applyProtection="1">
      <alignment horizontal="center" vertical="center" shrinkToFit="1"/>
      <protection locked="0"/>
    </xf>
    <xf numFmtId="0" fontId="0" fillId="4" borderId="42" xfId="0" applyFont="1" applyFill="1" applyBorder="1" applyAlignment="1" applyProtection="1">
      <alignment horizontal="center" vertical="center" shrinkToFit="1"/>
      <protection locked="0"/>
    </xf>
    <xf numFmtId="0" fontId="0" fillId="28" borderId="205" xfId="0" applyFill="1" applyBorder="1" applyAlignment="1" applyProtection="1">
      <alignment horizontal="center" vertical="center"/>
    </xf>
    <xf numFmtId="0" fontId="52" fillId="0" borderId="0" xfId="0" applyFont="1" applyFill="1" applyBorder="1" applyAlignment="1" applyProtection="1">
      <alignment horizontal="left" vertical="top" wrapText="1"/>
      <protection hidden="1"/>
    </xf>
    <xf numFmtId="182" fontId="3" fillId="18" borderId="35" xfId="0" applyNumberFormat="1" applyFont="1" applyFill="1" applyBorder="1" applyAlignment="1" applyProtection="1">
      <alignment horizontal="left" vertical="center" wrapText="1"/>
      <protection hidden="1"/>
    </xf>
    <xf numFmtId="182" fontId="3" fillId="18" borderId="77" xfId="0" applyNumberFormat="1" applyFont="1" applyFill="1" applyBorder="1" applyAlignment="1" applyProtection="1">
      <alignment horizontal="left" vertical="center" wrapText="1"/>
      <protection hidden="1"/>
    </xf>
    <xf numFmtId="182" fontId="3" fillId="18" borderId="34" xfId="0" applyNumberFormat="1" applyFont="1" applyFill="1" applyBorder="1" applyAlignment="1" applyProtection="1">
      <alignment horizontal="left" vertical="center" wrapText="1"/>
      <protection hidden="1"/>
    </xf>
    <xf numFmtId="0" fontId="2" fillId="18" borderId="74" xfId="0" applyFont="1" applyFill="1" applyBorder="1" applyAlignment="1" applyProtection="1">
      <alignment horizontal="center" vertical="center" wrapText="1"/>
    </xf>
    <xf numFmtId="0" fontId="2" fillId="18" borderId="133" xfId="0" applyFont="1" applyFill="1" applyBorder="1" applyAlignment="1" applyProtection="1">
      <alignment horizontal="center" vertical="center" wrapText="1"/>
    </xf>
    <xf numFmtId="0" fontId="2" fillId="18" borderId="41" xfId="0" applyFont="1" applyFill="1" applyBorder="1" applyAlignment="1" applyProtection="1">
      <alignment horizontal="center" vertical="center" wrapText="1"/>
    </xf>
    <xf numFmtId="0" fontId="2" fillId="18" borderId="77" xfId="0" applyFont="1" applyFill="1" applyBorder="1" applyAlignment="1" applyProtection="1">
      <alignment horizontal="center" vertical="center" wrapText="1"/>
    </xf>
    <xf numFmtId="0" fontId="2" fillId="18" borderId="204" xfId="0" applyFont="1" applyFill="1" applyBorder="1" applyAlignment="1" applyProtection="1">
      <alignment horizontal="center" vertical="center" wrapText="1"/>
    </xf>
    <xf numFmtId="0" fontId="0" fillId="18" borderId="83" xfId="0" applyFont="1" applyFill="1" applyBorder="1" applyAlignment="1" applyProtection="1">
      <alignment horizontal="center" vertical="center" wrapText="1"/>
    </xf>
    <xf numFmtId="0" fontId="0" fillId="18" borderId="0" xfId="0" applyFont="1" applyFill="1" applyBorder="1" applyAlignment="1" applyProtection="1">
      <alignment horizontal="center" vertical="center" wrapText="1"/>
    </xf>
    <xf numFmtId="0" fontId="6" fillId="0" borderId="0" xfId="0" applyFont="1" applyFill="1" applyAlignment="1" applyProtection="1">
      <alignment horizontal="left" wrapText="1"/>
    </xf>
    <xf numFmtId="0" fontId="0" fillId="24" borderId="1" xfId="0" applyFill="1" applyBorder="1" applyAlignment="1" applyProtection="1">
      <alignment horizontal="left" vertical="center"/>
      <protection locked="0"/>
    </xf>
    <xf numFmtId="0" fontId="0" fillId="24" borderId="42" xfId="0" applyFill="1" applyBorder="1" applyAlignment="1" applyProtection="1">
      <alignment horizontal="left" vertical="center"/>
      <protection locked="0"/>
    </xf>
    <xf numFmtId="0" fontId="0" fillId="24" borderId="13" xfId="0" applyFill="1" applyBorder="1" applyAlignment="1" applyProtection="1">
      <alignment horizontal="left" vertical="center"/>
      <protection locked="0"/>
    </xf>
    <xf numFmtId="0" fontId="0" fillId="24" borderId="90" xfId="0" applyFill="1" applyBorder="1" applyAlignment="1" applyProtection="1">
      <alignment horizontal="left" vertical="center"/>
      <protection locked="0"/>
    </xf>
    <xf numFmtId="0" fontId="0" fillId="0" borderId="205" xfId="0" applyFont="1" applyFill="1" applyBorder="1" applyAlignment="1" applyProtection="1">
      <alignment horizontal="left" vertical="center"/>
    </xf>
    <xf numFmtId="0" fontId="6" fillId="18" borderId="0" xfId="0" applyFont="1" applyFill="1" applyAlignment="1" applyProtection="1">
      <alignment horizontal="left" wrapText="1"/>
    </xf>
    <xf numFmtId="0" fontId="11" fillId="0" borderId="0" xfId="0" applyFont="1" applyFill="1" applyAlignment="1" applyProtection="1">
      <alignment horizontal="left" vertical="center" wrapText="1"/>
    </xf>
    <xf numFmtId="0" fontId="2" fillId="2" borderId="205" xfId="0" applyFont="1" applyFill="1" applyBorder="1" applyAlignment="1" applyProtection="1">
      <alignment horizontal="center" vertical="center" wrapText="1"/>
    </xf>
    <xf numFmtId="0" fontId="11" fillId="28" borderId="173" xfId="0" applyFont="1" applyFill="1" applyBorder="1" applyAlignment="1" applyProtection="1">
      <alignment horizontal="left" vertical="center" wrapText="1"/>
    </xf>
    <xf numFmtId="0" fontId="11" fillId="28" borderId="174" xfId="0" applyFont="1" applyFill="1" applyBorder="1" applyAlignment="1" applyProtection="1">
      <alignment horizontal="left" vertical="center" wrapText="1"/>
    </xf>
    <xf numFmtId="0" fontId="11" fillId="28" borderId="213" xfId="0" applyFont="1" applyFill="1" applyBorder="1" applyAlignment="1" applyProtection="1">
      <alignment horizontal="left" vertical="center" wrapText="1"/>
    </xf>
    <xf numFmtId="0" fontId="11" fillId="28" borderId="204" xfId="0" applyFont="1" applyFill="1" applyBorder="1" applyAlignment="1" applyProtection="1">
      <alignment horizontal="left" vertical="center" wrapText="1"/>
    </xf>
    <xf numFmtId="0" fontId="0" fillId="28" borderId="213" xfId="0" applyFont="1" applyFill="1" applyBorder="1" applyAlignment="1" applyProtection="1">
      <alignment horizontal="center" vertical="center" wrapText="1"/>
    </xf>
    <xf numFmtId="0" fontId="0" fillId="28" borderId="204" xfId="0" applyFont="1" applyFill="1" applyBorder="1" applyAlignment="1" applyProtection="1">
      <alignment horizontal="center" vertical="center" wrapText="1"/>
    </xf>
    <xf numFmtId="0" fontId="0" fillId="28" borderId="214" xfId="0" applyFont="1" applyFill="1" applyBorder="1" applyAlignment="1" applyProtection="1">
      <alignment horizontal="center" vertical="center" wrapText="1"/>
    </xf>
    <xf numFmtId="0" fontId="11" fillId="28" borderId="177" xfId="0" applyFont="1" applyFill="1" applyBorder="1" applyAlignment="1" applyProtection="1">
      <alignment horizontal="left" vertical="center" wrapText="1"/>
    </xf>
    <xf numFmtId="0" fontId="11" fillId="28" borderId="180" xfId="0" applyFont="1" applyFill="1" applyBorder="1" applyAlignment="1" applyProtection="1">
      <alignment horizontal="left" vertical="center" wrapText="1"/>
    </xf>
    <xf numFmtId="0" fontId="6" fillId="0" borderId="0" xfId="0" applyFont="1" applyFill="1" applyBorder="1" applyAlignment="1" applyProtection="1">
      <alignment horizontal="left" wrapText="1"/>
    </xf>
    <xf numFmtId="0" fontId="10" fillId="18" borderId="133" xfId="0" applyFont="1" applyFill="1" applyBorder="1" applyAlignment="1" applyProtection="1">
      <alignment horizontal="left" vertical="center" wrapText="1"/>
    </xf>
    <xf numFmtId="0" fontId="10" fillId="2" borderId="55" xfId="0" applyFont="1" applyFill="1" applyBorder="1" applyAlignment="1" applyProtection="1">
      <alignment horizontal="center" vertical="center"/>
    </xf>
    <xf numFmtId="0" fontId="10" fillId="2" borderId="133" xfId="0" applyFont="1" applyFill="1" applyBorder="1" applyAlignment="1" applyProtection="1">
      <alignment horizontal="center" vertical="center"/>
    </xf>
    <xf numFmtId="0" fontId="10" fillId="2" borderId="135" xfId="0" applyFont="1" applyFill="1" applyBorder="1" applyAlignment="1" applyProtection="1">
      <alignment horizontal="center" vertical="center"/>
    </xf>
    <xf numFmtId="0" fontId="10" fillId="2" borderId="52" xfId="0" applyFont="1" applyFill="1" applyBorder="1" applyAlignment="1" applyProtection="1">
      <alignment horizontal="center" vertical="center" shrinkToFit="1"/>
    </xf>
    <xf numFmtId="0" fontId="10" fillId="18" borderId="35" xfId="0" applyFont="1" applyFill="1" applyBorder="1" applyAlignment="1" applyProtection="1">
      <alignment horizontal="left" vertical="center" wrapText="1"/>
    </xf>
    <xf numFmtId="0" fontId="10" fillId="18" borderId="77" xfId="0" applyFont="1" applyFill="1" applyBorder="1" applyAlignment="1" applyProtection="1">
      <alignment horizontal="left" vertical="center" wrapText="1"/>
    </xf>
    <xf numFmtId="0" fontId="10" fillId="18" borderId="34" xfId="0" applyFont="1" applyFill="1" applyBorder="1" applyAlignment="1" applyProtection="1">
      <alignment horizontal="left" vertical="center" wrapText="1"/>
    </xf>
    <xf numFmtId="0" fontId="10" fillId="18" borderId="108" xfId="0" applyFont="1" applyFill="1" applyBorder="1" applyAlignment="1" applyProtection="1">
      <alignment horizontal="left" vertical="center" wrapText="1"/>
    </xf>
    <xf numFmtId="0" fontId="10" fillId="18" borderId="101" xfId="0" applyFont="1" applyFill="1" applyBorder="1" applyAlignment="1" applyProtection="1">
      <alignment horizontal="left" vertical="center" wrapText="1"/>
    </xf>
    <xf numFmtId="0" fontId="10" fillId="18" borderId="111" xfId="0" applyFont="1" applyFill="1" applyBorder="1" applyAlignment="1" applyProtection="1">
      <alignment horizontal="left" vertical="center" wrapText="1"/>
    </xf>
    <xf numFmtId="0" fontId="76" fillId="24" borderId="42" xfId="0" applyFont="1" applyFill="1" applyBorder="1" applyAlignment="1" applyProtection="1">
      <alignment horizontal="center" vertical="center" wrapText="1"/>
      <protection locked="0"/>
    </xf>
    <xf numFmtId="0" fontId="76" fillId="24" borderId="90" xfId="0" applyFont="1" applyFill="1" applyBorder="1" applyAlignment="1" applyProtection="1">
      <alignment horizontal="center" vertical="center" wrapText="1"/>
      <protection locked="0"/>
    </xf>
    <xf numFmtId="0" fontId="76" fillId="25" borderId="42" xfId="0" applyFont="1" applyFill="1" applyBorder="1" applyAlignment="1" applyProtection="1">
      <alignment horizontal="center" vertical="center" wrapText="1"/>
      <protection locked="0"/>
    </xf>
    <xf numFmtId="0" fontId="76" fillId="25" borderId="90" xfId="0" applyFont="1" applyFill="1" applyBorder="1" applyAlignment="1" applyProtection="1">
      <alignment horizontal="center" vertical="center" wrapText="1"/>
      <protection locked="0"/>
    </xf>
    <xf numFmtId="0" fontId="28" fillId="18" borderId="0" xfId="0" applyFont="1" applyFill="1" applyBorder="1" applyAlignment="1" applyProtection="1">
      <alignment horizontal="left" vertical="center" wrapText="1"/>
    </xf>
    <xf numFmtId="0" fontId="10" fillId="18" borderId="93" xfId="0" applyFont="1" applyFill="1" applyBorder="1" applyAlignment="1" applyProtection="1">
      <alignment horizontal="left" vertical="center"/>
    </xf>
    <xf numFmtId="0" fontId="10" fillId="18" borderId="93" xfId="0" applyFont="1" applyFill="1" applyBorder="1" applyAlignment="1" applyProtection="1">
      <alignment horizontal="left" vertical="center" wrapText="1"/>
    </xf>
    <xf numFmtId="0" fontId="1" fillId="51" borderId="42" xfId="20" applyFont="1" applyFill="1" applyBorder="1" applyAlignment="1" applyProtection="1">
      <alignment horizontal="center" vertical="center" wrapText="1"/>
      <protection locked="0"/>
    </xf>
    <xf numFmtId="0" fontId="44" fillId="51" borderId="90" xfId="20" applyFont="1" applyFill="1" applyBorder="1" applyAlignment="1" applyProtection="1">
      <alignment horizontal="center" vertical="center" wrapText="1"/>
      <protection locked="0"/>
    </xf>
    <xf numFmtId="0" fontId="76" fillId="51" borderId="42" xfId="0" applyFont="1" applyFill="1" applyBorder="1" applyAlignment="1" applyProtection="1">
      <alignment horizontal="center" vertical="center" wrapText="1"/>
      <protection locked="0"/>
    </xf>
    <xf numFmtId="0" fontId="76" fillId="51" borderId="90" xfId="0" applyFont="1" applyFill="1" applyBorder="1" applyAlignment="1" applyProtection="1">
      <alignment horizontal="center" vertical="center" wrapText="1"/>
      <protection locked="0"/>
    </xf>
    <xf numFmtId="0" fontId="3" fillId="2" borderId="208" xfId="0" applyFont="1" applyFill="1" applyBorder="1" applyAlignment="1" applyProtection="1">
      <alignment horizontal="center" vertical="center" wrapText="1"/>
    </xf>
    <xf numFmtId="0" fontId="0" fillId="2" borderId="208" xfId="0" applyFont="1" applyFill="1" applyBorder="1" applyAlignment="1" applyProtection="1">
      <alignment horizontal="center" vertical="center" wrapText="1"/>
    </xf>
    <xf numFmtId="0" fontId="20" fillId="2" borderId="0" xfId="0" applyFont="1" applyFill="1" applyBorder="1" applyAlignment="1" applyProtection="1">
      <alignment horizontal="left" vertical="center" wrapText="1"/>
    </xf>
    <xf numFmtId="0" fontId="0" fillId="2" borderId="68" xfId="0" applyFill="1" applyBorder="1" applyAlignment="1" applyProtection="1">
      <alignment horizontal="left" vertical="center" wrapText="1"/>
    </xf>
    <xf numFmtId="0" fontId="0" fillId="2" borderId="73" xfId="0" applyFill="1" applyBorder="1" applyAlignment="1" applyProtection="1">
      <alignment horizontal="left" vertical="center" wrapText="1"/>
    </xf>
    <xf numFmtId="0" fontId="20" fillId="2" borderId="35" xfId="0" applyFont="1" applyFill="1" applyBorder="1" applyAlignment="1" applyProtection="1">
      <alignment horizontal="left" vertical="center"/>
    </xf>
    <xf numFmtId="0" fontId="20" fillId="2" borderId="77" xfId="0" applyFont="1" applyFill="1" applyBorder="1" applyAlignment="1" applyProtection="1">
      <alignment horizontal="left" vertical="center"/>
    </xf>
    <xf numFmtId="0" fontId="20" fillId="2" borderId="55" xfId="0" applyFont="1" applyFill="1" applyBorder="1" applyAlignment="1" applyProtection="1">
      <alignment horizontal="left" vertical="center"/>
    </xf>
    <xf numFmtId="0" fontId="3" fillId="2" borderId="133" xfId="0" applyFont="1" applyFill="1" applyBorder="1" applyAlignment="1" applyProtection="1">
      <alignment horizontal="left" vertical="center" wrapText="1"/>
    </xf>
    <xf numFmtId="0" fontId="0" fillId="2" borderId="145" xfId="0" applyFont="1" applyFill="1" applyBorder="1" applyAlignment="1" applyProtection="1">
      <alignment horizontal="left" vertical="center" wrapText="1"/>
    </xf>
    <xf numFmtId="0" fontId="0" fillId="2" borderId="133" xfId="0" applyFont="1" applyFill="1" applyBorder="1" applyAlignment="1" applyProtection="1">
      <alignment horizontal="left" vertical="center" wrapText="1"/>
    </xf>
    <xf numFmtId="0" fontId="13" fillId="0" borderId="0" xfId="0" applyFont="1" applyFill="1" applyAlignment="1" applyProtection="1">
      <alignment horizontal="center" vertical="center"/>
    </xf>
    <xf numFmtId="0" fontId="0" fillId="2" borderId="64" xfId="0" applyFont="1" applyFill="1" applyBorder="1" applyAlignment="1" applyProtection="1">
      <alignment horizontal="center" vertical="center"/>
    </xf>
    <xf numFmtId="0" fontId="0" fillId="18" borderId="64" xfId="0" applyFont="1" applyFill="1" applyBorder="1" applyAlignment="1" applyProtection="1">
      <alignment horizontal="left" vertical="center" wrapText="1"/>
    </xf>
    <xf numFmtId="0" fontId="0" fillId="0" borderId="0"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0" fillId="18" borderId="109" xfId="0" applyFont="1" applyFill="1" applyBorder="1" applyAlignment="1" applyProtection="1">
      <alignment horizontal="left" vertical="center" wrapText="1"/>
    </xf>
    <xf numFmtId="0" fontId="0" fillId="18" borderId="88" xfId="0" applyFont="1" applyFill="1" applyBorder="1" applyAlignment="1" applyProtection="1">
      <alignment horizontal="left" vertical="center" wrapText="1"/>
    </xf>
    <xf numFmtId="0" fontId="0" fillId="18" borderId="110" xfId="0" applyFont="1" applyFill="1" applyBorder="1" applyAlignment="1" applyProtection="1">
      <alignment horizontal="left" vertical="center" wrapText="1"/>
    </xf>
    <xf numFmtId="0" fontId="0" fillId="18" borderId="13" xfId="0" applyFill="1" applyBorder="1" applyAlignment="1" applyProtection="1">
      <alignment horizontal="center" vertical="center"/>
      <protection locked="0"/>
    </xf>
    <xf numFmtId="0" fontId="0" fillId="18" borderId="90" xfId="0" applyFill="1" applyBorder="1" applyAlignment="1" applyProtection="1">
      <alignment horizontal="center" vertical="center"/>
      <protection locked="0"/>
    </xf>
    <xf numFmtId="0" fontId="6" fillId="19" borderId="0" xfId="0" applyFont="1" applyFill="1" applyBorder="1" applyAlignment="1" applyProtection="1">
      <alignment horizontal="left" vertical="center"/>
    </xf>
    <xf numFmtId="0" fontId="0" fillId="18" borderId="64" xfId="0" applyFont="1" applyFill="1" applyBorder="1" applyAlignment="1" applyProtection="1">
      <alignment horizontal="left" vertical="center"/>
    </xf>
    <xf numFmtId="0" fontId="0" fillId="18" borderId="160" xfId="0" applyFont="1" applyFill="1" applyBorder="1" applyAlignment="1" applyProtection="1">
      <alignment horizontal="left" vertical="center" wrapText="1"/>
    </xf>
    <xf numFmtId="0" fontId="0" fillId="18" borderId="159" xfId="0" applyFont="1" applyFill="1" applyBorder="1" applyAlignment="1" applyProtection="1">
      <alignment horizontal="left" vertical="center" wrapText="1"/>
    </xf>
    <xf numFmtId="0" fontId="0" fillId="18" borderId="158" xfId="0" applyFont="1" applyFill="1" applyBorder="1" applyAlignment="1" applyProtection="1">
      <alignment horizontal="left" vertical="center" wrapText="1"/>
    </xf>
    <xf numFmtId="0" fontId="0" fillId="18" borderId="77" xfId="0" applyFill="1" applyBorder="1" applyAlignment="1" applyProtection="1">
      <alignment horizontal="left" vertical="center"/>
    </xf>
    <xf numFmtId="0" fontId="0" fillId="18" borderId="0" xfId="0" applyFill="1" applyBorder="1" applyAlignment="1" applyProtection="1">
      <alignment horizontal="left" vertical="center"/>
    </xf>
    <xf numFmtId="0" fontId="0" fillId="2" borderId="35" xfId="0" applyFont="1" applyFill="1" applyBorder="1" applyAlignment="1" applyProtection="1">
      <alignment horizontal="left" vertical="center" wrapText="1"/>
    </xf>
    <xf numFmtId="0" fontId="0" fillId="2" borderId="77" xfId="0" applyFont="1" applyFill="1" applyBorder="1" applyAlignment="1" applyProtection="1">
      <alignment horizontal="left" vertical="center" wrapText="1"/>
    </xf>
    <xf numFmtId="0" fontId="11" fillId="5" borderId="42" xfId="0" applyFont="1" applyFill="1" applyBorder="1" applyAlignment="1" applyProtection="1">
      <alignment horizontal="left" vertical="center" wrapText="1"/>
      <protection locked="0"/>
    </xf>
    <xf numFmtId="0" fontId="11" fillId="5" borderId="13" xfId="0" applyFont="1" applyFill="1" applyBorder="1" applyAlignment="1" applyProtection="1">
      <alignment horizontal="left" vertical="center" wrapText="1"/>
      <protection locked="0"/>
    </xf>
    <xf numFmtId="0" fontId="11" fillId="5" borderId="90" xfId="0" applyFont="1" applyFill="1" applyBorder="1" applyAlignment="1" applyProtection="1">
      <alignment horizontal="left" vertical="center" wrapText="1"/>
      <protection locked="0"/>
    </xf>
    <xf numFmtId="0" fontId="20" fillId="2" borderId="35" xfId="0" applyFont="1" applyFill="1" applyBorder="1" applyAlignment="1" applyProtection="1">
      <alignment horizontal="left" vertical="center" wrapText="1"/>
    </xf>
    <xf numFmtId="0" fontId="20" fillId="18" borderId="77" xfId="0" applyFont="1" applyFill="1" applyBorder="1" applyAlignment="1" applyProtection="1">
      <alignment horizontal="left" vertical="center" wrapText="1"/>
    </xf>
    <xf numFmtId="0" fontId="0" fillId="2" borderId="35" xfId="0" applyFill="1" applyBorder="1" applyAlignment="1" applyProtection="1">
      <alignment horizontal="left" vertical="center" wrapText="1"/>
    </xf>
    <xf numFmtId="0" fontId="0" fillId="18" borderId="77" xfId="0" applyFill="1" applyBorder="1" applyAlignment="1" applyProtection="1">
      <alignment horizontal="left" vertical="center" wrapText="1"/>
    </xf>
    <xf numFmtId="0" fontId="14" fillId="18" borderId="55" xfId="0" applyFont="1" applyFill="1" applyBorder="1" applyAlignment="1" applyProtection="1">
      <alignment horizontal="left" vertical="center" wrapText="1"/>
    </xf>
    <xf numFmtId="0" fontId="14" fillId="18" borderId="66" xfId="0" applyFont="1" applyFill="1" applyBorder="1" applyAlignment="1" applyProtection="1">
      <alignment horizontal="left" vertical="center" wrapText="1"/>
    </xf>
    <xf numFmtId="0" fontId="14" fillId="18" borderId="14" xfId="0" applyFont="1" applyFill="1" applyBorder="1" applyAlignment="1" applyProtection="1">
      <alignment horizontal="left" vertical="center" wrapText="1"/>
    </xf>
    <xf numFmtId="0" fontId="14" fillId="18" borderId="132" xfId="0" applyFont="1" applyFill="1" applyBorder="1" applyAlignment="1" applyProtection="1">
      <alignment horizontal="left" vertical="center" wrapText="1"/>
    </xf>
    <xf numFmtId="0" fontId="20" fillId="2" borderId="77" xfId="0" applyFont="1" applyFill="1" applyBorder="1" applyAlignment="1" applyProtection="1">
      <alignment horizontal="left" vertical="center" wrapText="1"/>
    </xf>
    <xf numFmtId="0" fontId="11" fillId="2" borderId="62" xfId="0" applyFont="1" applyFill="1" applyBorder="1" applyAlignment="1" applyProtection="1">
      <alignment horizontal="center" vertical="center" wrapText="1"/>
    </xf>
    <xf numFmtId="0" fontId="31" fillId="18" borderId="0" xfId="0" applyFont="1" applyFill="1" applyAlignment="1" applyProtection="1">
      <alignment vertical="center"/>
    </xf>
    <xf numFmtId="0" fontId="11" fillId="2" borderId="35" xfId="0" applyFont="1" applyFill="1" applyBorder="1" applyAlignment="1" applyProtection="1">
      <alignment horizontal="center" vertical="center"/>
    </xf>
    <xf numFmtId="0" fontId="11" fillId="2" borderId="61" xfId="0" applyFont="1" applyFill="1" applyBorder="1" applyAlignment="1" applyProtection="1">
      <alignment horizontal="center" vertical="center" wrapText="1"/>
    </xf>
    <xf numFmtId="0" fontId="14" fillId="2" borderId="62" xfId="0" applyFont="1" applyFill="1" applyBorder="1" applyAlignment="1" applyProtection="1">
      <alignment horizontal="center" vertical="center" wrapText="1"/>
    </xf>
    <xf numFmtId="0" fontId="11" fillId="18" borderId="0" xfId="0" applyFont="1" applyFill="1" applyProtection="1">
      <alignment vertical="center"/>
    </xf>
    <xf numFmtId="0" fontId="77" fillId="19" borderId="0" xfId="0" applyFont="1" applyFill="1" applyBorder="1" applyAlignment="1" applyProtection="1">
      <alignment horizontal="left" vertical="center" wrapText="1"/>
    </xf>
    <xf numFmtId="0" fontId="0" fillId="0" borderId="71" xfId="0" applyBorder="1" applyAlignment="1">
      <alignment vertical="center"/>
    </xf>
    <xf numFmtId="0" fontId="0" fillId="0" borderId="67" xfId="0" applyBorder="1" applyAlignment="1">
      <alignment vertical="center"/>
    </xf>
    <xf numFmtId="0" fontId="10" fillId="2" borderId="47" xfId="0" applyFont="1" applyFill="1" applyBorder="1" applyAlignment="1" applyProtection="1">
      <alignment horizontal="center" vertical="center" wrapText="1"/>
    </xf>
    <xf numFmtId="0" fontId="10" fillId="2" borderId="208" xfId="0" applyFont="1" applyFill="1" applyBorder="1" applyAlignment="1" applyProtection="1">
      <alignment horizontal="center" vertical="center" wrapText="1"/>
    </xf>
    <xf numFmtId="0" fontId="11" fillId="2" borderId="72" xfId="0" applyFont="1" applyFill="1" applyBorder="1" applyAlignment="1" applyProtection="1">
      <alignment horizontal="left" vertical="center" wrapText="1"/>
    </xf>
    <xf numFmtId="0" fontId="11" fillId="2" borderId="117" xfId="0" applyFont="1" applyFill="1" applyBorder="1" applyAlignment="1" applyProtection="1">
      <alignment horizontal="left" vertical="center" wrapText="1"/>
    </xf>
    <xf numFmtId="0" fontId="10" fillId="19" borderId="0" xfId="0" applyFont="1" applyFill="1" applyBorder="1" applyAlignment="1" applyProtection="1">
      <alignment horizontal="left" vertical="center"/>
    </xf>
    <xf numFmtId="182" fontId="10" fillId="19" borderId="35" xfId="0" applyNumberFormat="1" applyFont="1" applyFill="1" applyBorder="1" applyAlignment="1" applyProtection="1">
      <alignment horizontal="left" vertical="center" shrinkToFit="1"/>
      <protection hidden="1"/>
    </xf>
    <xf numFmtId="182" fontId="10" fillId="19" borderId="77" xfId="0" applyNumberFormat="1" applyFont="1" applyFill="1" applyBorder="1" applyAlignment="1" applyProtection="1">
      <alignment horizontal="left" vertical="center" shrinkToFit="1"/>
      <protection hidden="1"/>
    </xf>
    <xf numFmtId="182" fontId="10" fillId="19" borderId="34" xfId="0" applyNumberFormat="1" applyFont="1" applyFill="1" applyBorder="1" applyAlignment="1" applyProtection="1">
      <alignment horizontal="left" vertical="center" shrinkToFit="1"/>
      <protection hidden="1"/>
    </xf>
    <xf numFmtId="0" fontId="10" fillId="18" borderId="13" xfId="0" applyFont="1" applyFill="1" applyBorder="1" applyAlignment="1" applyProtection="1">
      <alignment horizontal="center" vertical="center" shrinkToFit="1"/>
      <protection locked="0"/>
    </xf>
    <xf numFmtId="0" fontId="10" fillId="18" borderId="90" xfId="0" applyFont="1" applyFill="1" applyBorder="1" applyAlignment="1" applyProtection="1">
      <alignment horizontal="center" vertical="center" shrinkToFit="1"/>
      <protection locked="0"/>
    </xf>
    <xf numFmtId="0" fontId="10" fillId="2" borderId="35" xfId="0" applyFont="1" applyFill="1" applyBorder="1" applyAlignment="1" applyProtection="1">
      <alignment horizontal="left" vertical="center" shrinkToFit="1"/>
    </xf>
    <xf numFmtId="0" fontId="10" fillId="2" borderId="77" xfId="0" applyFont="1" applyFill="1" applyBorder="1" applyAlignment="1" applyProtection="1">
      <alignment horizontal="left" vertical="center" shrinkToFit="1"/>
    </xf>
    <xf numFmtId="0" fontId="10" fillId="2" borderId="166" xfId="0" applyFont="1" applyFill="1" applyBorder="1" applyAlignment="1" applyProtection="1">
      <alignment horizontal="left" vertical="center" shrinkToFit="1"/>
    </xf>
    <xf numFmtId="0" fontId="10" fillId="28" borderId="164" xfId="0" applyFont="1" applyFill="1" applyBorder="1" applyAlignment="1" applyProtection="1">
      <alignment horizontal="center" vertical="center"/>
    </xf>
    <xf numFmtId="0" fontId="10" fillId="28" borderId="163" xfId="0" applyFont="1" applyFill="1" applyBorder="1" applyAlignment="1" applyProtection="1">
      <alignment horizontal="center" vertical="center"/>
    </xf>
    <xf numFmtId="0" fontId="10" fillId="26" borderId="162" xfId="0" applyFont="1" applyFill="1" applyBorder="1" applyAlignment="1" applyProtection="1">
      <alignment horizontal="center" vertical="center"/>
      <protection locked="0"/>
    </xf>
    <xf numFmtId="0" fontId="10" fillId="26" borderId="161" xfId="0" applyFont="1" applyFill="1" applyBorder="1" applyAlignment="1" applyProtection="1">
      <alignment horizontal="center" vertical="center"/>
      <protection locked="0"/>
    </xf>
    <xf numFmtId="0" fontId="10" fillId="28" borderId="111" xfId="0" applyFont="1" applyFill="1" applyBorder="1" applyAlignment="1" applyProtection="1">
      <alignment horizontal="center" vertical="center"/>
    </xf>
    <xf numFmtId="0" fontId="10" fillId="28" borderId="108" xfId="0" applyFont="1" applyFill="1" applyBorder="1" applyAlignment="1" applyProtection="1">
      <alignment horizontal="center" vertical="center"/>
    </xf>
    <xf numFmtId="0" fontId="10" fillId="28" borderId="147" xfId="0" applyFont="1" applyFill="1" applyBorder="1" applyAlignment="1" applyProtection="1">
      <alignment horizontal="center" vertical="center"/>
    </xf>
    <xf numFmtId="0" fontId="10" fillId="2" borderId="145" xfId="0" applyFont="1" applyFill="1" applyBorder="1" applyAlignment="1" applyProtection="1">
      <alignment horizontal="left" vertical="center"/>
    </xf>
    <xf numFmtId="0" fontId="10" fillId="2" borderId="50" xfId="0" applyFont="1" applyFill="1" applyBorder="1" applyAlignment="1" applyProtection="1">
      <alignment horizontal="left" vertical="center"/>
    </xf>
    <xf numFmtId="0" fontId="10" fillId="2" borderId="59" xfId="0" applyFont="1" applyFill="1" applyBorder="1" applyAlignment="1" applyProtection="1">
      <alignment horizontal="left" vertical="center"/>
    </xf>
    <xf numFmtId="0" fontId="10" fillId="2" borderId="13" xfId="0" applyFont="1" applyFill="1" applyBorder="1" applyAlignment="1" applyProtection="1">
      <alignment horizontal="center" vertical="center"/>
    </xf>
    <xf numFmtId="0" fontId="10" fillId="2" borderId="165" xfId="0" applyFont="1" applyFill="1" applyBorder="1" applyAlignment="1" applyProtection="1">
      <alignment horizontal="left" vertical="center"/>
    </xf>
    <xf numFmtId="0" fontId="10" fillId="2" borderId="166" xfId="0" applyFont="1" applyFill="1" applyBorder="1" applyAlignment="1" applyProtection="1">
      <alignment horizontal="left" vertical="center"/>
    </xf>
    <xf numFmtId="0" fontId="10" fillId="4" borderId="145" xfId="0" applyFont="1" applyFill="1" applyBorder="1" applyAlignment="1" applyProtection="1">
      <alignment horizontal="center" vertical="center" shrinkToFit="1"/>
      <protection locked="0"/>
    </xf>
    <xf numFmtId="0" fontId="10" fillId="18" borderId="50" xfId="0" applyFont="1" applyFill="1" applyBorder="1" applyAlignment="1" applyProtection="1">
      <alignment horizontal="center" vertical="center" shrinkToFit="1"/>
      <protection locked="0"/>
    </xf>
    <xf numFmtId="0" fontId="10" fillId="18" borderId="59" xfId="0" applyFont="1" applyFill="1" applyBorder="1" applyAlignment="1" applyProtection="1">
      <alignment horizontal="center" vertical="center" shrinkToFit="1"/>
      <protection locked="0"/>
    </xf>
    <xf numFmtId="0" fontId="10" fillId="5" borderId="1" xfId="0" applyFont="1" applyFill="1" applyBorder="1" applyAlignment="1" applyProtection="1">
      <alignment horizontal="center" vertical="center"/>
      <protection locked="0"/>
    </xf>
    <xf numFmtId="0" fontId="10" fillId="24" borderId="1" xfId="0" applyFont="1" applyFill="1" applyBorder="1" applyAlignment="1" applyProtection="1">
      <alignment horizontal="left" vertical="center" wrapText="1"/>
      <protection locked="0"/>
    </xf>
    <xf numFmtId="0" fontId="10" fillId="5" borderId="1" xfId="0" applyFont="1" applyFill="1" applyBorder="1" applyAlignment="1" applyProtection="1">
      <alignment horizontal="left" vertical="center" shrinkToFit="1"/>
      <protection locked="0"/>
    </xf>
    <xf numFmtId="0" fontId="11" fillId="24" borderId="144" xfId="0" applyFont="1" applyFill="1" applyBorder="1" applyAlignment="1" applyProtection="1">
      <alignment horizontal="left" vertical="top" wrapText="1"/>
      <protection locked="0"/>
    </xf>
    <xf numFmtId="0" fontId="11" fillId="24" borderId="0" xfId="0" applyFont="1" applyFill="1" applyBorder="1" applyAlignment="1" applyProtection="1">
      <alignment horizontal="left" vertical="top" wrapText="1"/>
      <protection locked="0"/>
    </xf>
    <xf numFmtId="0" fontId="10" fillId="2" borderId="52" xfId="0" applyFont="1" applyFill="1" applyBorder="1" applyAlignment="1" applyProtection="1">
      <alignment horizontal="center" vertical="top"/>
    </xf>
    <xf numFmtId="0" fontId="10" fillId="18" borderId="65" xfId="0" applyFont="1" applyFill="1" applyBorder="1" applyAlignment="1" applyProtection="1">
      <alignment horizontal="left" vertical="center" wrapText="1"/>
    </xf>
    <xf numFmtId="0" fontId="10" fillId="2" borderId="52" xfId="0" applyFont="1" applyFill="1" applyBorder="1" applyAlignment="1" applyProtection="1">
      <alignment horizontal="center" vertical="top" wrapText="1"/>
    </xf>
    <xf numFmtId="0" fontId="0" fillId="18" borderId="0" xfId="0" applyFont="1" applyFill="1" applyAlignment="1" applyProtection="1">
      <alignment horizontal="left" wrapText="1"/>
    </xf>
    <xf numFmtId="0" fontId="0" fillId="18" borderId="0" xfId="0" applyFill="1" applyBorder="1" applyAlignment="1" applyProtection="1">
      <alignment horizontal="left" vertical="center" wrapText="1"/>
    </xf>
    <xf numFmtId="0" fontId="0" fillId="28" borderId="225" xfId="0" applyFill="1" applyBorder="1" applyAlignment="1" applyProtection="1">
      <alignment horizontal="center" vertical="center" wrapText="1"/>
    </xf>
    <xf numFmtId="0" fontId="0" fillId="28" borderId="228" xfId="0" applyFill="1" applyBorder="1" applyAlignment="1" applyProtection="1">
      <alignment horizontal="center" vertical="center" wrapText="1"/>
    </xf>
    <xf numFmtId="0" fontId="10" fillId="0" borderId="226" xfId="0" applyFont="1" applyFill="1" applyBorder="1" applyAlignment="1" applyProtection="1">
      <alignment horizontal="left" vertical="center" wrapText="1"/>
    </xf>
    <xf numFmtId="0" fontId="10" fillId="0" borderId="227" xfId="0" applyFont="1" applyFill="1" applyBorder="1" applyAlignment="1" applyProtection="1">
      <alignment horizontal="left" vertical="center" wrapText="1"/>
    </xf>
    <xf numFmtId="0" fontId="10" fillId="0" borderId="221" xfId="0" applyFont="1" applyFill="1" applyBorder="1" applyAlignment="1" applyProtection="1">
      <alignment horizontal="left" vertical="center" wrapText="1"/>
    </xf>
    <xf numFmtId="0" fontId="10" fillId="0" borderId="215" xfId="0" applyFont="1" applyFill="1" applyBorder="1" applyAlignment="1" applyProtection="1">
      <alignment horizontal="left" vertical="center"/>
    </xf>
    <xf numFmtId="0" fontId="10" fillId="0" borderId="216" xfId="0" applyFont="1" applyFill="1" applyBorder="1" applyAlignment="1" applyProtection="1">
      <alignment horizontal="left" vertical="center"/>
    </xf>
    <xf numFmtId="0" fontId="10" fillId="0" borderId="229" xfId="0" applyFont="1" applyFill="1" applyBorder="1" applyAlignment="1" applyProtection="1">
      <alignment horizontal="left" vertical="center"/>
    </xf>
    <xf numFmtId="0" fontId="10" fillId="0" borderId="226" xfId="0" applyFont="1" applyFill="1" applyBorder="1" applyAlignment="1" applyProtection="1">
      <alignment horizontal="left" vertical="center"/>
    </xf>
    <xf numFmtId="0" fontId="10" fillId="0" borderId="227" xfId="0" applyFont="1" applyFill="1" applyBorder="1" applyAlignment="1" applyProtection="1">
      <alignment horizontal="left" vertical="center"/>
    </xf>
    <xf numFmtId="0" fontId="10" fillId="0" borderId="221" xfId="0" applyFont="1" applyFill="1" applyBorder="1" applyAlignment="1" applyProtection="1">
      <alignment horizontal="left" vertical="center"/>
    </xf>
    <xf numFmtId="0" fontId="10" fillId="0" borderId="222" xfId="0" applyFont="1" applyFill="1" applyBorder="1" applyAlignment="1" applyProtection="1">
      <alignment horizontal="left" vertical="center"/>
    </xf>
    <xf numFmtId="0" fontId="10" fillId="0" borderId="223" xfId="0" applyFont="1" applyFill="1" applyBorder="1" applyAlignment="1" applyProtection="1">
      <alignment horizontal="left" vertical="center"/>
    </xf>
    <xf numFmtId="0" fontId="10" fillId="0" borderId="224" xfId="0" applyFont="1" applyFill="1" applyBorder="1" applyAlignment="1" applyProtection="1">
      <alignment horizontal="left" vertical="center"/>
    </xf>
    <xf numFmtId="0" fontId="10" fillId="51" borderId="42" xfId="0" applyFont="1" applyFill="1" applyBorder="1" applyAlignment="1" applyProtection="1">
      <alignment horizontal="center" vertical="center" shrinkToFit="1"/>
      <protection locked="0"/>
    </xf>
    <xf numFmtId="0" fontId="10" fillId="51" borderId="90" xfId="0" applyFont="1" applyFill="1" applyBorder="1" applyAlignment="1" applyProtection="1">
      <alignment horizontal="center" vertical="center" shrinkToFit="1"/>
      <protection locked="0"/>
    </xf>
    <xf numFmtId="0" fontId="10" fillId="51" borderId="42" xfId="0" applyFont="1" applyFill="1" applyBorder="1" applyAlignment="1" applyProtection="1">
      <alignment horizontal="center" vertical="center"/>
      <protection locked="0"/>
    </xf>
    <xf numFmtId="0" fontId="10" fillId="51" borderId="90" xfId="0" applyFont="1" applyFill="1" applyBorder="1" applyAlignment="1" applyProtection="1">
      <alignment horizontal="center" vertical="center"/>
      <protection locked="0"/>
    </xf>
    <xf numFmtId="0" fontId="11" fillId="24" borderId="225" xfId="0" applyFont="1" applyFill="1" applyBorder="1" applyAlignment="1" applyProtection="1">
      <alignment horizontal="center" vertical="center" wrapText="1"/>
      <protection locked="0"/>
    </xf>
    <xf numFmtId="58" fontId="0" fillId="24" borderId="225" xfId="0" applyNumberFormat="1" applyFont="1" applyFill="1" applyBorder="1" applyAlignment="1" applyProtection="1">
      <alignment horizontal="center" vertical="center"/>
      <protection locked="0"/>
    </xf>
    <xf numFmtId="0" fontId="0" fillId="24" borderId="225" xfId="0" applyFont="1" applyFill="1" applyBorder="1" applyAlignment="1" applyProtection="1">
      <alignment horizontal="center" vertical="center"/>
      <protection locked="0"/>
    </xf>
    <xf numFmtId="0" fontId="0" fillId="24" borderId="52" xfId="0" applyFont="1" applyFill="1" applyBorder="1" applyAlignment="1" applyProtection="1">
      <alignment horizontal="center" vertical="center"/>
      <protection locked="0"/>
    </xf>
    <xf numFmtId="0" fontId="0" fillId="30" borderId="0" xfId="0" applyFont="1" applyFill="1" applyBorder="1" applyAlignment="1" applyProtection="1">
      <alignment vertical="center" wrapText="1"/>
    </xf>
    <xf numFmtId="0" fontId="0" fillId="0" borderId="0" xfId="0" applyAlignment="1">
      <alignment vertical="center"/>
    </xf>
    <xf numFmtId="0" fontId="0" fillId="0" borderId="52" xfId="0" applyFont="1" applyFill="1" applyBorder="1" applyAlignment="1" applyProtection="1">
      <alignment horizontal="center" vertical="center" wrapText="1"/>
    </xf>
    <xf numFmtId="0" fontId="0" fillId="0" borderId="52" xfId="0" applyFont="1" applyFill="1" applyBorder="1" applyAlignment="1" applyProtection="1">
      <alignment horizontal="center" vertical="center"/>
    </xf>
    <xf numFmtId="0" fontId="0" fillId="28" borderId="242" xfId="0" applyFont="1" applyFill="1" applyBorder="1" applyAlignment="1" applyProtection="1">
      <alignment horizontal="center" vertical="center" wrapText="1"/>
    </xf>
    <xf numFmtId="0" fontId="0" fillId="0" borderId="35" xfId="0" applyFont="1" applyFill="1" applyBorder="1" applyAlignment="1" applyProtection="1">
      <alignment horizontal="center" vertical="center" wrapText="1"/>
    </xf>
    <xf numFmtId="0" fontId="0" fillId="0" borderId="77" xfId="0" applyFont="1" applyFill="1" applyBorder="1" applyAlignment="1" applyProtection="1">
      <alignment horizontal="center" vertical="center"/>
    </xf>
    <xf numFmtId="0" fontId="0" fillId="0" borderId="34" xfId="0" applyFont="1" applyFill="1" applyBorder="1" applyAlignment="1" applyProtection="1">
      <alignment horizontal="center" vertical="center"/>
    </xf>
    <xf numFmtId="0" fontId="11" fillId="24" borderId="42" xfId="0" applyFont="1" applyFill="1" applyBorder="1" applyAlignment="1" applyProtection="1">
      <alignment horizontal="center" vertical="center" wrapText="1"/>
      <protection locked="0"/>
    </xf>
    <xf numFmtId="0" fontId="11" fillId="24" borderId="90" xfId="0" applyFont="1" applyFill="1" applyBorder="1" applyAlignment="1" applyProtection="1">
      <alignment horizontal="center" vertical="center" wrapText="1"/>
      <protection locked="0"/>
    </xf>
    <xf numFmtId="0" fontId="14" fillId="24" borderId="42" xfId="0" applyFont="1" applyFill="1" applyBorder="1" applyAlignment="1" applyProtection="1">
      <alignment horizontal="left" vertical="center" wrapText="1"/>
      <protection locked="0"/>
    </xf>
    <xf numFmtId="0" fontId="14" fillId="24" borderId="13" xfId="0" applyFont="1" applyFill="1" applyBorder="1" applyAlignment="1" applyProtection="1">
      <alignment horizontal="left" vertical="center" wrapText="1"/>
      <protection locked="0"/>
    </xf>
    <xf numFmtId="0" fontId="0" fillId="28" borderId="52" xfId="0" applyFont="1" applyFill="1" applyBorder="1" applyAlignment="1" applyProtection="1">
      <alignment horizontal="center" vertical="center"/>
    </xf>
    <xf numFmtId="0" fontId="0" fillId="24" borderId="225" xfId="0" applyFill="1" applyBorder="1" applyAlignment="1" applyProtection="1">
      <alignment horizontal="center" vertical="center"/>
      <protection locked="0"/>
    </xf>
    <xf numFmtId="58" fontId="0" fillId="24" borderId="225" xfId="0" applyNumberFormat="1" applyFill="1" applyBorder="1" applyAlignment="1" applyProtection="1">
      <alignment horizontal="center" vertical="center"/>
      <protection locked="0"/>
    </xf>
    <xf numFmtId="186" fontId="0" fillId="24" borderId="225" xfId="0" applyNumberFormat="1" applyFont="1" applyFill="1" applyBorder="1" applyAlignment="1" applyProtection="1">
      <alignment horizontal="center" vertical="center"/>
      <protection locked="0"/>
    </xf>
    <xf numFmtId="0" fontId="52" fillId="30" borderId="0" xfId="0" applyFont="1" applyFill="1" applyBorder="1" applyAlignment="1" applyProtection="1">
      <alignment horizontal="left" vertical="top" wrapText="1"/>
      <protection hidden="1"/>
    </xf>
    <xf numFmtId="0" fontId="18" fillId="2" borderId="37" xfId="0" applyFont="1" applyFill="1" applyBorder="1" applyAlignment="1" applyProtection="1">
      <alignment horizontal="center" vertical="center"/>
    </xf>
    <xf numFmtId="0" fontId="18" fillId="2" borderId="66" xfId="0" applyFont="1" applyFill="1" applyBorder="1" applyAlignment="1" applyProtection="1">
      <alignment horizontal="center" vertical="center"/>
    </xf>
    <xf numFmtId="0" fontId="18" fillId="2" borderId="17" xfId="0" applyFont="1" applyFill="1" applyBorder="1" applyAlignment="1" applyProtection="1">
      <alignment horizontal="center" vertical="center"/>
    </xf>
    <xf numFmtId="0" fontId="18" fillId="2" borderId="29" xfId="0" applyFont="1" applyFill="1" applyBorder="1" applyAlignment="1" applyProtection="1">
      <alignment horizontal="center" vertical="center"/>
    </xf>
    <xf numFmtId="0" fontId="0" fillId="18" borderId="0" xfId="0" applyFill="1" applyAlignment="1" applyProtection="1">
      <alignment horizontal="left" wrapText="1"/>
    </xf>
    <xf numFmtId="0" fontId="0" fillId="28" borderId="68" xfId="0" applyFill="1" applyBorder="1" applyAlignment="1" applyProtection="1">
      <alignment horizontal="center" vertical="center"/>
    </xf>
    <xf numFmtId="0" fontId="0" fillId="28" borderId="78" xfId="0" applyFill="1" applyBorder="1" applyAlignment="1" applyProtection="1">
      <alignment horizontal="center" vertical="center"/>
    </xf>
    <xf numFmtId="0" fontId="0" fillId="30" borderId="1" xfId="0" applyFill="1" applyBorder="1" applyAlignment="1" applyProtection="1">
      <alignment horizontal="left" vertical="center"/>
    </xf>
    <xf numFmtId="0" fontId="10" fillId="0" borderId="171" xfId="0" applyFont="1" applyFill="1" applyBorder="1" applyAlignment="1" applyProtection="1">
      <alignment horizontal="center" vertical="center"/>
    </xf>
    <xf numFmtId="0" fontId="10" fillId="0" borderId="172" xfId="0" applyFont="1" applyFill="1" applyBorder="1" applyAlignment="1" applyProtection="1">
      <alignment horizontal="center" vertical="center"/>
    </xf>
    <xf numFmtId="0" fontId="10" fillId="0" borderId="243" xfId="0" applyFont="1" applyFill="1" applyBorder="1" applyAlignment="1" applyProtection="1">
      <alignment horizontal="center" vertical="center"/>
    </xf>
    <xf numFmtId="0" fontId="10" fillId="46" borderId="0" xfId="0" applyFont="1" applyFill="1" applyBorder="1" applyAlignment="1" applyProtection="1">
      <alignment vertical="center" wrapText="1"/>
    </xf>
    <xf numFmtId="0" fontId="11" fillId="24" borderId="42" xfId="0" applyFont="1" applyFill="1" applyBorder="1" applyAlignment="1" applyProtection="1">
      <alignment horizontal="left" vertical="center" wrapText="1"/>
      <protection locked="0"/>
    </xf>
    <xf numFmtId="0" fontId="11" fillId="24" borderId="90" xfId="0" applyFont="1" applyFill="1" applyBorder="1" applyAlignment="1" applyProtection="1">
      <alignment horizontal="left" vertical="center" wrapText="1"/>
      <protection locked="0"/>
    </xf>
    <xf numFmtId="49" fontId="23" fillId="2" borderId="167" xfId="0" applyNumberFormat="1" applyFont="1" applyFill="1" applyBorder="1" applyAlignment="1" applyProtection="1">
      <alignment horizontal="center" vertical="center" wrapText="1"/>
    </xf>
    <xf numFmtId="49" fontId="23" fillId="2" borderId="134" xfId="0" applyNumberFormat="1" applyFont="1" applyFill="1" applyBorder="1" applyAlignment="1" applyProtection="1">
      <alignment horizontal="center" vertical="center" wrapText="1"/>
    </xf>
    <xf numFmtId="0" fontId="13" fillId="46" borderId="0" xfId="0" applyFont="1" applyFill="1" applyBorder="1" applyAlignment="1" applyProtection="1">
      <alignment horizontal="center" vertical="center" wrapText="1"/>
    </xf>
    <xf numFmtId="0" fontId="0" fillId="0" borderId="0" xfId="0" applyFont="1" applyFill="1" applyBorder="1" applyAlignment="1" applyProtection="1">
      <alignment horizontal="right" vertical="center" wrapText="1"/>
    </xf>
    <xf numFmtId="182" fontId="3" fillId="48" borderId="35" xfId="0" applyNumberFormat="1" applyFont="1" applyFill="1" applyBorder="1" applyAlignment="1" applyProtection="1">
      <alignment horizontal="left" vertical="center" shrinkToFit="1"/>
      <protection hidden="1"/>
    </xf>
    <xf numFmtId="182" fontId="3" fillId="48" borderId="77" xfId="0" applyNumberFormat="1" applyFont="1" applyFill="1" applyBorder="1" applyAlignment="1" applyProtection="1">
      <alignment horizontal="left" vertical="center" shrinkToFit="1"/>
      <protection hidden="1"/>
    </xf>
    <xf numFmtId="182" fontId="3" fillId="48" borderId="34" xfId="0" applyNumberFormat="1" applyFont="1" applyFill="1" applyBorder="1" applyAlignment="1" applyProtection="1">
      <alignment horizontal="left" vertical="center" shrinkToFit="1"/>
      <protection hidden="1"/>
    </xf>
    <xf numFmtId="0" fontId="10" fillId="48" borderId="0" xfId="0" applyFont="1" applyFill="1" applyBorder="1" applyAlignment="1" applyProtection="1">
      <alignment vertical="center" wrapText="1"/>
    </xf>
    <xf numFmtId="0" fontId="23" fillId="2" borderId="68" xfId="0" applyFont="1" applyFill="1" applyBorder="1" applyAlignment="1" applyProtection="1">
      <alignment horizontal="center" vertical="center"/>
    </xf>
    <xf numFmtId="0" fontId="23" fillId="2" borderId="73" xfId="0" applyFont="1" applyFill="1" applyBorder="1" applyAlignment="1" applyProtection="1">
      <alignment horizontal="center" vertical="center"/>
    </xf>
    <xf numFmtId="0" fontId="79" fillId="2" borderId="78" xfId="0" applyFont="1" applyFill="1" applyBorder="1" applyAlignment="1" applyProtection="1">
      <alignment horizontal="center" vertical="center" wrapText="1"/>
    </xf>
    <xf numFmtId="0" fontId="79" fillId="2" borderId="156" xfId="0" applyFont="1" applyFill="1" applyBorder="1" applyAlignment="1" applyProtection="1">
      <alignment horizontal="center" vertical="center" wrapText="1"/>
    </xf>
    <xf numFmtId="0" fontId="23" fillId="2" borderId="78" xfId="0" applyFont="1" applyFill="1" applyBorder="1" applyAlignment="1" applyProtection="1">
      <alignment horizontal="center" vertical="center" wrapText="1"/>
    </xf>
    <xf numFmtId="0" fontId="23" fillId="2" borderId="156" xfId="0" applyFont="1" applyFill="1" applyBorder="1" applyAlignment="1" applyProtection="1">
      <alignment horizontal="center" vertical="center" wrapText="1"/>
    </xf>
    <xf numFmtId="0" fontId="23" fillId="2" borderId="119" xfId="0" applyFont="1" applyFill="1" applyBorder="1" applyAlignment="1" applyProtection="1">
      <alignment horizontal="center" vertical="center" wrapText="1"/>
    </xf>
    <xf numFmtId="0" fontId="23" fillId="2" borderId="4" xfId="0" applyFont="1" applyFill="1" applyBorder="1" applyAlignment="1" applyProtection="1">
      <alignment horizontal="center" vertical="center" wrapText="1"/>
    </xf>
    <xf numFmtId="0" fontId="23" fillId="2" borderId="7" xfId="0" applyFont="1" applyFill="1" applyBorder="1" applyAlignment="1" applyProtection="1">
      <alignment horizontal="center" vertical="center" wrapText="1"/>
    </xf>
    <xf numFmtId="0" fontId="10" fillId="52" borderId="133" xfId="0" applyFont="1" applyFill="1" applyBorder="1" applyAlignment="1" applyProtection="1">
      <alignment horizontal="left" vertical="center" wrapText="1"/>
    </xf>
  </cellXfs>
  <cellStyles count="22">
    <cellStyle name="60% - アクセント 6" xfId="20" builtinId="52"/>
    <cellStyle name="どちらでもない" xfId="1" builtinId="28"/>
    <cellStyle name="ハイパーリンク" xfId="2" builtinId="8" customBuiltin="1"/>
    <cellStyle name="悪い 2" xfId="21"/>
    <cellStyle name="標準" xfId="0" builtinId="0"/>
    <cellStyle name="標準 2" xfId="3"/>
    <cellStyle name="標準 2 2" xfId="4"/>
    <cellStyle name="標準 2 3" xfId="5"/>
    <cellStyle name="標準 3" xfId="6"/>
    <cellStyle name="標準 3 2" xfId="7"/>
    <cellStyle name="標準 3 3" xfId="8"/>
    <cellStyle name="標準 4" xfId="9"/>
    <cellStyle name="標準 4 2" xfId="10"/>
    <cellStyle name="標準 4 2 2" xfId="11"/>
    <cellStyle name="標準 4 3" xfId="12"/>
    <cellStyle name="標準 4 4" xfId="13"/>
    <cellStyle name="標準 4 5" xfId="14"/>
    <cellStyle name="標準 5" xfId="15"/>
    <cellStyle name="標準 5 2" xfId="16"/>
    <cellStyle name="標準 5 2 2" xfId="17"/>
    <cellStyle name="標準 5 3" xfId="18"/>
    <cellStyle name="標準_Sheet1" xfId="19"/>
  </cellStyles>
  <dxfs count="139">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strike val="0"/>
        <color rgb="FFFF0000"/>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strike val="0"/>
        <u/>
        <color rgb="FFCC3300"/>
        <name val="ＭＳ Ｐゴシック"/>
        <scheme val="none"/>
      </font>
    </dxf>
    <dxf>
      <font>
        <b/>
        <i val="0"/>
        <color rgb="FFCC3300"/>
        <name val="ＭＳ Ｐゴシック"/>
        <scheme val="none"/>
      </font>
    </dxf>
    <dxf>
      <font>
        <b/>
        <i val="0"/>
        <strike val="0"/>
        <color rgb="FFFF0000"/>
      </font>
    </dxf>
    <dxf>
      <font>
        <b/>
        <i val="0"/>
        <condense val="0"/>
        <extend val="0"/>
        <color indexed="10"/>
      </font>
      <fill>
        <patternFill patternType="none">
          <bgColor indexed="65"/>
        </patternFill>
      </fill>
    </dxf>
    <dxf>
      <font>
        <b/>
        <i val="0"/>
        <strike val="0"/>
        <color rgb="FFFF000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strike val="0"/>
        <color rgb="FFFF000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s>
  <tableStyles count="0" defaultTableStyle="TableStyleMedium9" defaultPivotStyle="PivotStyleLight16"/>
  <colors>
    <mruColors>
      <color rgb="FFCC99FF"/>
      <color rgb="FFFFCCFF"/>
      <color rgb="FF99CCFF"/>
      <color rgb="FFCCFFCC"/>
      <color rgb="FFCCFFFF"/>
      <color rgb="FFFFFFCC"/>
      <color rgb="FFCCCCFF"/>
      <color rgb="FFFFCC99"/>
      <color rgb="FFCCFF33"/>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hyperlink" Target="http://www.hosp.kaizuka.osaka.jp/info_ippan/data/20170731_01.html" TargetMode="External"/><Relationship Id="rId2" Type="http://schemas.openxmlformats.org/officeDocument/2006/relationships/hyperlink" Target="http://http/www.hosp.kaizuka.osaka.jp/busyo/kango/outpatient_nurse/index.html" TargetMode="External"/><Relationship Id="rId1" Type="http://schemas.openxmlformats.org/officeDocument/2006/relationships/hyperlink" Target="http://http/www.hosp.kaizuka.osaka.jp/busyo/kango/outpatient_nurse/index.html" TargetMode="External"/><Relationship Id="rId5" Type="http://schemas.openxmlformats.org/officeDocument/2006/relationships/printerSettings" Target="../printerSettings/printerSettings19.bin"/><Relationship Id="rId4" Type="http://schemas.openxmlformats.org/officeDocument/2006/relationships/hyperlink" Target="http://www.hosp.kaizuka.osaka.jp/busyo/kango/outpatient_nurse/index.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hyperlink" Target="http://www.hosp.kaizuka.osaka.jp/info_ippan/data/20150929_01.html" TargetMode="External"/><Relationship Id="rId2" Type="http://schemas.openxmlformats.org/officeDocument/2006/relationships/hyperlink" Target="http://www.hosp.kaizuka.osaka.jp/info_ippan/data/20150929_01.html" TargetMode="External"/><Relationship Id="rId1" Type="http://schemas.openxmlformats.org/officeDocument/2006/relationships/hyperlink" Target="http://www.hosp.kaizuka.osaka.jp/info_ippan/data/20150929_01.html" TargetMode="External"/><Relationship Id="rId5" Type="http://schemas.openxmlformats.org/officeDocument/2006/relationships/printerSettings" Target="../printerSettings/printerSettings21.bin"/><Relationship Id="rId4" Type="http://schemas.openxmlformats.org/officeDocument/2006/relationships/hyperlink" Target="http://www.hosp.kaizuka.osaka.jp/info_ippan/data/20150929_01.html" TargetMode="Externa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hosp.kaizuka.osaka.jp/" TargetMode="External"/><Relationship Id="rId1" Type="http://schemas.openxmlformats.org/officeDocument/2006/relationships/hyperlink" Target="mailto:ijika@hosp.kaizuka.osaka.jp"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www.hosp.kaizuka.osaka.jp/info_ippan/data/20150929_01.html" TargetMode="External"/><Relationship Id="rId3" Type="http://schemas.openxmlformats.org/officeDocument/2006/relationships/hyperlink" Target="http://www.hosp.kaizuka.osaka.jp/hospital/l3/vcms3_00000495.html" TargetMode="External"/><Relationship Id="rId7" Type="http://schemas.openxmlformats.org/officeDocument/2006/relationships/hyperlink" Target="http://www.hosp.kaizuka.osaka.jp/shinryouka/index.html" TargetMode="External"/><Relationship Id="rId2" Type="http://schemas.openxmlformats.org/officeDocument/2006/relationships/hyperlink" Target="http://www.hosp.kaizuka.osaka.jp/busyo/kanwa2/index.html" TargetMode="External"/><Relationship Id="rId1" Type="http://schemas.openxmlformats.org/officeDocument/2006/relationships/hyperlink" Target="http://www.hosp.kaizuka.osaka.jp/busyo/kanwa2/index.html" TargetMode="External"/><Relationship Id="rId6" Type="http://schemas.openxmlformats.org/officeDocument/2006/relationships/hyperlink" Target="http://www.hosp.kaizuka.osaka.jp/busyo/chiiki/index.html" TargetMode="External"/><Relationship Id="rId5" Type="http://schemas.openxmlformats.org/officeDocument/2006/relationships/hyperlink" Target="http://www.hosp.kaizuka.osaka.jp/busyo/chiiki/index.html" TargetMode="External"/><Relationship Id="rId10" Type="http://schemas.openxmlformats.org/officeDocument/2006/relationships/printerSettings" Target="../printerSettings/printerSettings4.bin"/><Relationship Id="rId4" Type="http://schemas.openxmlformats.org/officeDocument/2006/relationships/hyperlink" Target="http://www.hosp.kaizuka.osaka.jp/busyo/chiiki/second_opinion/index.html" TargetMode="External"/><Relationship Id="rId9" Type="http://schemas.openxmlformats.org/officeDocument/2006/relationships/hyperlink" Target="http://www.hosp.kaizuka.osaka.jp/info_ippan/data/20150929_01.html"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3" Type="http://schemas.openxmlformats.org/officeDocument/2006/relationships/hyperlink" Target="http://www.hosp.kaizuka.osaka.jp/shinryouka/geka/index.html" TargetMode="External"/><Relationship Id="rId18" Type="http://schemas.openxmlformats.org/officeDocument/2006/relationships/hyperlink" Target="http://www.hosp.kaizuka.osaka.jp/shinryouka/syokakinaika/index.html" TargetMode="External"/><Relationship Id="rId26" Type="http://schemas.openxmlformats.org/officeDocument/2006/relationships/hyperlink" Target="http://www.hosp.kaizuka.osaka.jp/shinryouka/housyasenka/index.html" TargetMode="External"/><Relationship Id="rId39" Type="http://schemas.openxmlformats.org/officeDocument/2006/relationships/hyperlink" Target="http://www.hosp.kaizuka.osaka.jp/shinryouka/sanfujinka/index.html" TargetMode="External"/><Relationship Id="rId21" Type="http://schemas.openxmlformats.org/officeDocument/2006/relationships/hyperlink" Target="http://www.hosp.kaizuka.osaka.jp/shinryouka/geka/index.html" TargetMode="External"/><Relationship Id="rId34" Type="http://schemas.openxmlformats.org/officeDocument/2006/relationships/hyperlink" Target="http://www.hosp.kaizuka.osaka.jp/shinryouka/housyasenka/index.html" TargetMode="External"/><Relationship Id="rId42" Type="http://schemas.openxmlformats.org/officeDocument/2006/relationships/hyperlink" Target="http://www.hosp.kaizuka.osaka.jp/shinryouka/housyasenka/index.html" TargetMode="External"/><Relationship Id="rId7" Type="http://schemas.openxmlformats.org/officeDocument/2006/relationships/hyperlink" Target="http://www.hosp.kaizuka.osaka.jp/shinryouka/geka/index.html" TargetMode="External"/><Relationship Id="rId2" Type="http://schemas.openxmlformats.org/officeDocument/2006/relationships/hyperlink" Target="http://www.hosp.kaizuka.osaka.jp/shinryouka/geka/index.html" TargetMode="External"/><Relationship Id="rId16" Type="http://schemas.openxmlformats.org/officeDocument/2006/relationships/hyperlink" Target="http://www.hosp.kaizuka.osaka.jp/shinryouka/syokakinaika/index.html" TargetMode="External"/><Relationship Id="rId20" Type="http://schemas.openxmlformats.org/officeDocument/2006/relationships/hyperlink" Target="http://www.hosp.kaizuka.osaka.jp/shinryouka/syokakinaika/index.html" TargetMode="External"/><Relationship Id="rId29" Type="http://schemas.openxmlformats.org/officeDocument/2006/relationships/hyperlink" Target="http://www.hosp.kaizuka.osaka.jp/shinryouka/hinyoukika/index.html" TargetMode="External"/><Relationship Id="rId41" Type="http://schemas.openxmlformats.org/officeDocument/2006/relationships/hyperlink" Target="http://www.hosp.kaizuka.osaka.jp/shinryouka/sanfujinka/index.html" TargetMode="External"/><Relationship Id="rId1" Type="http://schemas.openxmlformats.org/officeDocument/2006/relationships/hyperlink" Target="http://www.hosp.kaizuka.osaka.jp/shinryouka/naika/index.html" TargetMode="External"/><Relationship Id="rId6" Type="http://schemas.openxmlformats.org/officeDocument/2006/relationships/hyperlink" Target="http://www.hosp.kaizuka.osaka.jp/shinryouka/syokakinaika/index.html" TargetMode="External"/><Relationship Id="rId11" Type="http://schemas.openxmlformats.org/officeDocument/2006/relationships/hyperlink" Target="http://www.hosp.kaizuka.osaka.jp/shinryouka/geka/index.html" TargetMode="External"/><Relationship Id="rId24" Type="http://schemas.openxmlformats.org/officeDocument/2006/relationships/hyperlink" Target="http://www.hosp.kaizuka.osaka.jp/shinryouka/housyasenka/index.html" TargetMode="External"/><Relationship Id="rId32" Type="http://schemas.openxmlformats.org/officeDocument/2006/relationships/hyperlink" Target="http://www.hosp.kaizuka.osaka.jp/shinryouka/housyasenka/index.html" TargetMode="External"/><Relationship Id="rId37" Type="http://schemas.openxmlformats.org/officeDocument/2006/relationships/hyperlink" Target="http://www.hosp.kaizuka.osaka.jp/shinryouka/sanfujinka/index.html" TargetMode="External"/><Relationship Id="rId40" Type="http://schemas.openxmlformats.org/officeDocument/2006/relationships/hyperlink" Target="http://www.hosp.kaizuka.osaka.jp/shinryouka/housyasenka/index.html" TargetMode="External"/><Relationship Id="rId5" Type="http://schemas.openxmlformats.org/officeDocument/2006/relationships/hyperlink" Target="http://www.hosp.kaizuka.osaka.jp/shinryouka/geka/index.html" TargetMode="External"/><Relationship Id="rId15" Type="http://schemas.openxmlformats.org/officeDocument/2006/relationships/hyperlink" Target="http://www.hosp.kaizuka.osaka.jp/shinryouka/geka/index.html" TargetMode="External"/><Relationship Id="rId23" Type="http://schemas.openxmlformats.org/officeDocument/2006/relationships/hyperlink" Target="http://www.hosp.kaizuka.osaka.jp/shinryouka/hinyoukika/index.html" TargetMode="External"/><Relationship Id="rId28" Type="http://schemas.openxmlformats.org/officeDocument/2006/relationships/hyperlink" Target="http://www.hosp.kaizuka.osaka.jp/shinryouka/housyasenka/index.html" TargetMode="External"/><Relationship Id="rId36" Type="http://schemas.openxmlformats.org/officeDocument/2006/relationships/hyperlink" Target="http://www.hosp.kaizuka.osaka.jp/shinryouka/housyasenka/index.html" TargetMode="External"/><Relationship Id="rId10" Type="http://schemas.openxmlformats.org/officeDocument/2006/relationships/hyperlink" Target="http://www.hosp.kaizuka.osaka.jp/shinryouka/keiseigeka/index.html" TargetMode="External"/><Relationship Id="rId19" Type="http://schemas.openxmlformats.org/officeDocument/2006/relationships/hyperlink" Target="http://www.hosp.kaizuka.osaka.jp/shinryouka/geka/index.html" TargetMode="External"/><Relationship Id="rId31" Type="http://schemas.openxmlformats.org/officeDocument/2006/relationships/hyperlink" Target="http://www.hosp.kaizuka.osaka.jp/shinryouka/hinyoukika/index.html" TargetMode="External"/><Relationship Id="rId4" Type="http://schemas.openxmlformats.org/officeDocument/2006/relationships/hyperlink" Target="http://www.hosp.kaizuka.osaka.jp/shinryouka/syokakinaika/index.html" TargetMode="External"/><Relationship Id="rId9" Type="http://schemas.openxmlformats.org/officeDocument/2006/relationships/hyperlink" Target="http://www.hosp.kaizuka.osaka.jp/shinryouka/nyusengeka/index.html" TargetMode="External"/><Relationship Id="rId14" Type="http://schemas.openxmlformats.org/officeDocument/2006/relationships/hyperlink" Target="http://www.hosp.kaizuka.osaka.jp/shinryouka/syokakinaika/index.html" TargetMode="External"/><Relationship Id="rId22" Type="http://schemas.openxmlformats.org/officeDocument/2006/relationships/hyperlink" Target="http://www.hosp.kaizuka.osaka.jp/shinryouka/syokakinaika/index.html" TargetMode="External"/><Relationship Id="rId27" Type="http://schemas.openxmlformats.org/officeDocument/2006/relationships/hyperlink" Target="http://www.hosp.kaizuka.osaka.jp/shinryouka/hinyoukika/index.html" TargetMode="External"/><Relationship Id="rId30" Type="http://schemas.openxmlformats.org/officeDocument/2006/relationships/hyperlink" Target="http://www.hosp.kaizuka.osaka.jp/shinryouka/housyasenka/index.html" TargetMode="External"/><Relationship Id="rId35" Type="http://schemas.openxmlformats.org/officeDocument/2006/relationships/hyperlink" Target="http://www.hosp.kaizuka.osaka.jp/shinryouka/hinyoukika/index.html" TargetMode="External"/><Relationship Id="rId43" Type="http://schemas.openxmlformats.org/officeDocument/2006/relationships/printerSettings" Target="../printerSettings/printerSettings6.bin"/><Relationship Id="rId8" Type="http://schemas.openxmlformats.org/officeDocument/2006/relationships/hyperlink" Target="http://www.hosp.kaizuka.osaka.jp/shinryouka/syokakinaika/index.html" TargetMode="External"/><Relationship Id="rId3" Type="http://schemas.openxmlformats.org/officeDocument/2006/relationships/hyperlink" Target="http://www.hosp.kaizuka.osaka.jp/shinryouka/geka/index.html" TargetMode="External"/><Relationship Id="rId12" Type="http://schemas.openxmlformats.org/officeDocument/2006/relationships/hyperlink" Target="http://www.hosp.kaizuka.osaka.jp/shinryouka/housyasenka/index.html" TargetMode="External"/><Relationship Id="rId17" Type="http://schemas.openxmlformats.org/officeDocument/2006/relationships/hyperlink" Target="http://www.hosp.kaizuka.osaka.jp/shinryouka/geka/index.html" TargetMode="External"/><Relationship Id="rId25" Type="http://schemas.openxmlformats.org/officeDocument/2006/relationships/hyperlink" Target="http://www.hosp.kaizuka.osaka.jp/shinryouka/hinyoukika/index.html" TargetMode="External"/><Relationship Id="rId33" Type="http://schemas.openxmlformats.org/officeDocument/2006/relationships/hyperlink" Target="http://www.hosp.kaizuka.osaka.jp/shinryouka/hinyoukika/index.html" TargetMode="External"/><Relationship Id="rId38" Type="http://schemas.openxmlformats.org/officeDocument/2006/relationships/hyperlink" Target="http://www.hosp.kaizuka.osaka.jp/shinryouka/housyasenka/index.htm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hosp.kaizuka.osaka.jp/busyo/kanwa2/index.html"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hosp.kaizuka.osaka.jp/busyo/kanwa2/index.html" TargetMode="External"/><Relationship Id="rId1" Type="http://schemas.openxmlformats.org/officeDocument/2006/relationships/hyperlink" Target="http://www.hosp.kaizuka.osaka.jp/busyo/kanwa2/index.html"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5"/>
  <sheetViews>
    <sheetView showGridLines="0" view="pageBreakPreview" zoomScaleNormal="100" zoomScaleSheetLayoutView="100" workbookViewId="0">
      <selection sqref="A1:H1"/>
    </sheetView>
  </sheetViews>
  <sheetFormatPr defaultColWidth="9" defaultRowHeight="13.5" x14ac:dyDescent="0.15"/>
  <cols>
    <col min="1" max="2" width="3.625" style="777" customWidth="1"/>
    <col min="3" max="3" width="21.125" style="826" customWidth="1"/>
    <col min="4" max="4" width="10.625" style="826" customWidth="1"/>
    <col min="5" max="5" width="21.125" style="826" customWidth="1"/>
    <col min="6" max="6" width="10.625" style="826" customWidth="1"/>
    <col min="7" max="7" width="21.125" style="826" customWidth="1"/>
    <col min="8" max="8" width="6.625" style="777" customWidth="1"/>
    <col min="9" max="16384" width="9" style="777"/>
  </cols>
  <sheetData>
    <row r="1" spans="1:9" ht="50.1" customHeight="1" x14ac:dyDescent="0.15">
      <c r="A1" s="1356" t="s">
        <v>1469</v>
      </c>
      <c r="B1" s="1357"/>
      <c r="C1" s="1357"/>
      <c r="D1" s="1357"/>
      <c r="E1" s="1357"/>
      <c r="F1" s="1357"/>
      <c r="G1" s="1357"/>
      <c r="H1" s="1358"/>
    </row>
    <row r="2" spans="1:9" ht="60" customHeight="1" thickBot="1" x14ac:dyDescent="0.2">
      <c r="A2" s="778"/>
      <c r="B2" s="1359" t="s">
        <v>641</v>
      </c>
      <c r="C2" s="1359"/>
      <c r="D2" s="1359"/>
      <c r="E2" s="1359"/>
      <c r="F2" s="1359"/>
      <c r="G2" s="1359"/>
      <c r="H2" s="779"/>
    </row>
    <row r="3" spans="1:9" ht="24.95" customHeight="1" thickTop="1" x14ac:dyDescent="0.15">
      <c r="A3" s="780" t="s">
        <v>643</v>
      </c>
      <c r="B3" s="781" t="s">
        <v>644</v>
      </c>
      <c r="C3" s="782"/>
      <c r="D3" s="782"/>
      <c r="E3" s="782"/>
      <c r="F3" s="782"/>
      <c r="G3" s="782"/>
      <c r="H3" s="783"/>
    </row>
    <row r="4" spans="1:9" ht="20.100000000000001" customHeight="1" x14ac:dyDescent="0.15">
      <c r="A4" s="784"/>
      <c r="B4" s="785"/>
      <c r="C4" s="786" t="s">
        <v>645</v>
      </c>
      <c r="D4" s="787"/>
      <c r="E4" s="787"/>
      <c r="F4" s="787"/>
      <c r="G4" s="787"/>
      <c r="H4" s="788"/>
    </row>
    <row r="5" spans="1:9" ht="20.100000000000001" customHeight="1" x14ac:dyDescent="0.15">
      <c r="A5" s="784"/>
      <c r="B5" s="785"/>
      <c r="C5" s="786" t="s">
        <v>646</v>
      </c>
      <c r="D5" s="787"/>
      <c r="E5" s="787"/>
      <c r="F5" s="787"/>
      <c r="G5" s="787"/>
      <c r="H5" s="788"/>
    </row>
    <row r="6" spans="1:9" ht="20.100000000000001" customHeight="1" x14ac:dyDescent="0.15">
      <c r="A6" s="784"/>
      <c r="B6" s="785"/>
      <c r="C6" s="786" t="s">
        <v>647</v>
      </c>
      <c r="D6" s="787"/>
      <c r="E6" s="787"/>
      <c r="F6" s="787"/>
      <c r="G6" s="787"/>
      <c r="H6" s="788"/>
    </row>
    <row r="7" spans="1:9" ht="20.100000000000001" customHeight="1" x14ac:dyDescent="0.15">
      <c r="A7" s="784"/>
      <c r="B7" s="785"/>
      <c r="C7" s="789" t="s">
        <v>648</v>
      </c>
      <c r="D7" s="790"/>
      <c r="E7" s="790"/>
      <c r="F7" s="790"/>
      <c r="G7" s="790"/>
      <c r="H7" s="788"/>
    </row>
    <row r="8" spans="1:9" ht="39.950000000000003" customHeight="1" x14ac:dyDescent="0.15">
      <c r="A8" s="784"/>
      <c r="B8" s="785"/>
      <c r="C8" s="1360" t="s">
        <v>649</v>
      </c>
      <c r="D8" s="1360"/>
      <c r="E8" s="1360"/>
      <c r="F8" s="1360"/>
      <c r="G8" s="1360"/>
      <c r="H8" s="788"/>
    </row>
    <row r="9" spans="1:9" s="794" customFormat="1" ht="20.100000000000001" customHeight="1" thickBot="1" x14ac:dyDescent="0.2">
      <c r="A9" s="791"/>
      <c r="B9" s="792"/>
      <c r="C9" s="1361" t="s">
        <v>650</v>
      </c>
      <c r="D9" s="1362"/>
      <c r="E9" s="1362"/>
      <c r="F9" s="1362"/>
      <c r="G9" s="1362"/>
      <c r="H9" s="793"/>
      <c r="I9" s="791"/>
    </row>
    <row r="10" spans="1:9" s="798" customFormat="1" ht="39.950000000000003" customHeight="1" thickBot="1" x14ac:dyDescent="0.2">
      <c r="A10" s="795"/>
      <c r="B10" s="796"/>
      <c r="C10" s="1363" t="s">
        <v>651</v>
      </c>
      <c r="D10" s="1364"/>
      <c r="E10" s="1364"/>
      <c r="F10" s="1364"/>
      <c r="G10" s="1365"/>
      <c r="H10" s="797"/>
      <c r="I10" s="795"/>
    </row>
    <row r="11" spans="1:9" s="798" customFormat="1" ht="5.0999999999999996" customHeight="1" x14ac:dyDescent="0.15">
      <c r="A11" s="795"/>
      <c r="B11" s="796"/>
      <c r="C11" s="799"/>
      <c r="D11" s="799"/>
      <c r="E11" s="799"/>
      <c r="F11" s="799"/>
      <c r="G11" s="799"/>
      <c r="H11" s="797"/>
      <c r="I11" s="800"/>
    </row>
    <row r="12" spans="1:9" ht="24.95" customHeight="1" x14ac:dyDescent="0.15">
      <c r="A12" s="801" t="s">
        <v>642</v>
      </c>
      <c r="B12" s="802" t="s">
        <v>652</v>
      </c>
      <c r="C12" s="803"/>
      <c r="D12" s="803"/>
      <c r="E12" s="803"/>
      <c r="F12" s="803"/>
      <c r="G12" s="803"/>
      <c r="H12" s="804"/>
    </row>
    <row r="13" spans="1:9" ht="24.95" customHeight="1" x14ac:dyDescent="0.15">
      <c r="A13" s="805"/>
      <c r="B13" s="806" t="s">
        <v>653</v>
      </c>
      <c r="C13" s="806"/>
      <c r="D13" s="807"/>
      <c r="E13" s="807"/>
      <c r="F13" s="807"/>
      <c r="G13" s="807"/>
      <c r="H13" s="797"/>
    </row>
    <row r="14" spans="1:9" ht="20.100000000000001" customHeight="1" x14ac:dyDescent="0.15">
      <c r="A14" s="808"/>
      <c r="B14" s="809" t="s">
        <v>654</v>
      </c>
      <c r="C14" s="810" t="s">
        <v>655</v>
      </c>
      <c r="D14" s="811"/>
      <c r="E14" s="811"/>
      <c r="F14" s="811"/>
      <c r="G14" s="811"/>
      <c r="H14" s="812"/>
    </row>
    <row r="15" spans="1:9" ht="41.25" customHeight="1" x14ac:dyDescent="0.15">
      <c r="A15" s="784"/>
      <c r="B15" s="785"/>
      <c r="C15" s="1366" t="s">
        <v>1357</v>
      </c>
      <c r="D15" s="1366"/>
      <c r="E15" s="1366"/>
      <c r="F15" s="1366"/>
      <c r="G15" s="1366"/>
      <c r="H15" s="788"/>
    </row>
    <row r="16" spans="1:9" ht="39.950000000000003" customHeight="1" x14ac:dyDescent="0.15">
      <c r="A16" s="784"/>
      <c r="B16" s="785"/>
      <c r="C16" s="1352" t="s">
        <v>656</v>
      </c>
      <c r="D16" s="1352"/>
      <c r="E16" s="1352"/>
      <c r="F16" s="1352"/>
      <c r="G16" s="1352"/>
      <c r="H16" s="788"/>
    </row>
    <row r="17" spans="1:8" ht="20.100000000000001" customHeight="1" x14ac:dyDescent="0.15">
      <c r="A17" s="808"/>
      <c r="B17" s="809" t="s">
        <v>654</v>
      </c>
      <c r="C17" s="813" t="s">
        <v>657</v>
      </c>
      <c r="D17" s="811"/>
      <c r="E17" s="811"/>
      <c r="F17" s="811"/>
      <c r="G17" s="811"/>
      <c r="H17" s="812"/>
    </row>
    <row r="18" spans="1:8" ht="39.950000000000003" customHeight="1" x14ac:dyDescent="0.15">
      <c r="A18" s="784"/>
      <c r="B18" s="785"/>
      <c r="C18" s="1351" t="s">
        <v>658</v>
      </c>
      <c r="D18" s="1351"/>
      <c r="E18" s="1351"/>
      <c r="F18" s="1351"/>
      <c r="G18" s="1351"/>
      <c r="H18" s="788"/>
    </row>
    <row r="19" spans="1:8" ht="39.950000000000003" customHeight="1" thickBot="1" x14ac:dyDescent="0.2">
      <c r="A19" s="784"/>
      <c r="B19" s="785"/>
      <c r="C19" s="1352" t="s">
        <v>1309</v>
      </c>
      <c r="D19" s="1352"/>
      <c r="E19" s="1352"/>
      <c r="F19" s="1352"/>
      <c r="G19" s="1352"/>
      <c r="H19" s="788"/>
    </row>
    <row r="20" spans="1:8" ht="39.950000000000003" customHeight="1" thickBot="1" x14ac:dyDescent="0.2">
      <c r="A20" s="784"/>
      <c r="B20" s="785"/>
      <c r="C20" s="1353" t="s">
        <v>659</v>
      </c>
      <c r="D20" s="1354"/>
      <c r="E20" s="1354"/>
      <c r="F20" s="1354"/>
      <c r="G20" s="1355"/>
      <c r="H20" s="788"/>
    </row>
    <row r="21" spans="1:8" ht="5.0999999999999996" customHeight="1" x14ac:dyDescent="0.15">
      <c r="A21" s="784"/>
      <c r="B21" s="785"/>
      <c r="C21" s="814"/>
      <c r="D21" s="814"/>
      <c r="E21" s="814"/>
      <c r="F21" s="814"/>
      <c r="G21" s="814"/>
      <c r="H21" s="788"/>
    </row>
    <row r="22" spans="1:8" ht="20.100000000000001" customHeight="1" x14ac:dyDescent="0.15">
      <c r="A22" s="808"/>
      <c r="B22" s="809" t="s">
        <v>654</v>
      </c>
      <c r="C22" s="813" t="s">
        <v>660</v>
      </c>
      <c r="D22" s="811"/>
      <c r="E22" s="811"/>
      <c r="F22" s="811"/>
      <c r="G22" s="811"/>
      <c r="H22" s="812"/>
    </row>
    <row r="23" spans="1:8" ht="39.950000000000003" customHeight="1" x14ac:dyDescent="0.15">
      <c r="A23" s="784"/>
      <c r="B23" s="785"/>
      <c r="C23" s="1352" t="s">
        <v>1345</v>
      </c>
      <c r="D23" s="1352"/>
      <c r="E23" s="1352"/>
      <c r="F23" s="1352"/>
      <c r="G23" s="1352"/>
      <c r="H23" s="788"/>
    </row>
    <row r="24" spans="1:8" s="1183" customFormat="1" ht="39.950000000000003" customHeight="1" x14ac:dyDescent="0.15">
      <c r="A24" s="1184"/>
      <c r="B24" s="1185"/>
      <c r="C24" s="1351" t="s">
        <v>1346</v>
      </c>
      <c r="D24" s="1351"/>
      <c r="E24" s="1351"/>
      <c r="F24" s="1351"/>
      <c r="G24" s="1351"/>
      <c r="H24" s="1186"/>
    </row>
    <row r="25" spans="1:8" ht="20.100000000000001" customHeight="1" thickBot="1" x14ac:dyDescent="0.2">
      <c r="A25" s="784"/>
      <c r="B25" s="785"/>
      <c r="C25" s="786" t="s">
        <v>661</v>
      </c>
      <c r="D25" s="787"/>
      <c r="E25" s="787"/>
      <c r="F25" s="787"/>
      <c r="G25" s="787"/>
      <c r="H25" s="788"/>
    </row>
    <row r="26" spans="1:8" ht="20.100000000000001" customHeight="1" thickBot="1" x14ac:dyDescent="0.2">
      <c r="A26" s="784"/>
      <c r="B26" s="785"/>
      <c r="C26" s="815"/>
      <c r="D26" s="787"/>
      <c r="E26" s="816"/>
      <c r="F26" s="787"/>
      <c r="G26" s="817"/>
      <c r="H26" s="788"/>
    </row>
    <row r="27" spans="1:8" ht="20.100000000000001" customHeight="1" x14ac:dyDescent="0.15">
      <c r="A27" s="784"/>
      <c r="B27" s="785"/>
      <c r="C27" s="818" t="s">
        <v>662</v>
      </c>
      <c r="D27" s="787"/>
      <c r="E27" s="818" t="s">
        <v>663</v>
      </c>
      <c r="F27" s="787"/>
      <c r="G27" s="818" t="s">
        <v>664</v>
      </c>
      <c r="H27" s="788"/>
    </row>
    <row r="28" spans="1:8" ht="39.950000000000003" customHeight="1" thickBot="1" x14ac:dyDescent="0.2">
      <c r="A28" s="784"/>
      <c r="B28" s="785"/>
      <c r="C28" s="1352" t="s">
        <v>665</v>
      </c>
      <c r="D28" s="1352"/>
      <c r="E28" s="1352"/>
      <c r="F28" s="1352"/>
      <c r="G28" s="1352"/>
      <c r="H28" s="788"/>
    </row>
    <row r="29" spans="1:8" ht="39.950000000000003" customHeight="1" thickBot="1" x14ac:dyDescent="0.2">
      <c r="A29" s="784"/>
      <c r="B29" s="785"/>
      <c r="C29" s="1353" t="s">
        <v>666</v>
      </c>
      <c r="D29" s="1354"/>
      <c r="E29" s="1354"/>
      <c r="F29" s="1354"/>
      <c r="G29" s="1355"/>
      <c r="H29" s="788"/>
    </row>
    <row r="30" spans="1:8" ht="5.0999999999999996" customHeight="1" x14ac:dyDescent="0.15">
      <c r="A30" s="784"/>
      <c r="B30" s="785"/>
      <c r="C30" s="814"/>
      <c r="D30" s="814"/>
      <c r="E30" s="814"/>
      <c r="F30" s="814"/>
      <c r="G30" s="814"/>
      <c r="H30" s="788"/>
    </row>
    <row r="31" spans="1:8" ht="20.100000000000001" customHeight="1" x14ac:dyDescent="0.15">
      <c r="A31" s="808"/>
      <c r="B31" s="819" t="s">
        <v>654</v>
      </c>
      <c r="C31" s="820" t="s">
        <v>667</v>
      </c>
      <c r="D31" s="821"/>
      <c r="E31" s="821"/>
      <c r="F31" s="821"/>
      <c r="G31" s="821"/>
      <c r="H31" s="812"/>
    </row>
    <row r="32" spans="1:8" s="798" customFormat="1" ht="20.100000000000001" customHeight="1" x14ac:dyDescent="0.15">
      <c r="A32" s="795"/>
      <c r="B32" s="796"/>
      <c r="C32" s="806" t="s">
        <v>1467</v>
      </c>
      <c r="D32" s="822"/>
      <c r="E32" s="822"/>
      <c r="F32" s="822"/>
      <c r="G32" s="822"/>
      <c r="H32" s="797"/>
    </row>
    <row r="33" spans="1:9" s="798" customFormat="1" ht="39.950000000000003" customHeight="1" x14ac:dyDescent="0.15">
      <c r="A33" s="795"/>
      <c r="B33" s="796"/>
      <c r="C33" s="1349" t="s">
        <v>668</v>
      </c>
      <c r="D33" s="1349"/>
      <c r="E33" s="1349"/>
      <c r="F33" s="1349"/>
      <c r="G33" s="1349"/>
      <c r="H33" s="797"/>
    </row>
    <row r="34" spans="1:9" s="798" customFormat="1" ht="39.950000000000003" customHeight="1" x14ac:dyDescent="0.15">
      <c r="A34" s="823"/>
      <c r="B34" s="824"/>
      <c r="C34" s="1350" t="s">
        <v>669</v>
      </c>
      <c r="D34" s="1350"/>
      <c r="E34" s="1350"/>
      <c r="F34" s="1350"/>
      <c r="G34" s="1350"/>
      <c r="H34" s="825"/>
    </row>
    <row r="35" spans="1:9" x14ac:dyDescent="0.15">
      <c r="I35" s="202" t="s">
        <v>392</v>
      </c>
    </row>
  </sheetData>
  <sheetProtection formatCells="0" formatColumns="0" formatRows="0" insertHyperlinks="0"/>
  <mergeCells count="16">
    <mergeCell ref="C16:G16"/>
    <mergeCell ref="A1:H1"/>
    <mergeCell ref="B2:G2"/>
    <mergeCell ref="C8:G8"/>
    <mergeCell ref="C9:G9"/>
    <mergeCell ref="C10:G10"/>
    <mergeCell ref="C15:G15"/>
    <mergeCell ref="C33:G33"/>
    <mergeCell ref="C34:G34"/>
    <mergeCell ref="C18:G18"/>
    <mergeCell ref="C19:G19"/>
    <mergeCell ref="C20:G20"/>
    <mergeCell ref="C23:G23"/>
    <mergeCell ref="C28:G28"/>
    <mergeCell ref="C29:G29"/>
    <mergeCell ref="C24:G24"/>
  </mergeCells>
  <phoneticPr fontId="4"/>
  <dataValidations count="2">
    <dataValidation type="list" allowBlank="1" showInputMessage="1" showErrorMessage="1" sqref="G26">
      <formula1>"はい,いいえ"</formula1>
    </dataValidation>
    <dataValidation type="decimal" imeMode="disabled" operator="greaterThanOrEqual" allowBlank="1" showInputMessage="1" showErrorMessage="1" error="数値を入力してください" prompt="数値を入力" sqref="E26">
      <formula1>0</formula1>
    </dataValidation>
  </dataValidations>
  <printOptions horizontalCentered="1"/>
  <pageMargins left="0.39370078740157483" right="0.39370078740157483" top="0.59055118110236227" bottom="0.59055118110236227" header="0.35433070866141736" footer="0.27559055118110237"/>
  <pageSetup paperSize="9" scale="98" fitToHeight="0" orientation="portrait" cellComments="asDisplayed" r:id="rId1"/>
  <headerFooter>
    <oddHeader>&amp;Rver.2.0</oddHeader>
    <oddFooter>&amp;C&amp;P/&amp;N&amp;R&amp;A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rgb="FF00B050"/>
    <pageSetUpPr fitToPage="1"/>
  </sheetPr>
  <dimension ref="A1:L28"/>
  <sheetViews>
    <sheetView showGridLines="0" view="pageBreakPreview" topLeftCell="A4" zoomScaleNormal="100" zoomScaleSheetLayoutView="100" zoomScalePageLayoutView="80" workbookViewId="0">
      <selection activeCell="E20" sqref="E20"/>
    </sheetView>
  </sheetViews>
  <sheetFormatPr defaultColWidth="9" defaultRowHeight="18.75" x14ac:dyDescent="0.15"/>
  <cols>
    <col min="1" max="1" width="4.125" style="83" customWidth="1"/>
    <col min="2" max="2" width="45.625" style="130" customWidth="1"/>
    <col min="3" max="3" width="15.625" style="130" customWidth="1"/>
    <col min="4" max="4" width="20.625" style="130" customWidth="1"/>
    <col min="5" max="5" width="23.625" style="130" customWidth="1"/>
    <col min="6" max="6" width="13.625" style="130" customWidth="1"/>
    <col min="7" max="8" width="8.625" style="131" customWidth="1"/>
    <col min="9" max="9" width="12.625" style="130" customWidth="1"/>
    <col min="10" max="10" width="15" style="130" customWidth="1"/>
    <col min="11" max="11" width="2.25" style="130" customWidth="1"/>
    <col min="12" max="12" width="80.625" style="130" customWidth="1"/>
    <col min="13" max="16384" width="9" style="130"/>
  </cols>
  <sheetData>
    <row r="1" spans="1:12" s="133" customFormat="1" ht="20.25" customHeight="1" thickBot="1" x14ac:dyDescent="0.2">
      <c r="A1" s="1537" t="s">
        <v>287</v>
      </c>
      <c r="B1" s="1537"/>
      <c r="C1" s="1537"/>
      <c r="D1" s="1537"/>
      <c r="E1" s="1537"/>
      <c r="F1" s="1537"/>
      <c r="G1" s="1537"/>
      <c r="H1" s="1537"/>
      <c r="I1" s="1537"/>
      <c r="K1" s="990" t="s">
        <v>1214</v>
      </c>
    </row>
    <row r="2" spans="1:12" s="133" customFormat="1" ht="24.95" customHeight="1" thickTop="1" thickBot="1" x14ac:dyDescent="0.2">
      <c r="A2" s="276"/>
      <c r="B2" s="1608" t="s">
        <v>400</v>
      </c>
      <c r="C2" s="1608"/>
      <c r="D2" s="1608"/>
      <c r="E2" s="1608"/>
      <c r="F2" s="1608"/>
      <c r="G2" s="1608"/>
      <c r="H2" s="1609"/>
      <c r="I2" s="288" t="s">
        <v>293</v>
      </c>
      <c r="J2" s="1605" t="str">
        <f>IF(AND(B13&lt;&gt;"",C13&lt;&gt;"",D13&lt;&gt;"",E13&lt;&gt;"",F13&lt;&gt;"",G13&lt;&gt;"",H13&lt;&gt;"",I13&lt;&gt;"",I2="あり"),"",IF(I2="あり","←総数と延べ数の記載及び下の表の少なくとも１項目には入力が必要です",IF(I2="","←「あり」か「なし」を選択してください","")))</f>
        <v/>
      </c>
      <c r="K2" s="990" t="s">
        <v>1271</v>
      </c>
    </row>
    <row r="3" spans="1:12" s="133" customFormat="1" ht="5.0999999999999996" customHeight="1" thickTop="1" x14ac:dyDescent="0.15">
      <c r="A3" s="268"/>
      <c r="B3" s="316"/>
      <c r="C3" s="317"/>
      <c r="D3" s="317"/>
      <c r="E3" s="316"/>
      <c r="F3" s="316"/>
      <c r="G3" s="318"/>
      <c r="H3" s="318"/>
      <c r="I3" s="316"/>
      <c r="J3" s="1605"/>
      <c r="K3" s="78"/>
    </row>
    <row r="4" spans="1:12" s="133" customFormat="1" ht="20.25" customHeight="1" x14ac:dyDescent="0.15">
      <c r="A4" s="268"/>
      <c r="B4" s="317"/>
      <c r="C4" s="317"/>
      <c r="D4" s="317"/>
      <c r="E4" s="278" t="s">
        <v>327</v>
      </c>
      <c r="F4" s="1676" t="str">
        <f>表紙①!E2</f>
        <v>市立貝塚病院</v>
      </c>
      <c r="G4" s="1677"/>
      <c r="H4" s="1677"/>
      <c r="I4" s="1678"/>
      <c r="J4" s="1605"/>
      <c r="K4" s="990" t="s">
        <v>1300</v>
      </c>
    </row>
    <row r="5" spans="1:12" s="133" customFormat="1" ht="20.25" customHeight="1" thickBot="1" x14ac:dyDescent="0.2">
      <c r="A5" s="268"/>
      <c r="B5" s="317"/>
      <c r="C5" s="317"/>
      <c r="D5" s="317"/>
      <c r="E5" s="245" t="s">
        <v>1355</v>
      </c>
      <c r="F5" s="38" t="s">
        <v>1616</v>
      </c>
      <c r="G5" s="495"/>
      <c r="H5" s="319"/>
      <c r="I5" s="319"/>
      <c r="J5" s="1605"/>
      <c r="L5" s="1203" t="s">
        <v>384</v>
      </c>
    </row>
    <row r="6" spans="1:12" s="5" customFormat="1" ht="20.25" customHeight="1" thickBot="1" x14ac:dyDescent="0.2">
      <c r="A6" s="267"/>
      <c r="B6" s="267"/>
      <c r="C6" s="267"/>
      <c r="D6" s="267"/>
      <c r="E6" s="267"/>
      <c r="F6" s="267"/>
      <c r="G6" s="310" t="s">
        <v>265</v>
      </c>
      <c r="H6" s="354">
        <v>8</v>
      </c>
      <c r="I6" s="320"/>
      <c r="J6" s="1778" t="str">
        <f>IF(AND(H6&lt;&gt;"",H7&lt;&gt;""),"",IF(I2="あり","←整数で入力してください",""))</f>
        <v/>
      </c>
      <c r="K6" s="128"/>
      <c r="L6" s="194"/>
    </row>
    <row r="7" spans="1:12" s="5" customFormat="1" ht="20.25" customHeight="1" thickBot="1" x14ac:dyDescent="0.2">
      <c r="A7" s="267"/>
      <c r="B7" s="267"/>
      <c r="C7" s="267"/>
      <c r="D7" s="267"/>
      <c r="E7" s="267"/>
      <c r="F7" s="267"/>
      <c r="G7" s="310" t="s">
        <v>264</v>
      </c>
      <c r="H7" s="354">
        <v>38</v>
      </c>
      <c r="I7" s="320"/>
      <c r="J7" s="1778"/>
      <c r="K7" s="128"/>
      <c r="L7" s="194"/>
    </row>
    <row r="8" spans="1:12" s="133" customFormat="1" ht="20.25" customHeight="1" x14ac:dyDescent="0.15">
      <c r="A8" s="268"/>
      <c r="B8" s="1107" t="s">
        <v>1323</v>
      </c>
      <c r="C8" s="317"/>
      <c r="D8" s="317"/>
      <c r="E8" s="316"/>
      <c r="F8" s="316"/>
      <c r="G8" s="318"/>
      <c r="H8" s="318"/>
      <c r="I8" s="316"/>
      <c r="L8" s="194"/>
    </row>
    <row r="9" spans="1:12" s="133" customFormat="1" ht="5.25" customHeight="1" x14ac:dyDescent="0.15">
      <c r="A9" s="268"/>
      <c r="B9" s="316"/>
      <c r="C9" s="317"/>
      <c r="D9" s="317"/>
      <c r="E9" s="316"/>
      <c r="F9" s="316"/>
      <c r="G9" s="318"/>
      <c r="H9" s="318"/>
      <c r="I9" s="316"/>
      <c r="L9" s="194"/>
    </row>
    <row r="10" spans="1:12" ht="50.25" customHeight="1" x14ac:dyDescent="0.15">
      <c r="A10" s="321"/>
      <c r="B10" s="322" t="s">
        <v>263</v>
      </c>
      <c r="C10" s="275" t="s">
        <v>262</v>
      </c>
      <c r="D10" s="275" t="s">
        <v>261</v>
      </c>
      <c r="E10" s="277" t="s">
        <v>14</v>
      </c>
      <c r="F10" s="323" t="s">
        <v>360</v>
      </c>
      <c r="G10" s="277" t="s">
        <v>260</v>
      </c>
      <c r="H10" s="277" t="s">
        <v>15</v>
      </c>
      <c r="I10" s="274" t="s">
        <v>307</v>
      </c>
      <c r="J10" s="132" t="s">
        <v>259</v>
      </c>
      <c r="K10" s="132"/>
      <c r="L10" s="194"/>
    </row>
    <row r="11" spans="1:12" ht="20.100000000000001" customHeight="1" x14ac:dyDescent="0.15">
      <c r="A11" s="324" t="s">
        <v>255</v>
      </c>
      <c r="B11" s="325" t="s">
        <v>258</v>
      </c>
      <c r="C11" s="270" t="s">
        <v>301</v>
      </c>
      <c r="D11" s="270" t="s">
        <v>257</v>
      </c>
      <c r="E11" s="270" t="s">
        <v>256</v>
      </c>
      <c r="F11" s="326">
        <v>8</v>
      </c>
      <c r="G11" s="327">
        <v>40</v>
      </c>
      <c r="H11" s="327">
        <v>15</v>
      </c>
      <c r="I11" s="497">
        <v>42936</v>
      </c>
      <c r="L11" s="194"/>
    </row>
    <row r="12" spans="1:12" ht="20.100000000000001" customHeight="1" thickBot="1" x14ac:dyDescent="0.2">
      <c r="A12" s="324" t="s">
        <v>255</v>
      </c>
      <c r="B12" s="297" t="s">
        <v>31</v>
      </c>
      <c r="C12" s="292" t="s">
        <v>365</v>
      </c>
      <c r="D12" s="292" t="s">
        <v>32</v>
      </c>
      <c r="E12" s="290" t="s">
        <v>254</v>
      </c>
      <c r="F12" s="293">
        <v>3</v>
      </c>
      <c r="G12" s="328">
        <v>5</v>
      </c>
      <c r="H12" s="328">
        <v>0</v>
      </c>
      <c r="I12" s="498">
        <v>42917</v>
      </c>
      <c r="L12" s="194"/>
    </row>
    <row r="13" spans="1:12" ht="30.95" customHeight="1" thickBot="1" x14ac:dyDescent="0.2">
      <c r="A13" s="261">
        <v>1</v>
      </c>
      <c r="B13" s="1348" t="s">
        <v>1798</v>
      </c>
      <c r="C13" s="295" t="s">
        <v>1802</v>
      </c>
      <c r="D13" s="295" t="s">
        <v>1805</v>
      </c>
      <c r="E13" s="295" t="s">
        <v>1806</v>
      </c>
      <c r="F13" s="355">
        <v>8</v>
      </c>
      <c r="G13" s="355">
        <v>346</v>
      </c>
      <c r="H13" s="355">
        <v>4</v>
      </c>
      <c r="I13" s="381">
        <v>44409</v>
      </c>
      <c r="L13" s="194"/>
    </row>
    <row r="14" spans="1:12" ht="30.95" customHeight="1" thickBot="1" x14ac:dyDescent="0.2">
      <c r="A14" s="261">
        <v>2</v>
      </c>
      <c r="B14" s="1348" t="s">
        <v>1799</v>
      </c>
      <c r="C14" s="295" t="s">
        <v>1803</v>
      </c>
      <c r="D14" s="295" t="s">
        <v>1805</v>
      </c>
      <c r="E14" s="295" t="s">
        <v>1806</v>
      </c>
      <c r="F14" s="355">
        <v>8</v>
      </c>
      <c r="G14" s="355">
        <v>346</v>
      </c>
      <c r="H14" s="355">
        <v>7</v>
      </c>
      <c r="I14" s="381">
        <v>44409</v>
      </c>
      <c r="L14" s="194"/>
    </row>
    <row r="15" spans="1:12" ht="30.95" customHeight="1" thickBot="1" x14ac:dyDescent="0.2">
      <c r="A15" s="261">
        <v>3</v>
      </c>
      <c r="B15" s="1348" t="s">
        <v>1800</v>
      </c>
      <c r="C15" s="295" t="s">
        <v>1581</v>
      </c>
      <c r="D15" s="295" t="s">
        <v>1805</v>
      </c>
      <c r="E15" s="295" t="s">
        <v>1806</v>
      </c>
      <c r="F15" s="355">
        <v>8</v>
      </c>
      <c r="G15" s="355">
        <v>346</v>
      </c>
      <c r="H15" s="355">
        <v>26</v>
      </c>
      <c r="I15" s="381">
        <v>44409</v>
      </c>
      <c r="L15" s="194"/>
    </row>
    <row r="16" spans="1:12" ht="30.95" customHeight="1" thickBot="1" x14ac:dyDescent="0.2">
      <c r="A16" s="261">
        <v>4</v>
      </c>
      <c r="B16" s="1348" t="s">
        <v>1801</v>
      </c>
      <c r="C16" s="295" t="s">
        <v>1804</v>
      </c>
      <c r="D16" s="295" t="s">
        <v>1805</v>
      </c>
      <c r="E16" s="295" t="s">
        <v>1806</v>
      </c>
      <c r="F16" s="355">
        <v>8</v>
      </c>
      <c r="G16" s="355">
        <v>346</v>
      </c>
      <c r="H16" s="355">
        <v>1</v>
      </c>
      <c r="I16" s="381">
        <v>44409</v>
      </c>
      <c r="L16" s="194"/>
    </row>
    <row r="17" spans="1:12" ht="30.95" customHeight="1" thickBot="1" x14ac:dyDescent="0.2">
      <c r="A17" s="261">
        <v>5</v>
      </c>
      <c r="B17" s="1348"/>
      <c r="C17" s="295"/>
      <c r="D17" s="295"/>
      <c r="E17" s="295"/>
      <c r="F17" s="355"/>
      <c r="G17" s="355"/>
      <c r="H17" s="355"/>
      <c r="I17" s="381"/>
      <c r="L17" s="195"/>
    </row>
    <row r="18" spans="1:12" x14ac:dyDescent="0.15">
      <c r="A18" s="130"/>
      <c r="G18" s="130"/>
      <c r="H18" s="130"/>
      <c r="J18" s="200" t="s">
        <v>391</v>
      </c>
      <c r="K18" s="200"/>
    </row>
    <row r="19" spans="1:12" x14ac:dyDescent="0.15">
      <c r="A19" s="130"/>
      <c r="G19" s="130"/>
      <c r="H19" s="130"/>
    </row>
    <row r="20" spans="1:12" x14ac:dyDescent="0.15">
      <c r="A20" s="130"/>
      <c r="G20" s="130"/>
      <c r="H20" s="130"/>
    </row>
    <row r="21" spans="1:12" x14ac:dyDescent="0.15">
      <c r="A21" s="130"/>
      <c r="G21" s="130"/>
      <c r="H21" s="130"/>
    </row>
    <row r="22" spans="1:12" x14ac:dyDescent="0.15">
      <c r="A22" s="130"/>
      <c r="G22" s="130"/>
      <c r="H22" s="130"/>
    </row>
    <row r="23" spans="1:12" x14ac:dyDescent="0.15">
      <c r="A23" s="130"/>
      <c r="G23" s="130"/>
      <c r="H23" s="130"/>
    </row>
    <row r="24" spans="1:12" x14ac:dyDescent="0.15">
      <c r="A24" s="130"/>
      <c r="G24" s="130"/>
      <c r="H24" s="130"/>
    </row>
    <row r="25" spans="1:12" x14ac:dyDescent="0.15">
      <c r="A25" s="130"/>
      <c r="G25" s="130"/>
      <c r="H25" s="130"/>
    </row>
    <row r="26" spans="1:12" x14ac:dyDescent="0.15">
      <c r="A26" s="130"/>
      <c r="G26" s="130"/>
      <c r="H26" s="130"/>
    </row>
    <row r="27" spans="1:12" x14ac:dyDescent="0.15">
      <c r="A27" s="130"/>
      <c r="G27" s="130"/>
      <c r="H27" s="130"/>
    </row>
    <row r="28" spans="1:12" x14ac:dyDescent="0.15">
      <c r="A28" s="130"/>
      <c r="G28" s="130"/>
      <c r="H28" s="130"/>
    </row>
  </sheetData>
  <sheetProtection formatCells="0" formatColumns="0" formatRows="0" insertHyperlinks="0"/>
  <mergeCells count="5">
    <mergeCell ref="F4:I4"/>
    <mergeCell ref="A1:I1"/>
    <mergeCell ref="B2:H2"/>
    <mergeCell ref="J2:J5"/>
    <mergeCell ref="J6:J7"/>
  </mergeCells>
  <phoneticPr fontId="4"/>
  <dataValidations count="7">
    <dataValidation type="list" allowBlank="1" showInputMessage="1" showErrorMessage="1" sqref="E13:E17">
      <formula1>"都道府県内統一,地域内複数施設,1施設のみ"</formula1>
    </dataValidation>
    <dataValidation type="list" allowBlank="1" showInputMessage="1" showErrorMessage="1" sqref="D13:D17">
      <formula1>"術後フォロー（化療なし）,術後フォロー（化療あり）,化療,治療前フォローアップ,緩和移行,がん疼痛や呼吸困難,その他"</formula1>
    </dataValidation>
    <dataValidation type="list" allowBlank="1" showInputMessage="1" showErrorMessage="1" sqref="C13:C17">
      <formula1>"肺がん,胃がん,大腸がん,肝がん,乳がん,各がん共通,脳腫瘍,脊髄腫瘍,眼・眼窩腫瘍,口腔がん,咽頭がん・喉頭がん,甲状腺がん,縦隔腫瘍,中皮腫,食道がん,小腸がん,GIST,膵がん,胆道がん,腎がん,尿路がん,膀胱がん,副腎腫瘍,前立腺がん,精巣がん,その他の男性生殖器がん,子宮がん,卵巣がん,その他の女性生殖器がん,皮膚腫瘍,悪性骨軟部腫瘍,  血液腫瘍,後腹膜・腹膜腫瘍,性腺外胚細胞腫瘍,原発不明がん,小児脳腫瘍,小児の眼・眼窩腫瘍,小児悪性骨軟部腫瘍,その他の小児固形腫瘍,小児血液腫瘍"</formula1>
    </dataValidation>
    <dataValidation type="whole" imeMode="disabled" operator="greaterThanOrEqual" allowBlank="1" showInputMessage="1" showErrorMessage="1" error="整数で入力してください" prompt="整数で入力" sqref="H6:H7 F13:H17">
      <formula1>0</formula1>
    </dataValidation>
    <dataValidation allowBlank="1" showInputMessage="1" showErrorMessage="1" prompt="表紙シートの病院名を反映" sqref="F4:I4"/>
    <dataValidation type="list" allowBlank="1" showInputMessage="1" showErrorMessage="1" prompt="表紙①に反映されます" sqref="I2">
      <formula1>"あり,なし"</formula1>
    </dataValidation>
    <dataValidation imeMode="disabled" operator="lessThanOrEqual" allowBlank="1" showInputMessage="1" showErrorMessage="1" prompt="YYYY/MM/DDで入力" sqref="I13:I17"/>
  </dataValidations>
  <hyperlinks>
    <hyperlink ref="K1" location="表紙①!D22" tooltip="表紙①に戻ります" display="表紙①に戻る"/>
    <hyperlink ref="K2" location="'様式4（機能別）'!N122" tooltip="様式4（機能別）に戻ります" display="様式4（機能別）のⅡ（地域がん診療連携拠点病院の指定要件について）に戻る"/>
    <hyperlink ref="K4" location="'様式4（機能別）'!N629"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57" fitToHeight="0" orientation="portrait" cellComments="asDisplayed" r:id="rId1"/>
  <headerFooter>
    <oddHeader>&amp;Rver.2.0</oddHeader>
    <oddFooter>&amp;C&amp;P/&amp;N&amp;R&amp;A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rgb="FF00B050"/>
    <pageSetUpPr fitToPage="1"/>
  </sheetPr>
  <dimension ref="A1:K21"/>
  <sheetViews>
    <sheetView showGridLines="0" view="pageBreakPreview" zoomScaleNormal="100" zoomScaleSheetLayoutView="100" zoomScalePageLayoutView="80" workbookViewId="0">
      <selection activeCell="F13" sqref="F13"/>
    </sheetView>
  </sheetViews>
  <sheetFormatPr defaultColWidth="9" defaultRowHeight="13.5" x14ac:dyDescent="0.15"/>
  <cols>
    <col min="1" max="1" width="3.625" style="3" customWidth="1"/>
    <col min="2" max="2" width="25.125" style="3" customWidth="1"/>
    <col min="3" max="3" width="13.875" style="3" customWidth="1"/>
    <col min="4" max="4" width="13.875" style="4" customWidth="1"/>
    <col min="5" max="5" width="44.125" style="3" customWidth="1"/>
    <col min="6" max="6" width="39.5" style="3" customWidth="1"/>
    <col min="7" max="7" width="24" style="3" customWidth="1"/>
    <col min="8" max="8" width="25.625" style="3" customWidth="1"/>
    <col min="9" max="9" width="15" style="3" customWidth="1"/>
    <col min="10" max="10" width="2.625" style="3" customWidth="1"/>
    <col min="11" max="11" width="80.625" style="3" customWidth="1"/>
    <col min="12" max="16384" width="9" style="3"/>
  </cols>
  <sheetData>
    <row r="1" spans="1:11" ht="35.25" customHeight="1" thickBot="1" x14ac:dyDescent="0.2">
      <c r="A1" s="1537" t="s">
        <v>1324</v>
      </c>
      <c r="B1" s="1537"/>
      <c r="C1" s="1537"/>
      <c r="D1" s="1537"/>
      <c r="E1" s="1537"/>
      <c r="F1" s="1537"/>
      <c r="G1" s="1537"/>
      <c r="H1" s="1537"/>
      <c r="J1" s="990" t="s">
        <v>1214</v>
      </c>
    </row>
    <row r="2" spans="1:11" ht="24.95" customHeight="1" thickTop="1" thickBot="1" x14ac:dyDescent="0.2">
      <c r="A2" s="1539" t="s">
        <v>387</v>
      </c>
      <c r="B2" s="1539"/>
      <c r="C2" s="1539"/>
      <c r="D2" s="1539"/>
      <c r="E2" s="1539"/>
      <c r="F2" s="1539"/>
      <c r="G2" s="1554"/>
      <c r="H2" s="243" t="s">
        <v>293</v>
      </c>
      <c r="I2" s="1605" t="str">
        <f>IF(AND(G7&lt;&gt;"",B11&lt;&gt;"",C11&lt;&gt;"",D11&lt;&gt;"",E11&lt;&gt;"",F11&lt;&gt;"",G11&lt;&gt;"",H2="あり"),"",IF(H2="あり","←開催件数及び下の表の少なくとも１項目には入力が必要です",IF(H2="","←「あり」か「なし」を選択してください","")))</f>
        <v/>
      </c>
      <c r="J2" s="990" t="s">
        <v>1271</v>
      </c>
    </row>
    <row r="3" spans="1:11" ht="5.0999999999999996" customHeight="1" thickTop="1" x14ac:dyDescent="0.15">
      <c r="A3" s="268"/>
      <c r="B3" s="268"/>
      <c r="C3" s="268"/>
      <c r="D3" s="510"/>
      <c r="E3" s="268"/>
      <c r="F3" s="268"/>
      <c r="G3" s="268"/>
      <c r="H3" s="268"/>
      <c r="I3" s="1605"/>
      <c r="J3" s="78"/>
    </row>
    <row r="4" spans="1:11" ht="20.100000000000001" customHeight="1" x14ac:dyDescent="0.15">
      <c r="A4" s="268"/>
      <c r="B4" s="268"/>
      <c r="C4" s="268"/>
      <c r="D4" s="510"/>
      <c r="E4" s="268"/>
      <c r="F4" s="279" t="s">
        <v>327</v>
      </c>
      <c r="G4" s="1540" t="str">
        <f>表紙①!E2</f>
        <v>市立貝塚病院</v>
      </c>
      <c r="H4" s="1541"/>
      <c r="I4" s="1605"/>
      <c r="J4" s="990" t="s">
        <v>1301</v>
      </c>
    </row>
    <row r="5" spans="1:11" ht="30" customHeight="1" thickBot="1" x14ac:dyDescent="0.2">
      <c r="A5" s="1781" t="s">
        <v>814</v>
      </c>
      <c r="B5" s="1781"/>
      <c r="C5" s="1781"/>
      <c r="D5" s="1781"/>
      <c r="E5" s="1781"/>
      <c r="F5" s="1781"/>
      <c r="G5" s="1781"/>
      <c r="H5" s="1781"/>
      <c r="I5" s="1605"/>
      <c r="K5" s="1203" t="s">
        <v>384</v>
      </c>
    </row>
    <row r="6" spans="1:11" ht="20.100000000000001" customHeight="1" thickBot="1" x14ac:dyDescent="0.2">
      <c r="A6" s="268"/>
      <c r="B6" s="1782"/>
      <c r="C6" s="1783"/>
      <c r="D6" s="1783"/>
      <c r="E6" s="1783"/>
      <c r="F6" s="1783"/>
      <c r="G6" s="1784"/>
      <c r="K6" s="194"/>
    </row>
    <row r="7" spans="1:11" ht="20.100000000000001" customHeight="1" thickBot="1" x14ac:dyDescent="0.2">
      <c r="A7" s="268"/>
      <c r="B7" s="268"/>
      <c r="C7" s="268"/>
      <c r="D7" s="510"/>
      <c r="E7" s="268"/>
      <c r="F7" s="496" t="s">
        <v>1617</v>
      </c>
      <c r="G7" s="451">
        <v>2</v>
      </c>
      <c r="H7" s="1225" t="str">
        <f>IF(G7&lt;&gt;"","",IF(H2="あり","←整数で入力してください",""))</f>
        <v/>
      </c>
      <c r="J7" s="194"/>
    </row>
    <row r="8" spans="1:11" ht="99.95" customHeight="1" x14ac:dyDescent="0.15">
      <c r="A8" s="1779" t="s">
        <v>1607</v>
      </c>
      <c r="B8" s="1780"/>
      <c r="C8" s="1780"/>
      <c r="D8" s="1780"/>
      <c r="E8" s="1780"/>
      <c r="F8" s="1780"/>
      <c r="G8" s="1780"/>
      <c r="H8" s="1226"/>
      <c r="I8" s="1225"/>
      <c r="K8" s="194"/>
    </row>
    <row r="9" spans="1:11" ht="27.95" customHeight="1" x14ac:dyDescent="0.15">
      <c r="A9" s="311"/>
      <c r="B9" s="698" t="s">
        <v>813</v>
      </c>
      <c r="C9" s="698" t="s">
        <v>817</v>
      </c>
      <c r="D9" s="312" t="s">
        <v>815</v>
      </c>
      <c r="E9" s="312" t="s">
        <v>159</v>
      </c>
      <c r="F9" s="698" t="s">
        <v>1618</v>
      </c>
      <c r="G9" s="404" t="s">
        <v>1099</v>
      </c>
      <c r="J9" s="194"/>
    </row>
    <row r="10" spans="1:11" ht="45" customHeight="1" thickBot="1" x14ac:dyDescent="0.2">
      <c r="A10" s="313" t="s">
        <v>286</v>
      </c>
      <c r="B10" s="314">
        <v>10</v>
      </c>
      <c r="C10" s="315">
        <v>20</v>
      </c>
      <c r="D10" s="509" t="s">
        <v>816</v>
      </c>
      <c r="E10" s="761" t="s">
        <v>115</v>
      </c>
      <c r="F10" s="760">
        <v>4</v>
      </c>
      <c r="G10" s="759" t="s">
        <v>1100</v>
      </c>
      <c r="J10" s="194"/>
    </row>
    <row r="11" spans="1:11" s="78" customFormat="1" ht="69.95" customHeight="1" thickBot="1" x14ac:dyDescent="0.2">
      <c r="A11" s="556">
        <v>1</v>
      </c>
      <c r="B11" s="358">
        <v>7</v>
      </c>
      <c r="C11" s="358">
        <v>29</v>
      </c>
      <c r="D11" s="511" t="s">
        <v>1807</v>
      </c>
      <c r="E11" s="478" t="s">
        <v>1808</v>
      </c>
      <c r="F11" s="358">
        <v>2</v>
      </c>
      <c r="G11" s="478" t="s">
        <v>1809</v>
      </c>
      <c r="H11" s="1100" t="str">
        <f>IF(AND(H2="あり",B11&lt;&gt;"",C11&lt;&gt;"",D11&lt;&gt;"",E11&lt;&gt;"",F11&lt;&gt;"",G11&lt;&gt;""),"OK",IF(H2&lt;&gt;"あり","","←開催件数に応じて記載が必要です"))</f>
        <v>OK</v>
      </c>
      <c r="J11" s="194"/>
    </row>
    <row r="12" spans="1:11" s="78" customFormat="1" ht="69.95" customHeight="1" thickBot="1" x14ac:dyDescent="0.2">
      <c r="A12" s="556">
        <v>2</v>
      </c>
      <c r="B12" s="358"/>
      <c r="C12" s="358"/>
      <c r="D12" s="511"/>
      <c r="E12" s="478"/>
      <c r="F12" s="358"/>
      <c r="G12" s="478"/>
      <c r="J12" s="194"/>
    </row>
    <row r="13" spans="1:11" s="78" customFormat="1" ht="69.95" customHeight="1" thickBot="1" x14ac:dyDescent="0.2">
      <c r="A13" s="556">
        <v>3</v>
      </c>
      <c r="B13" s="358"/>
      <c r="C13" s="358"/>
      <c r="D13" s="511"/>
      <c r="E13" s="478"/>
      <c r="F13" s="358"/>
      <c r="G13" s="478"/>
      <c r="J13" s="194"/>
    </row>
    <row r="14" spans="1:11" s="78" customFormat="1" ht="69.95" customHeight="1" thickBot="1" x14ac:dyDescent="0.2">
      <c r="A14" s="556">
        <v>4</v>
      </c>
      <c r="B14" s="358"/>
      <c r="C14" s="358"/>
      <c r="D14" s="511"/>
      <c r="E14" s="478"/>
      <c r="F14" s="358"/>
      <c r="G14" s="478"/>
      <c r="J14" s="194"/>
    </row>
    <row r="15" spans="1:11" s="78" customFormat="1" ht="69.95" customHeight="1" thickBot="1" x14ac:dyDescent="0.2">
      <c r="A15" s="556">
        <v>5</v>
      </c>
      <c r="B15" s="358"/>
      <c r="C15" s="358"/>
      <c r="D15" s="511"/>
      <c r="E15" s="478"/>
      <c r="F15" s="358"/>
      <c r="G15" s="478"/>
      <c r="J15" s="194"/>
    </row>
    <row r="16" spans="1:11" s="78" customFormat="1" ht="69.95" customHeight="1" thickBot="1" x14ac:dyDescent="0.2">
      <c r="A16" s="556">
        <v>6</v>
      </c>
      <c r="B16" s="358"/>
      <c r="C16" s="358"/>
      <c r="D16" s="511"/>
      <c r="E16" s="478"/>
      <c r="F16" s="358"/>
      <c r="G16" s="478"/>
      <c r="J16" s="194"/>
    </row>
    <row r="17" spans="1:10" s="78" customFormat="1" ht="69.95" customHeight="1" thickBot="1" x14ac:dyDescent="0.2">
      <c r="A17" s="556">
        <v>7</v>
      </c>
      <c r="B17" s="358"/>
      <c r="C17" s="358"/>
      <c r="D17" s="511"/>
      <c r="E17" s="478"/>
      <c r="F17" s="358"/>
      <c r="G17" s="478"/>
      <c r="J17" s="194"/>
    </row>
    <row r="18" spans="1:10" s="78" customFormat="1" ht="69.95" customHeight="1" thickBot="1" x14ac:dyDescent="0.2">
      <c r="A18" s="556">
        <v>8</v>
      </c>
      <c r="B18" s="358"/>
      <c r="C18" s="358"/>
      <c r="D18" s="511"/>
      <c r="E18" s="478"/>
      <c r="F18" s="358"/>
      <c r="G18" s="478"/>
      <c r="J18" s="194"/>
    </row>
    <row r="19" spans="1:10" s="78" customFormat="1" ht="69.95" customHeight="1" thickBot="1" x14ac:dyDescent="0.2">
      <c r="A19" s="556">
        <v>9</v>
      </c>
      <c r="B19" s="358"/>
      <c r="C19" s="358"/>
      <c r="D19" s="511"/>
      <c r="E19" s="478"/>
      <c r="F19" s="358"/>
      <c r="G19" s="478"/>
      <c r="J19" s="194"/>
    </row>
    <row r="20" spans="1:10" s="78" customFormat="1" ht="69.95" customHeight="1" thickBot="1" x14ac:dyDescent="0.2">
      <c r="A20" s="556">
        <v>10</v>
      </c>
      <c r="B20" s="358"/>
      <c r="C20" s="358"/>
      <c r="D20" s="511"/>
      <c r="E20" s="478"/>
      <c r="F20" s="358"/>
      <c r="G20" s="478"/>
      <c r="J20" s="195"/>
    </row>
    <row r="21" spans="1:10" x14ac:dyDescent="0.15">
      <c r="I21" s="197" t="s">
        <v>391</v>
      </c>
      <c r="J21" s="197"/>
    </row>
  </sheetData>
  <sheetProtection formatCells="0" formatColumns="0" formatRows="0" insertHyperlinks="0"/>
  <mergeCells count="7">
    <mergeCell ref="A8:G8"/>
    <mergeCell ref="I2:I5"/>
    <mergeCell ref="A1:H1"/>
    <mergeCell ref="G4:H4"/>
    <mergeCell ref="A5:H5"/>
    <mergeCell ref="B6:G6"/>
    <mergeCell ref="A2:G2"/>
  </mergeCells>
  <phoneticPr fontId="4"/>
  <dataValidations count="5">
    <dataValidation type="list" allowBlank="1" showInputMessage="1" showErrorMessage="1" prompt="表紙①に反映されます" sqref="H2">
      <formula1>"あり,なし"</formula1>
    </dataValidation>
    <dataValidation type="whole" imeMode="disabled" operator="greaterThanOrEqual" allowBlank="1" showInputMessage="1" showErrorMessage="1" error="整数で入力してください" prompt="整数で入力" sqref="G7 B11:C20 F11:F20">
      <formula1>0</formula1>
    </dataValidation>
    <dataValidation operator="greaterThanOrEqual" allowBlank="1" showInputMessage="1" showErrorMessage="1" sqref="G11:G20 E11:E20"/>
    <dataValidation allowBlank="1" showInputMessage="1" showErrorMessage="1" prompt="表紙シートの病院名を反映" sqref="G4:H4"/>
    <dataValidation type="custom" imeMode="disabled" allowBlank="1" showInputMessage="1" showErrorMessage="1" error="半角で入力してください" prompt="アドレスは、手入力せずにホームページからコピーしてください" sqref="B6:G6">
      <formula1>LEN(B6)=LENB(B6)</formula1>
    </dataValidation>
  </dataValidations>
  <hyperlinks>
    <hyperlink ref="J1" location="表紙①!D23" tooltip="表紙①に戻ります" display="表紙①に戻る"/>
    <hyperlink ref="J2" location="'様式4（機能別）'!N126" tooltip="様式4（機能別）に戻ります" display="様式4（機能別）のⅡ（地域がん診療連携拠点病院の指定要件について）に戻る"/>
    <hyperlink ref="J4" location="'様式4（機能別）'!N633"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47" fitToHeight="0" orientation="portrait" cellComments="asDisplayed" r:id="rId1"/>
  <headerFooter>
    <oddHeader>&amp;Rver.2.0</oddHeader>
    <oddFooter>&amp;C&amp;P/&amp;N&amp;R&amp;A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I33"/>
  <sheetViews>
    <sheetView view="pageBreakPreview" topLeftCell="A7" zoomScaleNormal="100" zoomScaleSheetLayoutView="100" workbookViewId="0">
      <selection activeCell="D15" sqref="D15:F15"/>
    </sheetView>
  </sheetViews>
  <sheetFormatPr defaultColWidth="8.875" defaultRowHeight="18.75" x14ac:dyDescent="0.15"/>
  <cols>
    <col min="1" max="1" width="4.625" style="513" customWidth="1"/>
    <col min="2" max="2" width="17.625" style="513" customWidth="1"/>
    <col min="3" max="3" width="15.75" style="527" customWidth="1"/>
    <col min="4" max="4" width="15.25" style="513" customWidth="1"/>
    <col min="5" max="5" width="11.875" style="513" customWidth="1"/>
    <col min="6" max="6" width="39.25" style="513" customWidth="1"/>
    <col min="7" max="7" width="15" style="513" customWidth="1"/>
    <col min="8" max="8" width="2.25" style="513" customWidth="1"/>
    <col min="9" max="9" width="80.625" style="513" customWidth="1"/>
    <col min="10" max="16384" width="8.875" style="513"/>
  </cols>
  <sheetData>
    <row r="1" spans="1:9" ht="19.5" thickBot="1" x14ac:dyDescent="0.2">
      <c r="A1" s="1791" t="s">
        <v>832</v>
      </c>
      <c r="B1" s="1791"/>
      <c r="C1" s="1791"/>
      <c r="D1" s="1791"/>
      <c r="E1" s="1791"/>
      <c r="F1" s="1791"/>
      <c r="G1" s="512"/>
      <c r="H1" s="990" t="s">
        <v>1214</v>
      </c>
      <c r="I1" s="512"/>
    </row>
    <row r="2" spans="1:9" ht="20.25" customHeight="1" thickTop="1" thickBot="1" x14ac:dyDescent="0.2">
      <c r="A2" s="528"/>
      <c r="B2" s="528"/>
      <c r="C2" s="529"/>
      <c r="D2" s="528"/>
      <c r="E2" s="452" t="s">
        <v>836</v>
      </c>
      <c r="F2" s="243" t="s">
        <v>293</v>
      </c>
      <c r="G2" s="1785" t="str">
        <f>IF(OR(AND(C14&lt;&gt;"",D14&lt;&gt;"",F2&lt;&gt;""),AND(F2&lt;&gt;"",B19&lt;&gt;"",C19&lt;&gt;"",D19&lt;&gt;"")),"",IF(F2="あり","下の２つの表の少なくとも１項目には入力が必要です",IF(F2="","←「あり」か「なし」を選択してください","")))</f>
        <v/>
      </c>
      <c r="H2" s="990" t="s">
        <v>1271</v>
      </c>
    </row>
    <row r="3" spans="1:9" ht="19.5" thickTop="1" x14ac:dyDescent="0.15">
      <c r="A3" s="1792" t="s">
        <v>528</v>
      </c>
      <c r="B3" s="1792"/>
      <c r="C3" s="1792"/>
      <c r="D3" s="1792"/>
      <c r="E3" s="1792"/>
      <c r="F3" s="1792"/>
      <c r="G3" s="1785"/>
      <c r="H3" s="990" t="s">
        <v>1272</v>
      </c>
    </row>
    <row r="4" spans="1:9" x14ac:dyDescent="0.15">
      <c r="A4" s="512"/>
      <c r="B4" s="512"/>
      <c r="C4" s="526"/>
      <c r="D4" s="512"/>
      <c r="E4" s="515" t="s">
        <v>239</v>
      </c>
      <c r="F4" s="516" t="str">
        <f>表紙①!E2</f>
        <v>市立貝塚病院</v>
      </c>
      <c r="G4" s="1785"/>
      <c r="H4" s="930"/>
      <c r="I4" s="1203" t="s">
        <v>824</v>
      </c>
    </row>
    <row r="5" spans="1:9" x14ac:dyDescent="0.15">
      <c r="A5" s="512"/>
      <c r="B5" s="512"/>
      <c r="C5" s="526"/>
      <c r="D5" s="512"/>
      <c r="E5" s="515" t="s">
        <v>240</v>
      </c>
      <c r="F5" s="1192" t="s">
        <v>1600</v>
      </c>
      <c r="G5" s="1785"/>
      <c r="H5" s="512"/>
      <c r="I5" s="514"/>
    </row>
    <row r="6" spans="1:9" x14ac:dyDescent="0.15">
      <c r="A6" s="512" t="s">
        <v>857</v>
      </c>
      <c r="B6" s="512"/>
      <c r="C6" s="526"/>
      <c r="D6" s="512"/>
      <c r="E6" s="515"/>
      <c r="F6" s="517"/>
      <c r="G6" s="512"/>
      <c r="H6" s="512"/>
      <c r="I6" s="514"/>
    </row>
    <row r="7" spans="1:9" x14ac:dyDescent="0.15">
      <c r="A7" s="518"/>
      <c r="B7" s="1787" t="s">
        <v>368</v>
      </c>
      <c r="C7" s="1787"/>
      <c r="D7" s="1787"/>
      <c r="E7" s="1787"/>
      <c r="F7" s="1787"/>
      <c r="G7" s="512"/>
      <c r="H7" s="512"/>
      <c r="I7" s="514"/>
    </row>
    <row r="8" spans="1:9" x14ac:dyDescent="0.15">
      <c r="A8" s="518"/>
      <c r="B8" s="1787" t="s">
        <v>367</v>
      </c>
      <c r="C8" s="1787"/>
      <c r="D8" s="1787"/>
      <c r="E8" s="1787"/>
      <c r="F8" s="1787"/>
      <c r="G8" s="512"/>
      <c r="H8" s="512"/>
      <c r="I8" s="514"/>
    </row>
    <row r="9" spans="1:9" ht="48" customHeight="1" x14ac:dyDescent="0.15">
      <c r="A9" s="518"/>
      <c r="B9" s="1787" t="s">
        <v>818</v>
      </c>
      <c r="C9" s="1787"/>
      <c r="D9" s="1787"/>
      <c r="E9" s="1787"/>
      <c r="F9" s="1787"/>
      <c r="G9" s="512"/>
      <c r="H9" s="512"/>
      <c r="I9" s="514"/>
    </row>
    <row r="10" spans="1:9" ht="38.450000000000003" customHeight="1" x14ac:dyDescent="0.15">
      <c r="A10" s="518"/>
      <c r="B10" s="1787" t="s">
        <v>835</v>
      </c>
      <c r="C10" s="1787"/>
      <c r="D10" s="1787"/>
      <c r="E10" s="1787"/>
      <c r="F10" s="1787"/>
      <c r="G10" s="512"/>
      <c r="H10" s="512"/>
      <c r="I10" s="514"/>
    </row>
    <row r="11" spans="1:9" ht="25.15" customHeight="1" x14ac:dyDescent="0.15">
      <c r="A11" s="519"/>
      <c r="B11" s="1788" t="s">
        <v>825</v>
      </c>
      <c r="C11" s="1788"/>
      <c r="D11" s="1788"/>
      <c r="E11" s="1788"/>
      <c r="F11" s="519"/>
      <c r="G11" s="512"/>
      <c r="H11" s="512"/>
      <c r="I11" s="514"/>
    </row>
    <row r="12" spans="1:9" ht="21.6" customHeight="1" x14ac:dyDescent="0.15">
      <c r="A12" s="520"/>
      <c r="B12" s="521" t="s">
        <v>841</v>
      </c>
      <c r="C12" s="522" t="s">
        <v>826</v>
      </c>
      <c r="D12" s="1793" t="s">
        <v>831</v>
      </c>
      <c r="E12" s="1794"/>
      <c r="F12" s="1795"/>
      <c r="G12" s="931"/>
      <c r="I12" s="514"/>
    </row>
    <row r="13" spans="1:9" ht="24" x14ac:dyDescent="0.15">
      <c r="A13" s="523" t="s">
        <v>827</v>
      </c>
      <c r="B13" s="524" t="s">
        <v>833</v>
      </c>
      <c r="C13" s="530">
        <v>3</v>
      </c>
      <c r="D13" s="1796" t="s">
        <v>828</v>
      </c>
      <c r="E13" s="1797"/>
      <c r="F13" s="1798"/>
      <c r="G13" s="931"/>
      <c r="I13" s="514"/>
    </row>
    <row r="14" spans="1:9" ht="24" x14ac:dyDescent="0.15">
      <c r="A14" s="532">
        <v>1</v>
      </c>
      <c r="B14" s="531" t="s">
        <v>833</v>
      </c>
      <c r="C14" s="834">
        <v>2</v>
      </c>
      <c r="D14" s="1799" t="s">
        <v>1822</v>
      </c>
      <c r="E14" s="1800"/>
      <c r="F14" s="1801"/>
      <c r="G14" s="931"/>
      <c r="I14" s="514"/>
    </row>
    <row r="15" spans="1:9" ht="24" x14ac:dyDescent="0.15">
      <c r="A15" s="532">
        <v>2</v>
      </c>
      <c r="B15" s="531" t="s">
        <v>834</v>
      </c>
      <c r="C15" s="834">
        <v>2</v>
      </c>
      <c r="D15" s="1799" t="s">
        <v>1721</v>
      </c>
      <c r="E15" s="1800"/>
      <c r="F15" s="1801"/>
      <c r="G15" s="931"/>
      <c r="I15" s="514"/>
    </row>
    <row r="16" spans="1:9" ht="36.6" customHeight="1" thickBot="1" x14ac:dyDescent="0.2">
      <c r="A16" s="904"/>
      <c r="B16" s="1802" t="s">
        <v>829</v>
      </c>
      <c r="C16" s="1802"/>
      <c r="D16" s="1802"/>
      <c r="E16" s="1802"/>
      <c r="F16" s="905"/>
      <c r="G16" s="931"/>
      <c r="I16" s="514"/>
    </row>
    <row r="17" spans="1:9" ht="27" customHeight="1" thickBot="1" x14ac:dyDescent="0.2">
      <c r="A17" s="906"/>
      <c r="B17" s="907" t="s">
        <v>819</v>
      </c>
      <c r="C17" s="907" t="s">
        <v>820</v>
      </c>
      <c r="D17" s="1789" t="s">
        <v>821</v>
      </c>
      <c r="E17" s="1789"/>
      <c r="F17" s="1789"/>
      <c r="G17" s="931"/>
      <c r="I17" s="514"/>
    </row>
    <row r="18" spans="1:9" ht="21" customHeight="1" thickBot="1" x14ac:dyDescent="0.2">
      <c r="A18" s="908" t="s">
        <v>827</v>
      </c>
      <c r="B18" s="909" t="s">
        <v>822</v>
      </c>
      <c r="C18" s="908" t="s">
        <v>823</v>
      </c>
      <c r="D18" s="1790" t="s">
        <v>830</v>
      </c>
      <c r="E18" s="1790"/>
      <c r="F18" s="1790"/>
      <c r="G18" s="931"/>
      <c r="I18" s="514"/>
    </row>
    <row r="19" spans="1:9" ht="21" customHeight="1" thickBot="1" x14ac:dyDescent="0.2">
      <c r="A19" s="910">
        <v>1</v>
      </c>
      <c r="B19" s="911" t="s">
        <v>1722</v>
      </c>
      <c r="C19" s="912" t="s">
        <v>927</v>
      </c>
      <c r="D19" s="1786"/>
      <c r="E19" s="1786"/>
      <c r="F19" s="1786"/>
      <c r="G19" s="931"/>
      <c r="I19" s="514"/>
    </row>
    <row r="20" spans="1:9" ht="21" customHeight="1" thickBot="1" x14ac:dyDescent="0.2">
      <c r="A20" s="910">
        <v>2</v>
      </c>
      <c r="B20" s="911" t="s">
        <v>1723</v>
      </c>
      <c r="C20" s="912" t="s">
        <v>927</v>
      </c>
      <c r="D20" s="1786"/>
      <c r="E20" s="1786"/>
      <c r="F20" s="1786"/>
      <c r="G20" s="931"/>
      <c r="I20" s="514"/>
    </row>
    <row r="21" spans="1:9" ht="21" customHeight="1" thickBot="1" x14ac:dyDescent="0.2">
      <c r="A21" s="910">
        <v>3</v>
      </c>
      <c r="B21" s="911" t="s">
        <v>1725</v>
      </c>
      <c r="C21" s="912" t="s">
        <v>927</v>
      </c>
      <c r="D21" s="1786"/>
      <c r="E21" s="1786"/>
      <c r="F21" s="1786"/>
      <c r="G21" s="931"/>
      <c r="I21" s="514"/>
    </row>
    <row r="22" spans="1:9" ht="21" customHeight="1" thickBot="1" x14ac:dyDescent="0.2">
      <c r="A22" s="910">
        <v>4</v>
      </c>
      <c r="B22" s="911"/>
      <c r="C22" s="912"/>
      <c r="D22" s="1786"/>
      <c r="E22" s="1786"/>
      <c r="F22" s="1786"/>
      <c r="G22" s="931"/>
      <c r="I22" s="514"/>
    </row>
    <row r="23" spans="1:9" ht="21" customHeight="1" thickBot="1" x14ac:dyDescent="0.2">
      <c r="A23" s="910">
        <v>5</v>
      </c>
      <c r="B23" s="911"/>
      <c r="C23" s="912"/>
      <c r="D23" s="1786"/>
      <c r="E23" s="1786"/>
      <c r="F23" s="1786"/>
      <c r="G23" s="931"/>
      <c r="I23" s="514"/>
    </row>
    <row r="24" spans="1:9" ht="21" customHeight="1" thickBot="1" x14ac:dyDescent="0.2">
      <c r="A24" s="910">
        <v>6</v>
      </c>
      <c r="B24" s="911"/>
      <c r="C24" s="912"/>
      <c r="D24" s="1786"/>
      <c r="E24" s="1786"/>
      <c r="F24" s="1786"/>
      <c r="G24" s="931"/>
      <c r="I24" s="514"/>
    </row>
    <row r="25" spans="1:9" ht="21" customHeight="1" thickBot="1" x14ac:dyDescent="0.2">
      <c r="A25" s="910">
        <v>7</v>
      </c>
      <c r="B25" s="911"/>
      <c r="C25" s="912"/>
      <c r="D25" s="1786"/>
      <c r="E25" s="1786"/>
      <c r="F25" s="1786"/>
      <c r="G25" s="931"/>
      <c r="I25" s="514"/>
    </row>
    <row r="26" spans="1:9" ht="21" customHeight="1" thickBot="1" x14ac:dyDescent="0.2">
      <c r="A26" s="910">
        <v>8</v>
      </c>
      <c r="B26" s="911"/>
      <c r="C26" s="912"/>
      <c r="D26" s="1786"/>
      <c r="E26" s="1786"/>
      <c r="F26" s="1786"/>
      <c r="G26" s="931"/>
      <c r="I26" s="514"/>
    </row>
    <row r="27" spans="1:9" ht="21" customHeight="1" thickBot="1" x14ac:dyDescent="0.2">
      <c r="A27" s="910">
        <v>9</v>
      </c>
      <c r="B27" s="911"/>
      <c r="C27" s="912"/>
      <c r="D27" s="1786"/>
      <c r="E27" s="1786"/>
      <c r="F27" s="1786"/>
      <c r="G27" s="931"/>
      <c r="I27" s="514"/>
    </row>
    <row r="28" spans="1:9" ht="21" customHeight="1" thickBot="1" x14ac:dyDescent="0.2">
      <c r="A28" s="910">
        <v>10</v>
      </c>
      <c r="B28" s="911"/>
      <c r="C28" s="912"/>
      <c r="D28" s="1786"/>
      <c r="E28" s="1786"/>
      <c r="F28" s="1786"/>
      <c r="G28" s="931"/>
      <c r="I28" s="514"/>
    </row>
    <row r="29" spans="1:9" ht="21" customHeight="1" thickBot="1" x14ac:dyDescent="0.2">
      <c r="A29" s="910">
        <v>11</v>
      </c>
      <c r="B29" s="911"/>
      <c r="C29" s="912"/>
      <c r="D29" s="1786"/>
      <c r="E29" s="1786"/>
      <c r="F29" s="1786"/>
      <c r="G29" s="931"/>
      <c r="I29" s="514"/>
    </row>
    <row r="30" spans="1:9" ht="21" customHeight="1" thickBot="1" x14ac:dyDescent="0.2">
      <c r="A30" s="910">
        <v>12</v>
      </c>
      <c r="B30" s="911"/>
      <c r="C30" s="912"/>
      <c r="D30" s="1786"/>
      <c r="E30" s="1786"/>
      <c r="F30" s="1786"/>
      <c r="G30" s="931"/>
      <c r="I30" s="514"/>
    </row>
    <row r="31" spans="1:9" ht="21" customHeight="1" thickBot="1" x14ac:dyDescent="0.2">
      <c r="A31" s="910">
        <v>13</v>
      </c>
      <c r="B31" s="911"/>
      <c r="C31" s="912"/>
      <c r="D31" s="1786"/>
      <c r="E31" s="1786"/>
      <c r="F31" s="1786"/>
      <c r="G31" s="931"/>
      <c r="I31" s="514"/>
    </row>
    <row r="32" spans="1:9" ht="21" customHeight="1" thickBot="1" x14ac:dyDescent="0.2">
      <c r="A32" s="910">
        <v>14</v>
      </c>
      <c r="B32" s="911"/>
      <c r="C32" s="912"/>
      <c r="D32" s="1786"/>
      <c r="E32" s="1786"/>
      <c r="F32" s="1786"/>
      <c r="G32" s="931"/>
      <c r="I32" s="514"/>
    </row>
    <row r="33" spans="1:9" x14ac:dyDescent="0.15">
      <c r="A33" s="512"/>
      <c r="B33" s="512"/>
      <c r="C33" s="526"/>
      <c r="D33" s="512"/>
      <c r="E33" s="512"/>
      <c r="F33" s="512"/>
      <c r="G33" s="525" t="s">
        <v>391</v>
      </c>
      <c r="H33" s="525"/>
      <c r="I33" s="899"/>
    </row>
  </sheetData>
  <mergeCells count="29">
    <mergeCell ref="D17:F17"/>
    <mergeCell ref="D18:F18"/>
    <mergeCell ref="D19:F19"/>
    <mergeCell ref="B9:F9"/>
    <mergeCell ref="A1:F1"/>
    <mergeCell ref="A3:F3"/>
    <mergeCell ref="B7:F7"/>
    <mergeCell ref="B8:F8"/>
    <mergeCell ref="D12:F12"/>
    <mergeCell ref="D13:F13"/>
    <mergeCell ref="D14:F14"/>
    <mergeCell ref="D15:F15"/>
    <mergeCell ref="B16:E16"/>
    <mergeCell ref="G2:G5"/>
    <mergeCell ref="D32:F32"/>
    <mergeCell ref="D21:F21"/>
    <mergeCell ref="D22:F22"/>
    <mergeCell ref="D23:F23"/>
    <mergeCell ref="D24:F24"/>
    <mergeCell ref="D25:F25"/>
    <mergeCell ref="D26:F26"/>
    <mergeCell ref="D27:F27"/>
    <mergeCell ref="D28:F28"/>
    <mergeCell ref="D29:F29"/>
    <mergeCell ref="D30:F30"/>
    <mergeCell ref="D31:F31"/>
    <mergeCell ref="D20:F20"/>
    <mergeCell ref="B10:F10"/>
    <mergeCell ref="B11:E11"/>
  </mergeCells>
  <phoneticPr fontId="4"/>
  <dataValidations count="5">
    <dataValidation allowBlank="1" showInputMessage="1" showErrorMessage="1" prompt="表紙シートの病院名を反映" sqref="F4"/>
    <dataValidation type="list" allowBlank="1" showInputMessage="1" showErrorMessage="1" sqref="C19:C32">
      <formula1>"常勤,非常勤"</formula1>
    </dataValidation>
    <dataValidation allowBlank="1" showDropDown="1" showInputMessage="1" showErrorMessage="1" sqref="B16:E16 B19:B32"/>
    <dataValidation type="list" allowBlank="1" showInputMessage="1" showErrorMessage="1" prompt="表紙①に反映されます" sqref="F2">
      <formula1>"あり,なし"</formula1>
    </dataValidation>
    <dataValidation type="whole" allowBlank="1" showInputMessage="1" showErrorMessage="1" sqref="C14:C15">
      <formula1>0</formula1>
      <formula2>999</formula2>
    </dataValidation>
  </dataValidations>
  <hyperlinks>
    <hyperlink ref="H1" location="表紙①!D24" tooltip="表紙①に戻ります" display="表紙①に戻る"/>
    <hyperlink ref="H2" location="'様式4（機能別）'!N217" tooltip="様式4（機能別）に戻ります" display="様式4（機能別）のⅡ（地域がん診療連携拠点病院の指定要件について）に戻る"/>
    <hyperlink ref="H3" location="'様式4（機能別）'!N692"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81" fitToHeight="0" orientation="portrait" cellComments="asDisplayed" r:id="rId1"/>
  <headerFooter>
    <oddHeader>&amp;Rver.2.0</oddHeader>
    <oddFooter>&amp;C&amp;P/&amp;N&amp;R&amp;A</oddFooter>
  </headerFooter>
  <colBreaks count="1" manualBreakCount="1">
    <brk id="8"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tabColor rgb="FF00B050"/>
    <pageSetUpPr fitToPage="1"/>
  </sheetPr>
  <dimension ref="A1:V49"/>
  <sheetViews>
    <sheetView showGridLines="0" view="pageBreakPreview" topLeftCell="A7" zoomScaleNormal="100" zoomScaleSheetLayoutView="100" zoomScalePageLayoutView="80" workbookViewId="0">
      <selection activeCell="L26" sqref="L26:L27"/>
    </sheetView>
  </sheetViews>
  <sheetFormatPr defaultColWidth="9" defaultRowHeight="20.100000000000001" customHeight="1" x14ac:dyDescent="0.15"/>
  <cols>
    <col min="1" max="1" width="4.125" style="244" customWidth="1"/>
    <col min="2" max="2" width="10.625" style="244" customWidth="1"/>
    <col min="3" max="3" width="5.625" style="244" customWidth="1"/>
    <col min="4" max="4" width="10.625" style="244" customWidth="1"/>
    <col min="5" max="5" width="5.5" style="244" customWidth="1"/>
    <col min="6" max="6" width="7.625" style="244" customWidth="1"/>
    <col min="7" max="7" width="6.875" style="244" customWidth="1"/>
    <col min="8" max="8" width="4.125" style="244" customWidth="1"/>
    <col min="9" max="9" width="15.125" style="244" customWidth="1"/>
    <col min="10" max="11" width="10.625" style="244" customWidth="1"/>
    <col min="12" max="12" width="20.625" style="244" customWidth="1"/>
    <col min="13" max="13" width="15.125" style="244" customWidth="1"/>
    <col min="14" max="14" width="3.125" style="244" customWidth="1"/>
    <col min="15" max="15" width="18.625" style="244" customWidth="1"/>
    <col min="16" max="16" width="14.125" style="244" customWidth="1"/>
    <col min="17" max="17" width="2.625" style="244" customWidth="1"/>
    <col min="18" max="18" width="15" style="244" customWidth="1"/>
    <col min="19" max="19" width="2.125" style="244" customWidth="1"/>
    <col min="20" max="20" width="100.625" style="244" customWidth="1"/>
    <col min="21" max="16384" width="9" style="244"/>
  </cols>
  <sheetData>
    <row r="1" spans="1:22" ht="19.5" customHeight="1" thickBot="1" x14ac:dyDescent="0.2">
      <c r="A1" s="1803" t="s">
        <v>117</v>
      </c>
      <c r="B1" s="1803"/>
      <c r="C1" s="1803"/>
      <c r="D1" s="1803"/>
      <c r="E1" s="1803"/>
      <c r="F1" s="1803"/>
      <c r="G1" s="1803"/>
      <c r="H1" s="1803"/>
      <c r="I1" s="1803"/>
      <c r="J1" s="1803"/>
      <c r="K1" s="1803"/>
      <c r="L1" s="1803"/>
      <c r="M1" s="1803"/>
      <c r="N1" s="1803"/>
      <c r="O1" s="1803"/>
      <c r="P1" s="1803"/>
      <c r="R1" s="932"/>
      <c r="S1" s="990" t="s">
        <v>1214</v>
      </c>
    </row>
    <row r="2" spans="1:22" ht="24.95" customHeight="1" thickTop="1" thickBot="1" x14ac:dyDescent="0.2">
      <c r="A2" s="329"/>
      <c r="B2" s="329"/>
      <c r="C2" s="329"/>
      <c r="D2" s="329"/>
      <c r="E2" s="329"/>
      <c r="F2" s="1608" t="s">
        <v>389</v>
      </c>
      <c r="G2" s="1608"/>
      <c r="H2" s="1608"/>
      <c r="I2" s="1608"/>
      <c r="J2" s="1608"/>
      <c r="K2" s="1608"/>
      <c r="L2" s="1608"/>
      <c r="M2" s="1608"/>
      <c r="N2" s="1608"/>
      <c r="O2" s="1609"/>
      <c r="P2" s="288" t="s">
        <v>293</v>
      </c>
      <c r="Q2" s="1826" t="e">
        <f>IF(P2="あり",IF(AND(C24&lt;&gt;"",E24&lt;&gt;"",F24&lt;&gt;"",G24&lt;&gt;"",H24&lt;&gt;"",I24&lt;&gt;"",J24&lt;&gt;"",K24&lt;&gt;"",L24&lt;&gt;"",L24&lt;&gt;"",#REF!&lt;&gt;"",#REF!&lt;&gt;"",N24&lt;&gt;"",N25&lt;&gt;""),"","下の表の少なくとも１項目には入力が必要です"),IF(P2="","←「あり」か「なし」を選択してください",""))</f>
        <v>#REF!</v>
      </c>
      <c r="R2" s="1826"/>
      <c r="S2" s="990" t="s">
        <v>1271</v>
      </c>
      <c r="V2" s="246"/>
    </row>
    <row r="3" spans="1:22" s="246" customFormat="1" ht="5.0999999999999996" customHeight="1" thickTop="1" x14ac:dyDescent="0.15">
      <c r="A3" s="258"/>
      <c r="B3" s="258"/>
      <c r="C3" s="258"/>
      <c r="D3" s="258"/>
      <c r="E3" s="258"/>
      <c r="F3" s="258"/>
      <c r="G3" s="258"/>
      <c r="H3" s="258"/>
      <c r="I3" s="258"/>
      <c r="J3" s="258"/>
      <c r="K3" s="258"/>
      <c r="L3" s="258"/>
      <c r="M3" s="258"/>
      <c r="N3" s="258"/>
      <c r="O3" s="258"/>
      <c r="P3" s="258"/>
      <c r="Q3" s="1826"/>
      <c r="R3" s="1826"/>
      <c r="S3" s="78"/>
    </row>
    <row r="4" spans="1:22" s="246" customFormat="1" ht="20.25" customHeight="1" x14ac:dyDescent="0.15">
      <c r="A4" s="258"/>
      <c r="B4" s="258"/>
      <c r="C4" s="258"/>
      <c r="D4" s="258"/>
      <c r="E4" s="258"/>
      <c r="F4" s="258"/>
      <c r="G4" s="258"/>
      <c r="H4" s="258"/>
      <c r="I4" s="258"/>
      <c r="J4" s="258"/>
      <c r="K4" s="250" t="s">
        <v>327</v>
      </c>
      <c r="L4" s="1804" t="str">
        <f>表紙①!E2</f>
        <v>市立貝塚病院</v>
      </c>
      <c r="M4" s="1805"/>
      <c r="N4" s="1805"/>
      <c r="O4" s="1805"/>
      <c r="P4" s="1806"/>
      <c r="Q4" s="1826"/>
      <c r="R4" s="1826"/>
      <c r="S4" s="990" t="s">
        <v>1272</v>
      </c>
    </row>
    <row r="5" spans="1:22" s="246" customFormat="1" ht="20.25" customHeight="1" x14ac:dyDescent="0.15">
      <c r="A5" s="258"/>
      <c r="B5" s="258"/>
      <c r="C5" s="258"/>
      <c r="D5" s="258"/>
      <c r="E5" s="258"/>
      <c r="F5" s="258"/>
      <c r="G5" s="258"/>
      <c r="H5" s="258"/>
      <c r="I5" s="258"/>
      <c r="J5" s="258"/>
      <c r="K5" s="251" t="s">
        <v>363</v>
      </c>
      <c r="L5" s="494" t="s">
        <v>1602</v>
      </c>
      <c r="M5" s="407"/>
      <c r="N5" s="269"/>
      <c r="O5" s="269"/>
      <c r="P5" s="269"/>
      <c r="R5" s="772"/>
      <c r="T5" s="1203" t="s">
        <v>384</v>
      </c>
    </row>
    <row r="6" spans="1:22" s="246" customFormat="1" ht="30" customHeight="1" x14ac:dyDescent="0.15">
      <c r="B6" s="258"/>
      <c r="C6" s="1819" t="s">
        <v>524</v>
      </c>
      <c r="D6" s="1820"/>
      <c r="E6" s="1821"/>
      <c r="F6" s="1821"/>
      <c r="G6" s="1821"/>
      <c r="H6" s="1821"/>
      <c r="I6" s="1821"/>
      <c r="J6" s="1821"/>
      <c r="K6" s="1821"/>
      <c r="L6" s="1821"/>
      <c r="M6" s="1821"/>
      <c r="N6" s="1821"/>
      <c r="O6" s="1821"/>
      <c r="P6" s="1821"/>
      <c r="Q6" s="1821"/>
      <c r="S6" s="772"/>
      <c r="U6" s="366"/>
    </row>
    <row r="7" spans="1:22" s="246" customFormat="1" ht="20.25" customHeight="1" x14ac:dyDescent="0.15">
      <c r="B7" s="258"/>
      <c r="C7" s="1820" t="s">
        <v>109</v>
      </c>
      <c r="D7" s="1820"/>
      <c r="E7" s="1821"/>
      <c r="F7" s="1821"/>
      <c r="G7" s="1821"/>
      <c r="H7" s="1821"/>
      <c r="I7" s="1821"/>
      <c r="J7" s="1821"/>
      <c r="K7" s="1821"/>
      <c r="L7" s="1821"/>
      <c r="M7" s="1821"/>
      <c r="N7" s="1821"/>
      <c r="O7" s="1821"/>
      <c r="P7" s="1821"/>
      <c r="Q7" s="1821"/>
      <c r="S7" s="772"/>
      <c r="U7" s="366"/>
    </row>
    <row r="8" spans="1:22" s="246" customFormat="1" ht="20.25" customHeight="1" x14ac:dyDescent="0.15">
      <c r="B8" s="258"/>
      <c r="C8" s="1829" t="s">
        <v>840</v>
      </c>
      <c r="D8" s="1829"/>
      <c r="E8" s="1829"/>
      <c r="F8" s="1829"/>
      <c r="G8" s="1829"/>
      <c r="H8" s="1829"/>
      <c r="I8" s="1829"/>
      <c r="J8" s="1829"/>
      <c r="K8" s="1829"/>
      <c r="L8" s="1829"/>
      <c r="M8" s="1829"/>
      <c r="N8" s="1829"/>
      <c r="O8" s="1829"/>
      <c r="P8" s="1829"/>
      <c r="Q8" s="508"/>
      <c r="S8" s="772"/>
      <c r="U8" s="366"/>
    </row>
    <row r="9" spans="1:22" s="246" customFormat="1" ht="12.6" customHeight="1" x14ac:dyDescent="0.15">
      <c r="A9" s="258"/>
      <c r="B9" s="258"/>
      <c r="C9" s="1822" t="s">
        <v>297</v>
      </c>
      <c r="D9" s="1823"/>
      <c r="E9" s="1822" t="s">
        <v>108</v>
      </c>
      <c r="F9" s="1824"/>
      <c r="G9" s="1824"/>
      <c r="H9" s="1823"/>
      <c r="I9" s="331" t="s">
        <v>107</v>
      </c>
      <c r="J9" s="1822" t="s">
        <v>106</v>
      </c>
      <c r="K9" s="1823"/>
      <c r="L9" s="1227" t="s">
        <v>105</v>
      </c>
      <c r="M9" s="1822" t="s">
        <v>104</v>
      </c>
      <c r="N9" s="1823"/>
      <c r="O9" s="252" t="s">
        <v>103</v>
      </c>
      <c r="P9" s="332"/>
      <c r="R9" s="772"/>
      <c r="T9" s="366"/>
    </row>
    <row r="10" spans="1:22" s="246" customFormat="1" ht="21" customHeight="1" x14ac:dyDescent="0.15">
      <c r="A10" s="258"/>
      <c r="B10" s="258"/>
      <c r="C10" s="1807" t="s">
        <v>200</v>
      </c>
      <c r="D10" s="1808"/>
      <c r="E10" s="1807" t="s">
        <v>102</v>
      </c>
      <c r="F10" s="1813"/>
      <c r="G10" s="1813"/>
      <c r="H10" s="1808"/>
      <c r="I10" s="1816" t="s">
        <v>101</v>
      </c>
      <c r="J10" s="1807" t="s">
        <v>100</v>
      </c>
      <c r="K10" s="1808"/>
      <c r="L10" s="1816" t="s">
        <v>99</v>
      </c>
      <c r="M10" s="1807" t="s">
        <v>98</v>
      </c>
      <c r="N10" s="1808"/>
      <c r="O10" s="1825" t="s">
        <v>97</v>
      </c>
      <c r="P10" s="253"/>
      <c r="R10" s="772"/>
      <c r="T10" s="366"/>
    </row>
    <row r="11" spans="1:22" s="246" customFormat="1" ht="12.6" customHeight="1" x14ac:dyDescent="0.15">
      <c r="A11" s="258"/>
      <c r="B11" s="253"/>
      <c r="C11" s="1809"/>
      <c r="D11" s="1810"/>
      <c r="E11" s="1809"/>
      <c r="F11" s="1814"/>
      <c r="G11" s="1814"/>
      <c r="H11" s="1810"/>
      <c r="I11" s="1817"/>
      <c r="J11" s="1809"/>
      <c r="K11" s="1810"/>
      <c r="L11" s="1817"/>
      <c r="M11" s="1809"/>
      <c r="N11" s="1810"/>
      <c r="O11" s="1825"/>
      <c r="P11" s="253"/>
      <c r="R11" s="772"/>
      <c r="T11" s="366"/>
    </row>
    <row r="12" spans="1:22" s="246" customFormat="1" ht="21" customHeight="1" x14ac:dyDescent="0.15">
      <c r="A12" s="258"/>
      <c r="B12" s="253"/>
      <c r="C12" s="1809"/>
      <c r="D12" s="1810"/>
      <c r="E12" s="1811"/>
      <c r="F12" s="1815"/>
      <c r="G12" s="1815"/>
      <c r="H12" s="1812"/>
      <c r="I12" s="1817"/>
      <c r="J12" s="1811"/>
      <c r="K12" s="1812"/>
      <c r="L12" s="1818"/>
      <c r="M12" s="1811"/>
      <c r="N12" s="1812"/>
      <c r="O12" s="1825"/>
      <c r="P12" s="253"/>
      <c r="R12" s="772"/>
      <c r="T12" s="366"/>
    </row>
    <row r="13" spans="1:22" s="246" customFormat="1" ht="12.6" customHeight="1" x14ac:dyDescent="0.15">
      <c r="A13" s="258"/>
      <c r="B13" s="253"/>
      <c r="C13" s="1809"/>
      <c r="D13" s="1810"/>
      <c r="E13" s="1822" t="s">
        <v>96</v>
      </c>
      <c r="F13" s="1824"/>
      <c r="G13" s="1824"/>
      <c r="H13" s="1823"/>
      <c r="I13" s="1817"/>
      <c r="J13" s="1822" t="s">
        <v>95</v>
      </c>
      <c r="K13" s="1823"/>
      <c r="L13" s="1227" t="s">
        <v>94</v>
      </c>
      <c r="M13" s="1822" t="s">
        <v>93</v>
      </c>
      <c r="N13" s="1823"/>
      <c r="O13" s="1825"/>
      <c r="P13" s="253"/>
      <c r="R13" s="772"/>
      <c r="T13" s="366"/>
    </row>
    <row r="14" spans="1:22" s="246" customFormat="1" ht="45" customHeight="1" x14ac:dyDescent="0.15">
      <c r="A14" s="258"/>
      <c r="B14" s="253"/>
      <c r="C14" s="1811"/>
      <c r="D14" s="1812"/>
      <c r="E14" s="1827" t="s">
        <v>92</v>
      </c>
      <c r="F14" s="1833"/>
      <c r="G14" s="1833"/>
      <c r="H14" s="1828"/>
      <c r="I14" s="1818"/>
      <c r="J14" s="1827" t="s">
        <v>91</v>
      </c>
      <c r="K14" s="1828"/>
      <c r="L14" s="1228" t="s">
        <v>90</v>
      </c>
      <c r="M14" s="1827" t="s">
        <v>89</v>
      </c>
      <c r="N14" s="1828"/>
      <c r="O14" s="1825"/>
      <c r="P14" s="253"/>
      <c r="R14" s="772"/>
      <c r="T14" s="366"/>
    </row>
    <row r="15" spans="1:22" ht="10.5" customHeight="1" x14ac:dyDescent="0.15">
      <c r="A15" s="333"/>
      <c r="B15" s="333"/>
      <c r="C15" s="333"/>
      <c r="D15" s="333"/>
      <c r="E15" s="333"/>
      <c r="F15" s="333"/>
      <c r="G15" s="333"/>
      <c r="H15" s="333"/>
      <c r="I15" s="333"/>
      <c r="J15" s="334"/>
      <c r="K15" s="333"/>
      <c r="L15" s="333"/>
      <c r="M15" s="333"/>
      <c r="N15" s="333"/>
      <c r="O15" s="333"/>
      <c r="P15" s="333"/>
      <c r="R15" s="932"/>
      <c r="T15" s="366"/>
      <c r="V15" s="246"/>
    </row>
    <row r="16" spans="1:22" ht="20.25" customHeight="1" x14ac:dyDescent="0.15">
      <c r="B16" s="1634"/>
      <c r="C16" s="1853" t="s">
        <v>75</v>
      </c>
      <c r="D16" s="1854"/>
      <c r="E16" s="1738" t="s">
        <v>74</v>
      </c>
      <c r="F16" s="1839" t="s">
        <v>73</v>
      </c>
      <c r="G16" s="1839" t="s">
        <v>839</v>
      </c>
      <c r="H16" s="1839" t="s">
        <v>72</v>
      </c>
      <c r="I16" s="1839"/>
      <c r="J16" s="1839"/>
      <c r="K16" s="1888" t="s">
        <v>71</v>
      </c>
      <c r="L16" s="1889"/>
      <c r="M16" s="1566" t="s">
        <v>70</v>
      </c>
      <c r="N16" s="1567"/>
      <c r="O16" s="1568"/>
      <c r="P16" s="933"/>
      <c r="Q16" s="1258"/>
      <c r="R16" s="1258"/>
      <c r="S16" s="246"/>
    </row>
    <row r="17" spans="2:19" ht="55.5" customHeight="1" x14ac:dyDescent="0.15">
      <c r="B17" s="1635"/>
      <c r="C17" s="1855"/>
      <c r="D17" s="1564"/>
      <c r="E17" s="1739"/>
      <c r="F17" s="1856"/>
      <c r="G17" s="1856"/>
      <c r="H17" s="1263" t="s">
        <v>69</v>
      </c>
      <c r="I17" s="1837" t="s">
        <v>68</v>
      </c>
      <c r="J17" s="1838"/>
      <c r="K17" s="254" t="s">
        <v>67</v>
      </c>
      <c r="L17" s="303" t="s">
        <v>66</v>
      </c>
      <c r="M17" s="1834"/>
      <c r="N17" s="1835"/>
      <c r="O17" s="1836"/>
      <c r="P17" s="933"/>
      <c r="Q17" s="1258"/>
      <c r="R17" s="1258"/>
      <c r="S17" s="246"/>
    </row>
    <row r="18" spans="2:19" ht="21.75" customHeight="1" x14ac:dyDescent="0.15">
      <c r="B18" s="1857" t="s">
        <v>82</v>
      </c>
      <c r="C18" s="1858" t="s">
        <v>88</v>
      </c>
      <c r="D18" s="1859"/>
      <c r="E18" s="1852" t="s">
        <v>87</v>
      </c>
      <c r="F18" s="1862" t="s">
        <v>293</v>
      </c>
      <c r="G18" s="1862" t="s">
        <v>293</v>
      </c>
      <c r="H18" s="1846" t="s">
        <v>86</v>
      </c>
      <c r="I18" s="1848" t="s">
        <v>85</v>
      </c>
      <c r="J18" s="1850">
        <v>3</v>
      </c>
      <c r="K18" s="1852" t="s">
        <v>301</v>
      </c>
      <c r="L18" s="1840" t="s">
        <v>83</v>
      </c>
      <c r="M18" s="335" t="s">
        <v>329</v>
      </c>
      <c r="N18" s="1842" t="s">
        <v>77</v>
      </c>
      <c r="O18" s="1843"/>
      <c r="P18" s="934"/>
      <c r="Q18" s="1258"/>
      <c r="R18" s="1258"/>
      <c r="S18" s="246"/>
    </row>
    <row r="19" spans="2:19" ht="27.6" customHeight="1" x14ac:dyDescent="0.15">
      <c r="B19" s="1857"/>
      <c r="C19" s="1860"/>
      <c r="D19" s="1861"/>
      <c r="E19" s="1852"/>
      <c r="F19" s="1862"/>
      <c r="G19" s="1862"/>
      <c r="H19" s="1847"/>
      <c r="I19" s="1849"/>
      <c r="J19" s="1851"/>
      <c r="K19" s="1852"/>
      <c r="L19" s="1841"/>
      <c r="M19" s="336" t="s">
        <v>1431</v>
      </c>
      <c r="N19" s="1844" t="s">
        <v>404</v>
      </c>
      <c r="O19" s="1845"/>
      <c r="P19" s="934"/>
      <c r="Q19" s="1258"/>
      <c r="R19" s="1258"/>
      <c r="S19" s="246"/>
    </row>
    <row r="20" spans="2:19" ht="21.75" customHeight="1" x14ac:dyDescent="0.15">
      <c r="B20" s="1865" t="s">
        <v>82</v>
      </c>
      <c r="C20" s="1858" t="s">
        <v>80</v>
      </c>
      <c r="D20" s="1859"/>
      <c r="E20" s="1858" t="s">
        <v>80</v>
      </c>
      <c r="F20" s="1868" t="s">
        <v>341</v>
      </c>
      <c r="G20" s="1868" t="s">
        <v>837</v>
      </c>
      <c r="H20" s="1846" t="s">
        <v>79</v>
      </c>
      <c r="I20" s="1848" t="s">
        <v>78</v>
      </c>
      <c r="J20" s="1850">
        <v>1</v>
      </c>
      <c r="K20" s="1858" t="s">
        <v>84</v>
      </c>
      <c r="L20" s="1840" t="s">
        <v>83</v>
      </c>
      <c r="M20" s="335" t="s">
        <v>329</v>
      </c>
      <c r="N20" s="1842" t="s">
        <v>393</v>
      </c>
      <c r="O20" s="1843"/>
      <c r="P20" s="934"/>
      <c r="Q20" s="1258"/>
      <c r="R20" s="1258"/>
      <c r="S20" s="246"/>
    </row>
    <row r="21" spans="2:19" ht="34.15" customHeight="1" x14ac:dyDescent="0.15">
      <c r="B21" s="1866"/>
      <c r="C21" s="1860"/>
      <c r="D21" s="1861"/>
      <c r="E21" s="1860"/>
      <c r="F21" s="1869"/>
      <c r="G21" s="1869"/>
      <c r="H21" s="1863"/>
      <c r="I21" s="1849"/>
      <c r="J21" s="1864"/>
      <c r="K21" s="1860"/>
      <c r="L21" s="1841"/>
      <c r="M21" s="336" t="s">
        <v>1431</v>
      </c>
      <c r="N21" s="1844" t="s">
        <v>403</v>
      </c>
      <c r="O21" s="1845"/>
      <c r="P21" s="934"/>
      <c r="Q21" s="1258"/>
      <c r="R21" s="1258"/>
      <c r="S21" s="246"/>
    </row>
    <row r="22" spans="2:19" ht="21.75" customHeight="1" x14ac:dyDescent="0.15">
      <c r="B22" s="1865" t="s">
        <v>82</v>
      </c>
      <c r="C22" s="1858" t="s">
        <v>81</v>
      </c>
      <c r="D22" s="1859"/>
      <c r="E22" s="1858" t="s">
        <v>80</v>
      </c>
      <c r="F22" s="1868" t="s">
        <v>293</v>
      </c>
      <c r="G22" s="1868" t="s">
        <v>838</v>
      </c>
      <c r="H22" s="1846" t="s">
        <v>79</v>
      </c>
      <c r="I22" s="1848" t="s">
        <v>78</v>
      </c>
      <c r="J22" s="1850">
        <v>5</v>
      </c>
      <c r="K22" s="1858" t="s">
        <v>165</v>
      </c>
      <c r="L22" s="1840" t="s">
        <v>76</v>
      </c>
      <c r="M22" s="335" t="s">
        <v>329</v>
      </c>
      <c r="N22" s="1842" t="s">
        <v>393</v>
      </c>
      <c r="O22" s="1843"/>
      <c r="P22" s="934"/>
      <c r="Q22" s="1258"/>
      <c r="R22" s="1258"/>
      <c r="S22" s="246"/>
    </row>
    <row r="23" spans="2:19" ht="35.450000000000003" customHeight="1" thickBot="1" x14ac:dyDescent="0.2">
      <c r="B23" s="1866"/>
      <c r="C23" s="1852"/>
      <c r="D23" s="1867"/>
      <c r="E23" s="1852"/>
      <c r="F23" s="1862"/>
      <c r="G23" s="1862"/>
      <c r="H23" s="1847"/>
      <c r="I23" s="1873"/>
      <c r="J23" s="1851"/>
      <c r="K23" s="1852"/>
      <c r="L23" s="1870"/>
      <c r="M23" s="336" t="s">
        <v>1431</v>
      </c>
      <c r="N23" s="1871" t="s">
        <v>402</v>
      </c>
      <c r="O23" s="1872"/>
      <c r="P23" s="934"/>
      <c r="Q23" s="1258"/>
      <c r="R23" s="1258"/>
      <c r="S23" s="246"/>
    </row>
    <row r="24" spans="2:19" ht="25.5" customHeight="1" thickBot="1" x14ac:dyDescent="0.2">
      <c r="B24" s="1875">
        <v>1</v>
      </c>
      <c r="C24" s="1743" t="s">
        <v>81</v>
      </c>
      <c r="D24" s="1743"/>
      <c r="E24" s="1743" t="s">
        <v>1750</v>
      </c>
      <c r="F24" s="1830" t="s">
        <v>293</v>
      </c>
      <c r="G24" s="1830" t="s">
        <v>341</v>
      </c>
      <c r="H24" s="1830" t="s">
        <v>86</v>
      </c>
      <c r="I24" s="1830" t="s">
        <v>85</v>
      </c>
      <c r="J24" s="1881">
        <v>5</v>
      </c>
      <c r="K24" s="1743" t="s">
        <v>936</v>
      </c>
      <c r="L24" s="1874" t="s">
        <v>76</v>
      </c>
      <c r="M24" s="338" t="s">
        <v>329</v>
      </c>
      <c r="N24" s="1879" t="s">
        <v>1751</v>
      </c>
      <c r="O24" s="1880"/>
      <c r="P24" s="935"/>
      <c r="Q24" s="1258"/>
      <c r="R24" s="1258"/>
      <c r="S24" s="246"/>
    </row>
    <row r="25" spans="2:19" ht="25.5" customHeight="1" thickBot="1" x14ac:dyDescent="0.2">
      <c r="B25" s="1876"/>
      <c r="C25" s="1743"/>
      <c r="D25" s="1743"/>
      <c r="E25" s="1743"/>
      <c r="F25" s="1830"/>
      <c r="G25" s="1830"/>
      <c r="H25" s="1830"/>
      <c r="I25" s="1830"/>
      <c r="J25" s="1881"/>
      <c r="K25" s="1743"/>
      <c r="L25" s="1874"/>
      <c r="M25" s="339" t="s">
        <v>1431</v>
      </c>
      <c r="N25" s="1879" t="s">
        <v>1752</v>
      </c>
      <c r="O25" s="1880"/>
      <c r="P25" s="935"/>
      <c r="Q25" s="1258"/>
      <c r="R25" s="1258"/>
      <c r="S25" s="246"/>
    </row>
    <row r="26" spans="2:19" ht="25.5" customHeight="1" thickBot="1" x14ac:dyDescent="0.2">
      <c r="B26" s="1887">
        <v>2</v>
      </c>
      <c r="C26" s="1885"/>
      <c r="D26" s="1885"/>
      <c r="E26" s="1885"/>
      <c r="F26" s="1831"/>
      <c r="G26" s="1831"/>
      <c r="H26" s="1831"/>
      <c r="I26" s="1831"/>
      <c r="J26" s="1883"/>
      <c r="K26" s="1885"/>
      <c r="L26" s="1877"/>
      <c r="M26" s="338" t="s">
        <v>329</v>
      </c>
      <c r="N26" s="1882"/>
      <c r="O26" s="1882"/>
      <c r="P26" s="935"/>
      <c r="Q26" s="1258"/>
      <c r="R26" s="1258"/>
      <c r="S26" s="246"/>
    </row>
    <row r="27" spans="2:19" ht="25.5" customHeight="1" thickBot="1" x14ac:dyDescent="0.2">
      <c r="B27" s="1887"/>
      <c r="C27" s="1886"/>
      <c r="D27" s="1886"/>
      <c r="E27" s="1886"/>
      <c r="F27" s="1832"/>
      <c r="G27" s="1832"/>
      <c r="H27" s="1832"/>
      <c r="I27" s="1832"/>
      <c r="J27" s="1884"/>
      <c r="K27" s="1886"/>
      <c r="L27" s="1878"/>
      <c r="M27" s="339" t="s">
        <v>1431</v>
      </c>
      <c r="N27" s="1882"/>
      <c r="O27" s="1882"/>
      <c r="P27" s="935"/>
      <c r="Q27" s="1258"/>
      <c r="R27" s="1258"/>
      <c r="S27" s="246"/>
    </row>
    <row r="28" spans="2:19" ht="25.5" customHeight="1" thickBot="1" x14ac:dyDescent="0.2">
      <c r="B28" s="1875">
        <v>3</v>
      </c>
      <c r="C28" s="1743"/>
      <c r="D28" s="1743"/>
      <c r="E28" s="1743"/>
      <c r="F28" s="1830"/>
      <c r="G28" s="1830"/>
      <c r="H28" s="1830"/>
      <c r="I28" s="1830"/>
      <c r="J28" s="1881"/>
      <c r="K28" s="1743"/>
      <c r="L28" s="1874"/>
      <c r="M28" s="338" t="s">
        <v>329</v>
      </c>
      <c r="N28" s="1882"/>
      <c r="O28" s="1882"/>
      <c r="P28" s="935"/>
      <c r="Q28" s="1258"/>
      <c r="R28" s="1258"/>
      <c r="S28" s="246"/>
    </row>
    <row r="29" spans="2:19" ht="25.5" customHeight="1" thickBot="1" x14ac:dyDescent="0.2">
      <c r="B29" s="1876"/>
      <c r="C29" s="1743"/>
      <c r="D29" s="1743"/>
      <c r="E29" s="1743"/>
      <c r="F29" s="1830"/>
      <c r="G29" s="1830"/>
      <c r="H29" s="1830"/>
      <c r="I29" s="1830"/>
      <c r="J29" s="1881"/>
      <c r="K29" s="1743"/>
      <c r="L29" s="1874"/>
      <c r="M29" s="339" t="s">
        <v>1431</v>
      </c>
      <c r="N29" s="1882"/>
      <c r="O29" s="1882"/>
      <c r="P29" s="935"/>
      <c r="Q29" s="1258"/>
      <c r="R29" s="1258"/>
      <c r="S29" s="246"/>
    </row>
    <row r="30" spans="2:19" ht="25.5" customHeight="1" thickBot="1" x14ac:dyDescent="0.2">
      <c r="B30" s="1875">
        <v>4</v>
      </c>
      <c r="C30" s="1743"/>
      <c r="D30" s="1743"/>
      <c r="E30" s="1743"/>
      <c r="F30" s="1830"/>
      <c r="G30" s="1830"/>
      <c r="H30" s="1830"/>
      <c r="I30" s="1830"/>
      <c r="J30" s="1881"/>
      <c r="K30" s="1743"/>
      <c r="L30" s="1874"/>
      <c r="M30" s="338" t="s">
        <v>329</v>
      </c>
      <c r="N30" s="1882"/>
      <c r="O30" s="1882"/>
      <c r="P30" s="935"/>
      <c r="Q30" s="1258"/>
      <c r="R30" s="1258"/>
      <c r="S30" s="246"/>
    </row>
    <row r="31" spans="2:19" ht="25.5" customHeight="1" thickBot="1" x14ac:dyDescent="0.2">
      <c r="B31" s="1876"/>
      <c r="C31" s="1743"/>
      <c r="D31" s="1743"/>
      <c r="E31" s="1743"/>
      <c r="F31" s="1830"/>
      <c r="G31" s="1830"/>
      <c r="H31" s="1830"/>
      <c r="I31" s="1830"/>
      <c r="J31" s="1881"/>
      <c r="K31" s="1743"/>
      <c r="L31" s="1874"/>
      <c r="M31" s="339" t="s">
        <v>1431</v>
      </c>
      <c r="N31" s="1882"/>
      <c r="O31" s="1882"/>
      <c r="P31" s="935"/>
      <c r="Q31" s="1258"/>
      <c r="R31" s="1258"/>
      <c r="S31" s="246"/>
    </row>
    <row r="32" spans="2:19" ht="25.5" customHeight="1" thickBot="1" x14ac:dyDescent="0.2">
      <c r="B32" s="1875">
        <v>5</v>
      </c>
      <c r="C32" s="1743"/>
      <c r="D32" s="1743"/>
      <c r="E32" s="1743"/>
      <c r="F32" s="1830"/>
      <c r="G32" s="1830"/>
      <c r="H32" s="1830"/>
      <c r="I32" s="1830"/>
      <c r="J32" s="1881"/>
      <c r="K32" s="1743"/>
      <c r="L32" s="1874"/>
      <c r="M32" s="338" t="s">
        <v>329</v>
      </c>
      <c r="N32" s="1882"/>
      <c r="O32" s="1882"/>
      <c r="P32" s="935"/>
      <c r="Q32" s="1258"/>
      <c r="R32" s="1258"/>
      <c r="S32" s="246"/>
    </row>
    <row r="33" spans="2:22" ht="25.5" customHeight="1" thickBot="1" x14ac:dyDescent="0.2">
      <c r="B33" s="1876"/>
      <c r="C33" s="1743"/>
      <c r="D33" s="1743"/>
      <c r="E33" s="1743"/>
      <c r="F33" s="1830"/>
      <c r="G33" s="1830"/>
      <c r="H33" s="1830"/>
      <c r="I33" s="1830"/>
      <c r="J33" s="1881"/>
      <c r="K33" s="1743"/>
      <c r="L33" s="1874"/>
      <c r="M33" s="339" t="s">
        <v>1431</v>
      </c>
      <c r="N33" s="1882"/>
      <c r="O33" s="1882"/>
      <c r="P33" s="935"/>
      <c r="Q33" s="1258"/>
      <c r="R33" s="1258"/>
      <c r="S33" s="246"/>
    </row>
    <row r="34" spans="2:22" ht="25.5" customHeight="1" thickBot="1" x14ac:dyDescent="0.2">
      <c r="B34" s="1875">
        <v>6</v>
      </c>
      <c r="C34" s="1743"/>
      <c r="D34" s="1743"/>
      <c r="E34" s="1743"/>
      <c r="F34" s="1830"/>
      <c r="G34" s="1830"/>
      <c r="H34" s="1830"/>
      <c r="I34" s="1830"/>
      <c r="J34" s="1881"/>
      <c r="K34" s="1743"/>
      <c r="L34" s="1874"/>
      <c r="M34" s="338" t="s">
        <v>329</v>
      </c>
      <c r="N34" s="1882"/>
      <c r="O34" s="1882"/>
      <c r="P34" s="935"/>
      <c r="Q34" s="1258"/>
      <c r="R34" s="1258"/>
      <c r="S34" s="246"/>
    </row>
    <row r="35" spans="2:22" ht="25.5" customHeight="1" thickBot="1" x14ac:dyDescent="0.2">
      <c r="B35" s="1876"/>
      <c r="C35" s="1743"/>
      <c r="D35" s="1743"/>
      <c r="E35" s="1743"/>
      <c r="F35" s="1830"/>
      <c r="G35" s="1830"/>
      <c r="H35" s="1830"/>
      <c r="I35" s="1830"/>
      <c r="J35" s="1881"/>
      <c r="K35" s="1743"/>
      <c r="L35" s="1874"/>
      <c r="M35" s="339" t="s">
        <v>1431</v>
      </c>
      <c r="N35" s="1882"/>
      <c r="O35" s="1882"/>
      <c r="P35" s="935"/>
      <c r="Q35" s="1258"/>
      <c r="R35" s="1258"/>
      <c r="S35" s="246"/>
    </row>
    <row r="36" spans="2:22" ht="25.5" customHeight="1" thickBot="1" x14ac:dyDescent="0.2">
      <c r="B36" s="1875">
        <v>7</v>
      </c>
      <c r="C36" s="1743"/>
      <c r="D36" s="1743"/>
      <c r="E36" s="1743"/>
      <c r="F36" s="1830"/>
      <c r="G36" s="1830"/>
      <c r="H36" s="1830"/>
      <c r="I36" s="1830"/>
      <c r="J36" s="1881"/>
      <c r="K36" s="1743"/>
      <c r="L36" s="1874"/>
      <c r="M36" s="338" t="s">
        <v>329</v>
      </c>
      <c r="N36" s="1882"/>
      <c r="O36" s="1882"/>
      <c r="P36" s="935"/>
      <c r="Q36" s="1258"/>
      <c r="R36" s="1258"/>
      <c r="S36" s="246"/>
    </row>
    <row r="37" spans="2:22" ht="25.5" customHeight="1" thickBot="1" x14ac:dyDescent="0.2">
      <c r="B37" s="1876"/>
      <c r="C37" s="1743"/>
      <c r="D37" s="1743"/>
      <c r="E37" s="1743"/>
      <c r="F37" s="1830"/>
      <c r="G37" s="1830"/>
      <c r="H37" s="1830"/>
      <c r="I37" s="1830"/>
      <c r="J37" s="1881"/>
      <c r="K37" s="1743"/>
      <c r="L37" s="1874"/>
      <c r="M37" s="339" t="s">
        <v>1431</v>
      </c>
      <c r="N37" s="1882"/>
      <c r="O37" s="1882"/>
      <c r="P37" s="935"/>
      <c r="Q37" s="1258"/>
      <c r="R37" s="1258"/>
      <c r="S37" s="246"/>
    </row>
    <row r="38" spans="2:22" ht="25.5" customHeight="1" thickBot="1" x14ac:dyDescent="0.2">
      <c r="B38" s="1875">
        <v>8</v>
      </c>
      <c r="C38" s="1743"/>
      <c r="D38" s="1743"/>
      <c r="E38" s="1743"/>
      <c r="F38" s="1830"/>
      <c r="G38" s="1830"/>
      <c r="H38" s="1830"/>
      <c r="I38" s="1830"/>
      <c r="J38" s="1881"/>
      <c r="K38" s="1743"/>
      <c r="L38" s="1874"/>
      <c r="M38" s="338" t="s">
        <v>329</v>
      </c>
      <c r="N38" s="1882"/>
      <c r="O38" s="1882"/>
      <c r="P38" s="935"/>
      <c r="Q38" s="1258"/>
      <c r="R38" s="1258"/>
      <c r="S38" s="246"/>
    </row>
    <row r="39" spans="2:22" ht="25.5" customHeight="1" thickBot="1" x14ac:dyDescent="0.2">
      <c r="B39" s="1876"/>
      <c r="C39" s="1743"/>
      <c r="D39" s="1743"/>
      <c r="E39" s="1743"/>
      <c r="F39" s="1830"/>
      <c r="G39" s="1830"/>
      <c r="H39" s="1830"/>
      <c r="I39" s="1830"/>
      <c r="J39" s="1881"/>
      <c r="K39" s="1743"/>
      <c r="L39" s="1874"/>
      <c r="M39" s="339" t="s">
        <v>1431</v>
      </c>
      <c r="N39" s="1882"/>
      <c r="O39" s="1882"/>
      <c r="P39" s="935"/>
      <c r="Q39" s="1258"/>
      <c r="R39" s="1258"/>
      <c r="S39" s="246"/>
    </row>
    <row r="40" spans="2:22" ht="25.5" customHeight="1" thickBot="1" x14ac:dyDescent="0.2">
      <c r="B40" s="1875">
        <v>9</v>
      </c>
      <c r="C40" s="1743"/>
      <c r="D40" s="1743"/>
      <c r="E40" s="1743"/>
      <c r="F40" s="1830"/>
      <c r="G40" s="1830"/>
      <c r="H40" s="1830"/>
      <c r="I40" s="1830"/>
      <c r="J40" s="1881"/>
      <c r="K40" s="1743"/>
      <c r="L40" s="1874"/>
      <c r="M40" s="338" t="s">
        <v>329</v>
      </c>
      <c r="N40" s="1882"/>
      <c r="O40" s="1882"/>
      <c r="P40" s="935"/>
      <c r="Q40" s="1258"/>
      <c r="R40" s="1258"/>
      <c r="S40" s="246"/>
    </row>
    <row r="41" spans="2:22" ht="25.5" customHeight="1" thickBot="1" x14ac:dyDescent="0.2">
      <c r="B41" s="1876"/>
      <c r="C41" s="1743"/>
      <c r="D41" s="1743"/>
      <c r="E41" s="1743"/>
      <c r="F41" s="1830"/>
      <c r="G41" s="1830"/>
      <c r="H41" s="1830"/>
      <c r="I41" s="1830"/>
      <c r="J41" s="1881"/>
      <c r="K41" s="1743"/>
      <c r="L41" s="1874"/>
      <c r="M41" s="339" t="s">
        <v>1431</v>
      </c>
      <c r="N41" s="1882"/>
      <c r="O41" s="1882"/>
      <c r="P41" s="935"/>
      <c r="Q41" s="1258"/>
      <c r="R41" s="1258"/>
      <c r="S41" s="246"/>
    </row>
    <row r="42" spans="2:22" ht="25.5" customHeight="1" thickBot="1" x14ac:dyDescent="0.2">
      <c r="B42" s="1875">
        <v>10</v>
      </c>
      <c r="C42" s="1743"/>
      <c r="D42" s="1743"/>
      <c r="E42" s="1743"/>
      <c r="F42" s="1830"/>
      <c r="G42" s="1830"/>
      <c r="H42" s="1830"/>
      <c r="I42" s="1830"/>
      <c r="J42" s="1881"/>
      <c r="K42" s="1743"/>
      <c r="L42" s="1874"/>
      <c r="M42" s="338" t="s">
        <v>329</v>
      </c>
      <c r="N42" s="1882"/>
      <c r="O42" s="1882"/>
      <c r="P42" s="935"/>
      <c r="Q42" s="1258"/>
      <c r="R42" s="1258"/>
      <c r="S42" s="246"/>
    </row>
    <row r="43" spans="2:22" ht="25.5" customHeight="1" thickBot="1" x14ac:dyDescent="0.2">
      <c r="B43" s="1876"/>
      <c r="C43" s="1743"/>
      <c r="D43" s="1743"/>
      <c r="E43" s="1743"/>
      <c r="F43" s="1830"/>
      <c r="G43" s="1830"/>
      <c r="H43" s="1830"/>
      <c r="I43" s="1830"/>
      <c r="J43" s="1881"/>
      <c r="K43" s="1743"/>
      <c r="L43" s="1874"/>
      <c r="M43" s="339" t="s">
        <v>1431</v>
      </c>
      <c r="N43" s="1882"/>
      <c r="O43" s="1882"/>
      <c r="P43" s="935"/>
      <c r="Q43" s="1258"/>
      <c r="R43" s="1258"/>
      <c r="S43" s="246"/>
    </row>
    <row r="44" spans="2:22" ht="25.5" customHeight="1" thickBot="1" x14ac:dyDescent="0.2">
      <c r="B44" s="1875">
        <v>11</v>
      </c>
      <c r="C44" s="1743"/>
      <c r="D44" s="1743"/>
      <c r="E44" s="1743"/>
      <c r="F44" s="1830"/>
      <c r="G44" s="1830"/>
      <c r="H44" s="1830"/>
      <c r="I44" s="1830"/>
      <c r="J44" s="1881"/>
      <c r="K44" s="1743"/>
      <c r="L44" s="1874"/>
      <c r="M44" s="338" t="s">
        <v>329</v>
      </c>
      <c r="N44" s="1882"/>
      <c r="O44" s="1882"/>
      <c r="P44" s="935"/>
      <c r="Q44" s="1258"/>
      <c r="R44" s="1258"/>
      <c r="S44" s="246"/>
    </row>
    <row r="45" spans="2:22" ht="25.5" customHeight="1" thickBot="1" x14ac:dyDescent="0.2">
      <c r="B45" s="1876"/>
      <c r="C45" s="1743"/>
      <c r="D45" s="1743"/>
      <c r="E45" s="1743"/>
      <c r="F45" s="1830"/>
      <c r="G45" s="1830"/>
      <c r="H45" s="1830"/>
      <c r="I45" s="1830"/>
      <c r="J45" s="1881"/>
      <c r="K45" s="1743"/>
      <c r="L45" s="1874"/>
      <c r="M45" s="339" t="s">
        <v>1431</v>
      </c>
      <c r="N45" s="1882"/>
      <c r="O45" s="1882"/>
      <c r="P45" s="935"/>
      <c r="Q45" s="1258"/>
      <c r="R45" s="1258"/>
      <c r="S45" s="246"/>
    </row>
    <row r="46" spans="2:22" ht="25.5" customHeight="1" thickBot="1" x14ac:dyDescent="0.2">
      <c r="B46" s="1875">
        <v>12</v>
      </c>
      <c r="C46" s="1743"/>
      <c r="D46" s="1743"/>
      <c r="E46" s="1743"/>
      <c r="F46" s="1830"/>
      <c r="G46" s="1830"/>
      <c r="H46" s="1830"/>
      <c r="I46" s="1830"/>
      <c r="J46" s="1881"/>
      <c r="K46" s="1743"/>
      <c r="L46" s="1874"/>
      <c r="M46" s="338" t="s">
        <v>329</v>
      </c>
      <c r="N46" s="1882"/>
      <c r="O46" s="1882"/>
      <c r="P46" s="935"/>
      <c r="Q46" s="1258"/>
      <c r="R46" s="1258"/>
      <c r="S46" s="246"/>
    </row>
    <row r="47" spans="2:22" ht="25.5" customHeight="1" thickBot="1" x14ac:dyDescent="0.2">
      <c r="B47" s="1876"/>
      <c r="C47" s="1743"/>
      <c r="D47" s="1743"/>
      <c r="E47" s="1743"/>
      <c r="F47" s="1830"/>
      <c r="G47" s="1830"/>
      <c r="H47" s="1830"/>
      <c r="I47" s="1830"/>
      <c r="J47" s="1881"/>
      <c r="K47" s="1743"/>
      <c r="L47" s="1874"/>
      <c r="M47" s="339" t="s">
        <v>1431</v>
      </c>
      <c r="N47" s="1890"/>
      <c r="O47" s="1891"/>
      <c r="P47" s="935"/>
      <c r="Q47" s="1259"/>
      <c r="R47" s="1258"/>
      <c r="S47" s="246"/>
    </row>
    <row r="48" spans="2:22" ht="20.100000000000001" customHeight="1" x14ac:dyDescent="0.15">
      <c r="E48" s="1264"/>
      <c r="F48" s="1264"/>
      <c r="G48" s="1264"/>
      <c r="H48" s="1264"/>
      <c r="I48" s="1265"/>
      <c r="J48" s="1264"/>
      <c r="P48" s="246"/>
      <c r="Q48" s="246"/>
      <c r="R48" s="337" t="s">
        <v>391</v>
      </c>
      <c r="S48" s="337"/>
      <c r="T48" s="337"/>
      <c r="V48" s="246"/>
    </row>
    <row r="49" spans="9:16" ht="20.100000000000001" customHeight="1" x14ac:dyDescent="0.15">
      <c r="I49" s="1266"/>
      <c r="O49" s="246"/>
      <c r="P49" s="246"/>
    </row>
  </sheetData>
  <sheetProtection formatCells="0" formatColumns="0" formatRows="0" insertHyperlinks="0"/>
  <mergeCells count="213">
    <mergeCell ref="B44:B45"/>
    <mergeCell ref="C44:D45"/>
    <mergeCell ref="E44:E45"/>
    <mergeCell ref="G44:G45"/>
    <mergeCell ref="L46:L47"/>
    <mergeCell ref="B42:B43"/>
    <mergeCell ref="C42:D43"/>
    <mergeCell ref="E42:E43"/>
    <mergeCell ref="G42:G43"/>
    <mergeCell ref="F44:F45"/>
    <mergeCell ref="F46:F47"/>
    <mergeCell ref="N47:O47"/>
    <mergeCell ref="H46:H47"/>
    <mergeCell ref="I46:I47"/>
    <mergeCell ref="J46:J47"/>
    <mergeCell ref="K46:K47"/>
    <mergeCell ref="B46:B47"/>
    <mergeCell ref="C46:D47"/>
    <mergeCell ref="E46:E47"/>
    <mergeCell ref="G46:G47"/>
    <mergeCell ref="N44:O44"/>
    <mergeCell ref="N45:O45"/>
    <mergeCell ref="H44:H45"/>
    <mergeCell ref="I44:I45"/>
    <mergeCell ref="J44:J45"/>
    <mergeCell ref="K44:K45"/>
    <mergeCell ref="L44:L45"/>
    <mergeCell ref="K16:L16"/>
    <mergeCell ref="N46:O46"/>
    <mergeCell ref="N42:O42"/>
    <mergeCell ref="N43:O43"/>
    <mergeCell ref="L42:L43"/>
    <mergeCell ref="K42:K43"/>
    <mergeCell ref="N40:O40"/>
    <mergeCell ref="N41:O41"/>
    <mergeCell ref="K40:K41"/>
    <mergeCell ref="L40:L41"/>
    <mergeCell ref="L38:L39"/>
    <mergeCell ref="N29:O29"/>
    <mergeCell ref="H28:H29"/>
    <mergeCell ref="I28:I29"/>
    <mergeCell ref="J28:J29"/>
    <mergeCell ref="K28:K29"/>
    <mergeCell ref="L28:L29"/>
    <mergeCell ref="F40:F41"/>
    <mergeCell ref="F42:F43"/>
    <mergeCell ref="H42:H43"/>
    <mergeCell ref="I42:I43"/>
    <mergeCell ref="J42:J43"/>
    <mergeCell ref="H40:H41"/>
    <mergeCell ref="I40:I41"/>
    <mergeCell ref="J40:J41"/>
    <mergeCell ref="B40:B41"/>
    <mergeCell ref="C40:D41"/>
    <mergeCell ref="E40:E41"/>
    <mergeCell ref="G40:G41"/>
    <mergeCell ref="B36:B37"/>
    <mergeCell ref="C36:D37"/>
    <mergeCell ref="E36:E37"/>
    <mergeCell ref="G36:G37"/>
    <mergeCell ref="L34:L35"/>
    <mergeCell ref="B38:B39"/>
    <mergeCell ref="C38:D39"/>
    <mergeCell ref="E38:E39"/>
    <mergeCell ref="G38:G39"/>
    <mergeCell ref="F36:F37"/>
    <mergeCell ref="F38:F39"/>
    <mergeCell ref="N38:O38"/>
    <mergeCell ref="N39:O39"/>
    <mergeCell ref="H38:H39"/>
    <mergeCell ref="I38:I39"/>
    <mergeCell ref="J38:J39"/>
    <mergeCell ref="K38:K39"/>
    <mergeCell ref="N36:O36"/>
    <mergeCell ref="N37:O37"/>
    <mergeCell ref="H36:H37"/>
    <mergeCell ref="I36:I37"/>
    <mergeCell ref="J36:J37"/>
    <mergeCell ref="K36:K37"/>
    <mergeCell ref="L36:L37"/>
    <mergeCell ref="N34:O34"/>
    <mergeCell ref="N35:O35"/>
    <mergeCell ref="H34:H35"/>
    <mergeCell ref="I34:I35"/>
    <mergeCell ref="J34:J35"/>
    <mergeCell ref="K34:K35"/>
    <mergeCell ref="B32:B33"/>
    <mergeCell ref="C32:D33"/>
    <mergeCell ref="E32:E33"/>
    <mergeCell ref="G32:G33"/>
    <mergeCell ref="B34:B35"/>
    <mergeCell ref="C34:D35"/>
    <mergeCell ref="E34:E35"/>
    <mergeCell ref="G34:G35"/>
    <mergeCell ref="N32:O32"/>
    <mergeCell ref="N33:O33"/>
    <mergeCell ref="H32:H33"/>
    <mergeCell ref="I32:I33"/>
    <mergeCell ref="J32:J33"/>
    <mergeCell ref="K32:K33"/>
    <mergeCell ref="L32:L33"/>
    <mergeCell ref="B28:B29"/>
    <mergeCell ref="C28:D29"/>
    <mergeCell ref="E28:E29"/>
    <mergeCell ref="G28:G29"/>
    <mergeCell ref="L30:L31"/>
    <mergeCell ref="N30:O30"/>
    <mergeCell ref="N31:O31"/>
    <mergeCell ref="H30:H31"/>
    <mergeCell ref="I30:I31"/>
    <mergeCell ref="J30:J31"/>
    <mergeCell ref="K30:K31"/>
    <mergeCell ref="N28:O28"/>
    <mergeCell ref="B30:B31"/>
    <mergeCell ref="C30:D31"/>
    <mergeCell ref="E30:E31"/>
    <mergeCell ref="G30:G31"/>
    <mergeCell ref="L24:L25"/>
    <mergeCell ref="B24:B25"/>
    <mergeCell ref="C24:D25"/>
    <mergeCell ref="E24:E25"/>
    <mergeCell ref="G24:G25"/>
    <mergeCell ref="L26:L27"/>
    <mergeCell ref="J22:J23"/>
    <mergeCell ref="K22:K23"/>
    <mergeCell ref="N24:O24"/>
    <mergeCell ref="N25:O25"/>
    <mergeCell ref="H24:H25"/>
    <mergeCell ref="I24:I25"/>
    <mergeCell ref="J24:J25"/>
    <mergeCell ref="K24:K25"/>
    <mergeCell ref="N26:O26"/>
    <mergeCell ref="N27:O27"/>
    <mergeCell ref="H26:H27"/>
    <mergeCell ref="I26:I27"/>
    <mergeCell ref="J26:J27"/>
    <mergeCell ref="K26:K27"/>
    <mergeCell ref="B26:B27"/>
    <mergeCell ref="C26:D27"/>
    <mergeCell ref="E26:E27"/>
    <mergeCell ref="G26:G27"/>
    <mergeCell ref="N20:O20"/>
    <mergeCell ref="N21:O21"/>
    <mergeCell ref="H20:H21"/>
    <mergeCell ref="I20:I21"/>
    <mergeCell ref="J20:J21"/>
    <mergeCell ref="K20:K21"/>
    <mergeCell ref="B22:B23"/>
    <mergeCell ref="C22:D23"/>
    <mergeCell ref="E22:E23"/>
    <mergeCell ref="G22:G23"/>
    <mergeCell ref="L20:L21"/>
    <mergeCell ref="B20:B21"/>
    <mergeCell ref="C20:D21"/>
    <mergeCell ref="E20:E21"/>
    <mergeCell ref="G20:G21"/>
    <mergeCell ref="L22:L23"/>
    <mergeCell ref="N22:O22"/>
    <mergeCell ref="N23:O23"/>
    <mergeCell ref="H22:H23"/>
    <mergeCell ref="I22:I23"/>
    <mergeCell ref="F20:F21"/>
    <mergeCell ref="F22:F23"/>
    <mergeCell ref="B16:B17"/>
    <mergeCell ref="C16:D17"/>
    <mergeCell ref="E16:E17"/>
    <mergeCell ref="G16:G17"/>
    <mergeCell ref="F16:F17"/>
    <mergeCell ref="B18:B19"/>
    <mergeCell ref="C18:D19"/>
    <mergeCell ref="E18:E19"/>
    <mergeCell ref="G18:G19"/>
    <mergeCell ref="F18:F19"/>
    <mergeCell ref="M16:O17"/>
    <mergeCell ref="I17:J17"/>
    <mergeCell ref="H16:J16"/>
    <mergeCell ref="L18:L19"/>
    <mergeCell ref="N18:O18"/>
    <mergeCell ref="N19:O19"/>
    <mergeCell ref="H18:H19"/>
    <mergeCell ref="I18:I19"/>
    <mergeCell ref="J18:J19"/>
    <mergeCell ref="K18:K19"/>
    <mergeCell ref="F24:F25"/>
    <mergeCell ref="F26:F27"/>
    <mergeCell ref="F28:F29"/>
    <mergeCell ref="F30:F31"/>
    <mergeCell ref="F32:F33"/>
    <mergeCell ref="F34:F35"/>
    <mergeCell ref="J13:K13"/>
    <mergeCell ref="E14:H14"/>
    <mergeCell ref="J14:K14"/>
    <mergeCell ref="A1:P1"/>
    <mergeCell ref="L4:P4"/>
    <mergeCell ref="C10:D14"/>
    <mergeCell ref="E10:H12"/>
    <mergeCell ref="I10:I14"/>
    <mergeCell ref="J10:K12"/>
    <mergeCell ref="C6:Q6"/>
    <mergeCell ref="C7:Q7"/>
    <mergeCell ref="C9:D9"/>
    <mergeCell ref="E9:H9"/>
    <mergeCell ref="J9:K9"/>
    <mergeCell ref="M9:N9"/>
    <mergeCell ref="L10:L12"/>
    <mergeCell ref="M10:N12"/>
    <mergeCell ref="O10:O14"/>
    <mergeCell ref="E13:H13"/>
    <mergeCell ref="Q2:R4"/>
    <mergeCell ref="M13:N13"/>
    <mergeCell ref="M14:N14"/>
    <mergeCell ref="F2:O2"/>
    <mergeCell ref="C8:P8"/>
  </mergeCells>
  <phoneticPr fontId="4"/>
  <dataValidations count="10">
    <dataValidation allowBlank="1" showInputMessage="1" showErrorMessage="1" prompt="表紙シートの病院名を反映" sqref="L4:P4"/>
    <dataValidation type="list" allowBlank="1" showInputMessage="1" showErrorMessage="1" sqref="L24:L47">
      <formula1>"参加可,参加不可"</formula1>
    </dataValidation>
    <dataValidation type="decimal" imeMode="disabled" operator="greaterThanOrEqual" allowBlank="1" showInputMessage="1" showErrorMessage="1" prompt="数値を入力" sqref="J24:J47">
      <formula1>0</formula1>
    </dataValidation>
    <dataValidation type="list" allowBlank="1" showInputMessage="1" showErrorMessage="1" sqref="I24:I47">
      <formula1>"年,月,週"</formula1>
    </dataValidation>
    <dataValidation type="list" allowBlank="1" showInputMessage="1" showErrorMessage="1" sqref="H24:H47">
      <formula1>"定期,不定期"</formula1>
    </dataValidation>
    <dataValidation type="list" allowBlank="1" showInputMessage="1" showErrorMessage="1" sqref="F24:G47">
      <formula1>"あり,なし"</formula1>
    </dataValidation>
    <dataValidation type="list" allowBlank="1" showInputMessage="1" showErrorMessage="1" prompt="表紙①に反映されます" sqref="P2">
      <formula1>"あり,なし"</formula1>
    </dataValidation>
    <dataValidation allowBlank="1" showInputMessage="1" showErrorMessage="1" prompt="電話番号はハイフン「-」を含め、半角で入力_x000a_XXX-XXXX-XXXX" sqref="N47:O47 N45:O45 N43:O43 N41:O41 N39:O39 N37:O37 N35:O35 N33:O33 N31:O31 N29:O29 N27:O27 N25:O25"/>
    <dataValidation allowBlank="1" showInputMessage="1" showErrorMessage="1" prompt="疾患名は上の表から選択してください。_x000a_該当する病名がない場合は、その病名を直接記載してください。_x000a_すべてのがん種が対象となる場合は「すべてのがん」と記載してください。" sqref="K24:K47"/>
    <dataValidation allowBlank="1" showErrorMessage="1" prompt="電話番号はハイフン「-」を含め、半角で入力_x000a_XXX-XXXX-XXXX" sqref="P23:P47"/>
  </dataValidations>
  <hyperlinks>
    <hyperlink ref="S1" location="表紙①!D25" tooltip="表紙①に戻ります" display="表紙①に戻る"/>
    <hyperlink ref="S2" location="'様式4（機能別）'!N239" tooltip="様式4（機能別）に戻ります" display="様式4（機能別）のⅡ（地域がん診療連携拠点病院の指定要件について）に戻る"/>
    <hyperlink ref="S4" location="'様式4（機能別）'!N711"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53" fitToHeight="0" orientation="portrait" cellComments="asDisplayed" r:id="rId1"/>
  <headerFooter>
    <oddHeader>&amp;Rver.2.0</oddHeader>
    <oddFooter>&amp;C&amp;P/&amp;N&amp;R&amp;A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tabColor rgb="FF00B050"/>
    <pageSetUpPr fitToPage="1"/>
  </sheetPr>
  <dimension ref="A1:H30"/>
  <sheetViews>
    <sheetView showGridLines="0" view="pageBreakPreview" topLeftCell="A7" zoomScaleNormal="100" zoomScaleSheetLayoutView="100" workbookViewId="0">
      <selection activeCell="H13" sqref="H13"/>
    </sheetView>
  </sheetViews>
  <sheetFormatPr defaultColWidth="9" defaultRowHeight="13.5" x14ac:dyDescent="0.15"/>
  <cols>
    <col min="1" max="1" width="15.625" style="3" customWidth="1"/>
    <col min="2" max="2" width="3.625" style="4" customWidth="1"/>
    <col min="3" max="3" width="50.625" style="3" customWidth="1"/>
    <col min="4" max="5" width="12.625" style="3" customWidth="1"/>
    <col min="6" max="6" width="15" style="3" customWidth="1"/>
    <col min="7" max="7" width="2.25" style="3" customWidth="1"/>
    <col min="8" max="8" width="80.625" style="3" customWidth="1"/>
    <col min="9" max="16384" width="9" style="3"/>
  </cols>
  <sheetData>
    <row r="1" spans="1:8" ht="18" thickBot="1" x14ac:dyDescent="0.2">
      <c r="A1" s="1895" t="s">
        <v>858</v>
      </c>
      <c r="B1" s="1895"/>
      <c r="C1" s="1895"/>
      <c r="D1" s="1895"/>
      <c r="E1" s="1895"/>
      <c r="G1" s="990" t="s">
        <v>1214</v>
      </c>
    </row>
    <row r="2" spans="1:8" ht="24.95" customHeight="1" thickTop="1" thickBot="1" x14ac:dyDescent="0.2">
      <c r="A2" s="1608" t="s">
        <v>422</v>
      </c>
      <c r="B2" s="1608"/>
      <c r="C2" s="1608"/>
      <c r="D2" s="1608"/>
      <c r="E2" s="343" t="s">
        <v>293</v>
      </c>
      <c r="F2" s="1605" t="str">
        <f>IF(E2="あり","下の表の診療実績について入力が必要です",IF(E2="","←「あり」か「なし」を選択してください",""))</f>
        <v>下の表の診療実績について入力が必要です</v>
      </c>
      <c r="G2" s="990" t="s">
        <v>1298</v>
      </c>
    </row>
    <row r="3" spans="1:8" ht="5.0999999999999996" customHeight="1" thickTop="1" x14ac:dyDescent="0.15">
      <c r="F3" s="1605"/>
      <c r="G3" s="78"/>
    </row>
    <row r="4" spans="1:8" ht="20.100000000000001" customHeight="1" x14ac:dyDescent="0.15">
      <c r="A4" s="121"/>
      <c r="B4" s="122" t="s">
        <v>327</v>
      </c>
      <c r="C4" s="1892" t="str">
        <f>表紙①!E2</f>
        <v>市立貝塚病院</v>
      </c>
      <c r="D4" s="1893"/>
      <c r="E4" s="1894"/>
      <c r="F4" s="1605"/>
      <c r="G4" s="990" t="s">
        <v>1272</v>
      </c>
    </row>
    <row r="5" spans="1:8" ht="20.100000000000001" customHeight="1" x14ac:dyDescent="0.15">
      <c r="A5" s="121"/>
      <c r="B5" s="122" t="s">
        <v>363</v>
      </c>
      <c r="C5" s="38" t="s">
        <v>1619</v>
      </c>
      <c r="E5" s="125"/>
      <c r="F5" s="1605"/>
      <c r="H5" s="1203" t="s">
        <v>384</v>
      </c>
    </row>
    <row r="6" spans="1:8" s="78" customFormat="1" ht="20.100000000000001" customHeight="1" x14ac:dyDescent="0.15">
      <c r="A6" s="140" t="s">
        <v>114</v>
      </c>
      <c r="C6" s="139"/>
      <c r="D6" s="139"/>
      <c r="E6" s="139"/>
      <c r="H6" s="194"/>
    </row>
    <row r="7" spans="1:8" s="78" customFormat="1" ht="30" customHeight="1" thickBot="1" x14ac:dyDescent="0.2">
      <c r="A7" s="138"/>
      <c r="B7" s="118"/>
      <c r="C7" s="351" t="s">
        <v>113</v>
      </c>
      <c r="D7" s="353" t="s">
        <v>395</v>
      </c>
      <c r="E7" s="352" t="s">
        <v>394</v>
      </c>
      <c r="H7" s="194"/>
    </row>
    <row r="8" spans="1:8" s="78" customFormat="1" ht="32.1" customHeight="1" thickBot="1" x14ac:dyDescent="0.2">
      <c r="A8" s="138" t="s">
        <v>112</v>
      </c>
      <c r="B8" s="137"/>
      <c r="C8" s="348"/>
      <c r="D8" s="346">
        <v>28302</v>
      </c>
      <c r="E8" s="346">
        <v>2062</v>
      </c>
      <c r="H8" s="194"/>
    </row>
    <row r="9" spans="1:8" s="78" customFormat="1" ht="32.1" customHeight="1" thickBot="1" x14ac:dyDescent="0.2">
      <c r="A9" s="138" t="s">
        <v>111</v>
      </c>
      <c r="B9" s="137"/>
      <c r="C9" s="349"/>
      <c r="D9" s="346">
        <v>27624</v>
      </c>
      <c r="E9" s="346">
        <v>1993</v>
      </c>
      <c r="H9" s="194"/>
    </row>
    <row r="10" spans="1:8" s="78" customFormat="1" ht="32.1" customHeight="1" thickBot="1" x14ac:dyDescent="0.2">
      <c r="A10" s="136" t="s">
        <v>110</v>
      </c>
      <c r="B10" s="340">
        <v>1</v>
      </c>
      <c r="C10" s="347" t="s">
        <v>1711</v>
      </c>
      <c r="D10" s="346">
        <v>241</v>
      </c>
      <c r="E10" s="346">
        <v>33</v>
      </c>
      <c r="H10" s="194"/>
    </row>
    <row r="11" spans="1:8" s="78" customFormat="1" ht="32.1" customHeight="1" thickBot="1" x14ac:dyDescent="0.2">
      <c r="A11" s="135"/>
      <c r="B11" s="341">
        <v>2</v>
      </c>
      <c r="C11" s="347" t="s">
        <v>1712</v>
      </c>
      <c r="D11" s="346">
        <v>51</v>
      </c>
      <c r="E11" s="346">
        <v>2</v>
      </c>
      <c r="H11" s="194"/>
    </row>
    <row r="12" spans="1:8" s="78" customFormat="1" ht="32.1" customHeight="1" thickBot="1" x14ac:dyDescent="0.2">
      <c r="A12" s="135"/>
      <c r="B12" s="341">
        <v>3</v>
      </c>
      <c r="C12" s="347" t="s">
        <v>1713</v>
      </c>
      <c r="D12" s="346">
        <v>30</v>
      </c>
      <c r="E12" s="346">
        <v>2</v>
      </c>
      <c r="H12" s="194"/>
    </row>
    <row r="13" spans="1:8" s="78" customFormat="1" ht="32.1" customHeight="1" thickBot="1" x14ac:dyDescent="0.2">
      <c r="A13" s="135"/>
      <c r="B13" s="341">
        <v>4</v>
      </c>
      <c r="C13" s="347" t="s">
        <v>1714</v>
      </c>
      <c r="D13" s="346">
        <v>21</v>
      </c>
      <c r="E13" s="346">
        <v>1</v>
      </c>
      <c r="H13" s="194"/>
    </row>
    <row r="14" spans="1:8" s="78" customFormat="1" ht="32.1" customHeight="1" thickBot="1" x14ac:dyDescent="0.2">
      <c r="A14" s="135"/>
      <c r="B14" s="341">
        <v>5</v>
      </c>
      <c r="C14" s="347" t="s">
        <v>1715</v>
      </c>
      <c r="D14" s="346">
        <v>103</v>
      </c>
      <c r="E14" s="346">
        <v>14</v>
      </c>
      <c r="H14" s="194"/>
    </row>
    <row r="15" spans="1:8" s="78" customFormat="1" ht="32.1" customHeight="1" thickBot="1" x14ac:dyDescent="0.2">
      <c r="A15" s="135"/>
      <c r="B15" s="341">
        <v>6</v>
      </c>
      <c r="C15" s="347" t="s">
        <v>1716</v>
      </c>
      <c r="D15" s="346">
        <v>31</v>
      </c>
      <c r="E15" s="346">
        <v>1</v>
      </c>
      <c r="H15" s="194"/>
    </row>
    <row r="16" spans="1:8" s="78" customFormat="1" ht="32.1" customHeight="1" thickBot="1" x14ac:dyDescent="0.2">
      <c r="A16" s="135"/>
      <c r="B16" s="341">
        <v>7</v>
      </c>
      <c r="C16" s="347" t="s">
        <v>1717</v>
      </c>
      <c r="D16" s="346">
        <v>201</v>
      </c>
      <c r="E16" s="346">
        <v>16</v>
      </c>
      <c r="H16" s="194"/>
    </row>
    <row r="17" spans="1:8" s="78" customFormat="1" ht="32.1" customHeight="1" thickBot="1" x14ac:dyDescent="0.2">
      <c r="A17" s="135"/>
      <c r="B17" s="341">
        <v>8</v>
      </c>
      <c r="C17" s="347"/>
      <c r="D17" s="346"/>
      <c r="E17" s="346"/>
      <c r="H17" s="194"/>
    </row>
    <row r="18" spans="1:8" s="78" customFormat="1" ht="32.1" customHeight="1" thickBot="1" x14ac:dyDescent="0.2">
      <c r="A18" s="135"/>
      <c r="B18" s="341">
        <v>9</v>
      </c>
      <c r="C18" s="347"/>
      <c r="D18" s="346"/>
      <c r="E18" s="346"/>
      <c r="H18" s="194"/>
    </row>
    <row r="19" spans="1:8" s="78" customFormat="1" ht="32.1" customHeight="1" thickBot="1" x14ac:dyDescent="0.2">
      <c r="A19" s="135"/>
      <c r="B19" s="341">
        <v>10</v>
      </c>
      <c r="C19" s="347"/>
      <c r="D19" s="346"/>
      <c r="E19" s="346"/>
      <c r="H19" s="194"/>
    </row>
    <row r="20" spans="1:8" s="78" customFormat="1" ht="32.1" customHeight="1" thickBot="1" x14ac:dyDescent="0.2">
      <c r="A20" s="135"/>
      <c r="B20" s="341">
        <v>11</v>
      </c>
      <c r="C20" s="347"/>
      <c r="D20" s="346"/>
      <c r="E20" s="346"/>
      <c r="H20" s="194"/>
    </row>
    <row r="21" spans="1:8" s="78" customFormat="1" ht="32.1" customHeight="1" thickBot="1" x14ac:dyDescent="0.2">
      <c r="A21" s="135"/>
      <c r="B21" s="341">
        <v>12</v>
      </c>
      <c r="C21" s="347"/>
      <c r="D21" s="346"/>
      <c r="E21" s="346"/>
      <c r="H21" s="194"/>
    </row>
    <row r="22" spans="1:8" s="78" customFormat="1" ht="32.1" customHeight="1" thickBot="1" x14ac:dyDescent="0.2">
      <c r="A22" s="135"/>
      <c r="B22" s="341">
        <v>13</v>
      </c>
      <c r="C22" s="347"/>
      <c r="D22" s="346"/>
      <c r="E22" s="346"/>
      <c r="H22" s="194"/>
    </row>
    <row r="23" spans="1:8" s="78" customFormat="1" ht="32.1" customHeight="1" thickBot="1" x14ac:dyDescent="0.2">
      <c r="A23" s="135"/>
      <c r="B23" s="341">
        <v>14</v>
      </c>
      <c r="C23" s="347"/>
      <c r="D23" s="346"/>
      <c r="E23" s="346"/>
      <c r="H23" s="194"/>
    </row>
    <row r="24" spans="1:8" s="78" customFormat="1" ht="32.1" customHeight="1" thickBot="1" x14ac:dyDescent="0.2">
      <c r="A24" s="135"/>
      <c r="B24" s="341">
        <v>15</v>
      </c>
      <c r="C24" s="347"/>
      <c r="D24" s="346"/>
      <c r="E24" s="346"/>
      <c r="H24" s="194"/>
    </row>
    <row r="25" spans="1:8" s="78" customFormat="1" ht="32.1" customHeight="1" thickBot="1" x14ac:dyDescent="0.2">
      <c r="A25" s="135"/>
      <c r="B25" s="341">
        <v>16</v>
      </c>
      <c r="C25" s="347"/>
      <c r="D25" s="346"/>
      <c r="E25" s="346"/>
      <c r="H25" s="194"/>
    </row>
    <row r="26" spans="1:8" s="78" customFormat="1" ht="32.1" customHeight="1" thickBot="1" x14ac:dyDescent="0.2">
      <c r="A26" s="135"/>
      <c r="B26" s="341">
        <v>17</v>
      </c>
      <c r="C26" s="347"/>
      <c r="D26" s="346"/>
      <c r="E26" s="346"/>
      <c r="H26" s="194"/>
    </row>
    <row r="27" spans="1:8" s="78" customFormat="1" ht="32.1" customHeight="1" thickBot="1" x14ac:dyDescent="0.2">
      <c r="A27" s="135"/>
      <c r="B27" s="341">
        <v>18</v>
      </c>
      <c r="C27" s="347"/>
      <c r="D27" s="346"/>
      <c r="E27" s="346"/>
      <c r="H27" s="194"/>
    </row>
    <row r="28" spans="1:8" s="78" customFormat="1" ht="32.1" customHeight="1" thickBot="1" x14ac:dyDescent="0.2">
      <c r="A28" s="135"/>
      <c r="B28" s="341">
        <v>19</v>
      </c>
      <c r="C28" s="347"/>
      <c r="D28" s="346"/>
      <c r="E28" s="346"/>
      <c r="H28" s="194"/>
    </row>
    <row r="29" spans="1:8" s="78" customFormat="1" ht="32.1" customHeight="1" thickBot="1" x14ac:dyDescent="0.2">
      <c r="A29" s="134"/>
      <c r="B29" s="342">
        <v>20</v>
      </c>
      <c r="C29" s="347"/>
      <c r="D29" s="346"/>
      <c r="E29" s="346"/>
      <c r="H29" s="195"/>
    </row>
    <row r="30" spans="1:8" x14ac:dyDescent="0.15">
      <c r="F30" s="197" t="s">
        <v>391</v>
      </c>
      <c r="G30" s="197"/>
    </row>
  </sheetData>
  <sheetProtection formatCells="0" formatColumns="0" formatRows="0" insertHyperlinks="0"/>
  <mergeCells count="4">
    <mergeCell ref="C4:E4"/>
    <mergeCell ref="A1:E1"/>
    <mergeCell ref="A2:D2"/>
    <mergeCell ref="F2:F5"/>
  </mergeCells>
  <phoneticPr fontId="4"/>
  <dataValidations count="3">
    <dataValidation type="list" allowBlank="1" showInputMessage="1" showErrorMessage="1" prompt="表紙①に反映されます" sqref="E2">
      <formula1>"あり,なし"</formula1>
    </dataValidation>
    <dataValidation type="whole" imeMode="disabled" operator="greaterThanOrEqual" allowBlank="1" showInputMessage="1" showErrorMessage="1" error="整数で入力してください" prompt="整数で入力" sqref="D8:E29">
      <formula1>0</formula1>
    </dataValidation>
    <dataValidation allowBlank="1" showInputMessage="1" showErrorMessage="1" prompt="表紙シートの病院名を反映" sqref="C4:E4"/>
  </dataValidations>
  <hyperlinks>
    <hyperlink ref="G1" location="表紙①!D26" tooltip="表紙①に戻ります" display="表紙①に戻る"/>
    <hyperlink ref="G2" location="'様式4（機能別）'!N263" tooltip="様式4（機能別）に戻ります" display="様式4（機能別）のⅡ（地域がん診療連携拠点病院の指定要件について）に戻る"/>
    <hyperlink ref="G4" location="'様式4（機能別）'!N725"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88" fitToHeight="0" orientation="portrait" cellComments="asDisplayed" r:id="rId1"/>
  <headerFooter>
    <oddHeader>&amp;Rver.2.0</oddHeader>
    <oddFooter>&amp;C&amp;P/&amp;N&amp;R&amp;A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J64"/>
  <sheetViews>
    <sheetView showGridLines="0" view="pageBreakPreview" topLeftCell="A22" zoomScaleNormal="100" zoomScaleSheetLayoutView="100" zoomScalePageLayoutView="80" workbookViewId="0">
      <selection activeCell="J37" sqref="J37"/>
    </sheetView>
  </sheetViews>
  <sheetFormatPr defaultColWidth="9" defaultRowHeight="13.5" x14ac:dyDescent="0.15"/>
  <cols>
    <col min="1" max="1" width="5.625" style="559" customWidth="1"/>
    <col min="2" max="2" width="34.25" style="559" customWidth="1"/>
    <col min="3" max="6" width="20.625" style="559" customWidth="1"/>
    <col min="7" max="7" width="11.5" style="559" customWidth="1"/>
    <col min="8" max="8" width="15.25" style="559" customWidth="1"/>
    <col min="9" max="9" width="2.25" style="559" customWidth="1"/>
    <col min="10" max="10" width="100.625" style="559" customWidth="1"/>
    <col min="11" max="16384" width="9" style="559"/>
  </cols>
  <sheetData>
    <row r="1" spans="1:10" s="569" customFormat="1" ht="20.25" customHeight="1" thickBot="1" x14ac:dyDescent="0.2">
      <c r="A1" s="1897" t="s">
        <v>278</v>
      </c>
      <c r="B1" s="1897"/>
      <c r="C1" s="1897"/>
      <c r="D1" s="1897"/>
      <c r="E1" s="1897"/>
      <c r="F1" s="1897"/>
      <c r="G1" s="1897"/>
      <c r="I1" s="990" t="s">
        <v>1214</v>
      </c>
    </row>
    <row r="2" spans="1:10" s="569" customFormat="1" ht="24.95" customHeight="1" thickTop="1" thickBot="1" x14ac:dyDescent="0.2">
      <c r="A2" s="1539" t="s">
        <v>387</v>
      </c>
      <c r="B2" s="1539"/>
      <c r="C2" s="1539"/>
      <c r="D2" s="1539"/>
      <c r="E2" s="1539"/>
      <c r="F2" s="1554"/>
      <c r="G2" s="243" t="s">
        <v>293</v>
      </c>
      <c r="H2" s="1896" t="str">
        <f>IF(G2="あり","下の表について入力が必要です",IF(G2="","←「あり」か「なし」を選択してください",""))</f>
        <v>下の表について入力が必要です</v>
      </c>
      <c r="I2" s="990" t="s">
        <v>1302</v>
      </c>
    </row>
    <row r="3" spans="1:10" s="569" customFormat="1" ht="5.0999999999999996" customHeight="1" thickTop="1" x14ac:dyDescent="0.15">
      <c r="A3" s="601"/>
      <c r="B3" s="601"/>
      <c r="C3" s="601"/>
      <c r="D3" s="601"/>
      <c r="E3" s="601"/>
      <c r="F3" s="601"/>
      <c r="G3" s="602"/>
      <c r="H3" s="1896"/>
      <c r="I3" s="78"/>
    </row>
    <row r="4" spans="1:10" s="569" customFormat="1" ht="20.25" customHeight="1" x14ac:dyDescent="0.15">
      <c r="A4" s="601"/>
      <c r="B4" s="601"/>
      <c r="C4" s="601"/>
      <c r="D4" s="600" t="s">
        <v>908</v>
      </c>
      <c r="E4" s="1900" t="str">
        <f>表紙①!E2</f>
        <v>市立貝塚病院</v>
      </c>
      <c r="F4" s="1901"/>
      <c r="G4" s="1902"/>
      <c r="H4" s="1896"/>
      <c r="I4" s="990" t="s">
        <v>1272</v>
      </c>
    </row>
    <row r="5" spans="1:10" s="569" customFormat="1" ht="69.95" customHeight="1" thickBot="1" x14ac:dyDescent="0.2">
      <c r="A5" s="1898" t="s">
        <v>907</v>
      </c>
      <c r="B5" s="1898"/>
      <c r="C5" s="1898"/>
      <c r="D5" s="1898"/>
      <c r="E5" s="1898"/>
      <c r="F5" s="1898"/>
      <c r="G5" s="1898"/>
      <c r="H5" s="599"/>
      <c r="I5" s="599"/>
      <c r="J5" s="1208" t="s">
        <v>384</v>
      </c>
    </row>
    <row r="6" spans="1:10" s="569" customFormat="1" ht="20.100000000000001" customHeight="1" thickBot="1" x14ac:dyDescent="0.2">
      <c r="A6" s="542" t="s">
        <v>1621</v>
      </c>
      <c r="B6" s="541"/>
      <c r="C6" s="541"/>
      <c r="D6" s="597">
        <v>151</v>
      </c>
      <c r="E6" s="536" t="s">
        <v>172</v>
      </c>
      <c r="F6" s="536"/>
      <c r="G6" s="595"/>
      <c r="H6" s="599"/>
      <c r="I6" s="599"/>
      <c r="J6" s="563"/>
    </row>
    <row r="7" spans="1:10" s="569" customFormat="1" ht="20.100000000000001" customHeight="1" thickBot="1" x14ac:dyDescent="0.2">
      <c r="A7" s="595"/>
      <c r="B7" s="598"/>
      <c r="C7" s="350" t="s">
        <v>1456</v>
      </c>
      <c r="D7" s="597">
        <v>39</v>
      </c>
      <c r="E7" s="596" t="s">
        <v>7</v>
      </c>
      <c r="F7" s="596"/>
      <c r="G7" s="595"/>
      <c r="H7" s="599"/>
      <c r="I7" s="563"/>
    </row>
    <row r="8" spans="1:10" ht="20.25" customHeight="1" thickBot="1" x14ac:dyDescent="0.2">
      <c r="A8" s="542" t="s">
        <v>906</v>
      </c>
      <c r="B8" s="598"/>
      <c r="C8" s="350"/>
      <c r="D8" s="597">
        <v>89</v>
      </c>
      <c r="E8" s="596" t="s">
        <v>172</v>
      </c>
      <c r="F8" s="596"/>
      <c r="G8" s="595"/>
      <c r="J8" s="563"/>
    </row>
    <row r="9" spans="1:10" ht="46.5" customHeight="1" x14ac:dyDescent="0.15">
      <c r="A9" s="1194" t="s">
        <v>1620</v>
      </c>
      <c r="B9" s="241"/>
      <c r="C9" s="241"/>
      <c r="D9" s="594"/>
      <c r="E9" s="593"/>
      <c r="F9" s="593"/>
      <c r="G9" s="593"/>
      <c r="H9" s="592"/>
      <c r="I9" s="592"/>
      <c r="J9" s="563"/>
    </row>
    <row r="10" spans="1:10" ht="20.25" customHeight="1" thickBot="1" x14ac:dyDescent="0.2">
      <c r="A10" s="585"/>
      <c r="B10" s="591" t="s">
        <v>905</v>
      </c>
      <c r="C10" s="590" t="s">
        <v>904</v>
      </c>
      <c r="D10" s="589" t="s">
        <v>903</v>
      </c>
      <c r="E10" s="588" t="s">
        <v>902</v>
      </c>
      <c r="F10" s="587" t="s">
        <v>1754</v>
      </c>
      <c r="G10" s="586" t="s">
        <v>901</v>
      </c>
      <c r="J10" s="563"/>
    </row>
    <row r="11" spans="1:10" ht="20.25" customHeight="1" thickBot="1" x14ac:dyDescent="0.2">
      <c r="A11" s="585">
        <v>1</v>
      </c>
      <c r="B11" s="584" t="s">
        <v>900</v>
      </c>
      <c r="C11" s="582">
        <v>104</v>
      </c>
      <c r="D11" s="582">
        <v>42</v>
      </c>
      <c r="E11" s="582">
        <v>0</v>
      </c>
      <c r="F11" s="582">
        <v>0</v>
      </c>
      <c r="G11" s="581">
        <f>SUM(C11:F11)</f>
        <v>146</v>
      </c>
      <c r="J11" s="563"/>
    </row>
    <row r="12" spans="1:10" s="569" customFormat="1" ht="20.25" customHeight="1" thickBot="1" x14ac:dyDescent="0.2">
      <c r="A12" s="585">
        <v>2</v>
      </c>
      <c r="B12" s="584" t="s">
        <v>1193</v>
      </c>
      <c r="C12" s="582">
        <v>1</v>
      </c>
      <c r="D12" s="582">
        <v>0</v>
      </c>
      <c r="E12" s="582">
        <v>0</v>
      </c>
      <c r="F12" s="582">
        <v>0</v>
      </c>
      <c r="G12" s="581">
        <f>SUM(C12:F12)</f>
        <v>1</v>
      </c>
      <c r="J12" s="563"/>
    </row>
    <row r="13" spans="1:10" s="569" customFormat="1" ht="20.25" customHeight="1" thickBot="1" x14ac:dyDescent="0.2">
      <c r="A13" s="585">
        <v>3</v>
      </c>
      <c r="B13" s="584" t="s">
        <v>1157</v>
      </c>
      <c r="C13" s="583">
        <v>1</v>
      </c>
      <c r="D13" s="582">
        <v>3</v>
      </c>
      <c r="E13" s="582">
        <v>0</v>
      </c>
      <c r="F13" s="582">
        <v>0</v>
      </c>
      <c r="G13" s="581">
        <f>SUM(C13:F13)</f>
        <v>4</v>
      </c>
      <c r="H13" s="561"/>
      <c r="I13" s="561"/>
      <c r="J13" s="563"/>
    </row>
    <row r="14" spans="1:10" s="569" customFormat="1" ht="20.25" customHeight="1" x14ac:dyDescent="0.15">
      <c r="A14" s="580"/>
      <c r="B14" s="579" t="s">
        <v>899</v>
      </c>
      <c r="C14" s="578">
        <f>C11+C12+C13</f>
        <v>106</v>
      </c>
      <c r="D14" s="577">
        <f>D11+D12+D13</f>
        <v>45</v>
      </c>
      <c r="E14" s="576">
        <f>E11+E12+E13</f>
        <v>0</v>
      </c>
      <c r="F14" s="575">
        <f>F11+F12+F13</f>
        <v>0</v>
      </c>
      <c r="G14" s="574">
        <f>SUM(C14:F14)</f>
        <v>151</v>
      </c>
      <c r="H14" s="561"/>
      <c r="I14" s="561"/>
      <c r="J14" s="563"/>
    </row>
    <row r="15" spans="1:10" s="569" customFormat="1" ht="15.75" customHeight="1" x14ac:dyDescent="0.15">
      <c r="A15" s="1193" t="s">
        <v>1622</v>
      </c>
      <c r="B15" s="127"/>
      <c r="C15" s="127"/>
      <c r="D15" s="127"/>
      <c r="E15" s="565"/>
      <c r="F15" s="565"/>
      <c r="G15" s="565"/>
      <c r="H15" s="561"/>
      <c r="I15" s="561"/>
      <c r="J15" s="563"/>
    </row>
    <row r="16" spans="1:10" s="569" customFormat="1" ht="55.5" customHeight="1" x14ac:dyDescent="0.15">
      <c r="A16" s="1899" t="s">
        <v>1119</v>
      </c>
      <c r="B16" s="1899"/>
      <c r="C16" s="1899"/>
      <c r="D16" s="1899"/>
      <c r="E16" s="1899"/>
      <c r="F16" s="1899"/>
      <c r="G16" s="1899"/>
      <c r="H16" s="561"/>
      <c r="I16" s="561"/>
      <c r="J16" s="563"/>
    </row>
    <row r="17" spans="1:10" s="569" customFormat="1" ht="24" customHeight="1" thickBot="1" x14ac:dyDescent="0.2">
      <c r="A17" s="573"/>
      <c r="B17" s="572" t="s">
        <v>898</v>
      </c>
      <c r="C17" s="571" t="s">
        <v>897</v>
      </c>
      <c r="D17" s="1907" t="s">
        <v>898</v>
      </c>
      <c r="E17" s="1908"/>
      <c r="F17" s="571" t="s">
        <v>897</v>
      </c>
      <c r="H17" s="561"/>
      <c r="I17" s="561"/>
      <c r="J17" s="563"/>
    </row>
    <row r="18" spans="1:10" s="569" customFormat="1" ht="24" customHeight="1" thickBot="1" x14ac:dyDescent="0.2">
      <c r="A18" s="568"/>
      <c r="B18" s="837" t="s">
        <v>1121</v>
      </c>
      <c r="C18" s="570">
        <v>93</v>
      </c>
      <c r="D18" s="1905" t="s">
        <v>1138</v>
      </c>
      <c r="E18" s="1906"/>
      <c r="F18" s="570">
        <v>13</v>
      </c>
      <c r="H18" s="561"/>
      <c r="I18" s="561"/>
      <c r="J18" s="563"/>
    </row>
    <row r="19" spans="1:10" s="569" customFormat="1" ht="24" customHeight="1" thickBot="1" x14ac:dyDescent="0.2">
      <c r="A19" s="568"/>
      <c r="B19" s="837" t="s">
        <v>1120</v>
      </c>
      <c r="C19" s="570">
        <v>44</v>
      </c>
      <c r="D19" s="1905" t="s">
        <v>1139</v>
      </c>
      <c r="E19" s="1906"/>
      <c r="F19" s="570">
        <v>0</v>
      </c>
      <c r="H19" s="561"/>
      <c r="I19" s="561"/>
      <c r="J19" s="563"/>
    </row>
    <row r="20" spans="1:10" s="569" customFormat="1" ht="24" customHeight="1" thickBot="1" x14ac:dyDescent="0.2">
      <c r="A20" s="568"/>
      <c r="B20" s="837" t="s">
        <v>1122</v>
      </c>
      <c r="C20" s="570">
        <v>90</v>
      </c>
      <c r="D20" s="838" t="s">
        <v>1140</v>
      </c>
      <c r="E20" s="837"/>
      <c r="F20" s="570">
        <v>21</v>
      </c>
      <c r="H20" s="561"/>
      <c r="I20" s="561"/>
      <c r="J20" s="563"/>
    </row>
    <row r="21" spans="1:10" s="569" customFormat="1" ht="24" customHeight="1" thickBot="1" x14ac:dyDescent="0.2">
      <c r="A21" s="568"/>
      <c r="B21" s="837" t="s">
        <v>1123</v>
      </c>
      <c r="C21" s="570">
        <v>3</v>
      </c>
      <c r="D21" s="838" t="s">
        <v>1141</v>
      </c>
      <c r="E21" s="837"/>
      <c r="F21" s="570">
        <v>88</v>
      </c>
      <c r="H21" s="561"/>
      <c r="I21" s="561"/>
      <c r="J21" s="563"/>
    </row>
    <row r="22" spans="1:10" s="569" customFormat="1" ht="24" customHeight="1" thickBot="1" x14ac:dyDescent="0.2">
      <c r="A22" s="568"/>
      <c r="B22" s="837" t="s">
        <v>1124</v>
      </c>
      <c r="C22" s="570">
        <v>1</v>
      </c>
      <c r="D22" s="838" t="s">
        <v>1142</v>
      </c>
      <c r="E22" s="837"/>
      <c r="F22" s="570">
        <v>1</v>
      </c>
      <c r="H22" s="561"/>
      <c r="I22" s="561"/>
      <c r="J22" s="563"/>
    </row>
    <row r="23" spans="1:10" s="569" customFormat="1" ht="24" customHeight="1" thickBot="1" x14ac:dyDescent="0.2">
      <c r="A23" s="568"/>
      <c r="B23" s="837" t="s">
        <v>1125</v>
      </c>
      <c r="C23" s="570">
        <v>6</v>
      </c>
      <c r="D23" s="838" t="s">
        <v>1143</v>
      </c>
      <c r="E23" s="837"/>
      <c r="F23" s="570">
        <v>10</v>
      </c>
      <c r="H23" s="561"/>
      <c r="I23" s="561"/>
      <c r="J23" s="563"/>
    </row>
    <row r="24" spans="1:10" s="569" customFormat="1" ht="24" customHeight="1" thickBot="1" x14ac:dyDescent="0.2">
      <c r="A24" s="568"/>
      <c r="B24" s="837" t="s">
        <v>1126</v>
      </c>
      <c r="C24" s="570">
        <v>1</v>
      </c>
      <c r="D24" s="838" t="s">
        <v>1144</v>
      </c>
      <c r="E24" s="837"/>
      <c r="F24" s="570">
        <v>27</v>
      </c>
      <c r="H24" s="561"/>
      <c r="I24" s="561"/>
      <c r="J24" s="563"/>
    </row>
    <row r="25" spans="1:10" s="569" customFormat="1" ht="24" customHeight="1" thickBot="1" x14ac:dyDescent="0.2">
      <c r="A25" s="568"/>
      <c r="B25" s="837" t="s">
        <v>1127</v>
      </c>
      <c r="C25" s="570">
        <v>0</v>
      </c>
      <c r="D25" s="838" t="s">
        <v>1145</v>
      </c>
      <c r="E25" s="837"/>
      <c r="F25" s="570">
        <v>7</v>
      </c>
      <c r="H25" s="561"/>
      <c r="I25" s="561"/>
      <c r="J25" s="563"/>
    </row>
    <row r="26" spans="1:10" s="569" customFormat="1" ht="24" customHeight="1" thickBot="1" x14ac:dyDescent="0.2">
      <c r="A26" s="568"/>
      <c r="B26" s="837" t="s">
        <v>1128</v>
      </c>
      <c r="C26" s="570">
        <v>10</v>
      </c>
      <c r="D26" s="838" t="s">
        <v>1146</v>
      </c>
      <c r="E26" s="837"/>
      <c r="F26" s="570">
        <v>1</v>
      </c>
      <c r="H26" s="561"/>
      <c r="I26" s="561"/>
      <c r="J26" s="563"/>
    </row>
    <row r="27" spans="1:10" s="569" customFormat="1" ht="24" customHeight="1" thickBot="1" x14ac:dyDescent="0.2">
      <c r="A27" s="568"/>
      <c r="B27" s="837" t="s">
        <v>1129</v>
      </c>
      <c r="C27" s="570">
        <v>2</v>
      </c>
      <c r="D27" s="838" t="s">
        <v>1147</v>
      </c>
      <c r="E27" s="837"/>
      <c r="F27" s="570">
        <v>1</v>
      </c>
      <c r="H27" s="561" t="s">
        <v>896</v>
      </c>
      <c r="I27" s="561"/>
      <c r="J27" s="563"/>
    </row>
    <row r="28" spans="1:10" s="569" customFormat="1" ht="24" customHeight="1" thickBot="1" x14ac:dyDescent="0.2">
      <c r="A28" s="568"/>
      <c r="B28" s="837" t="s">
        <v>1130</v>
      </c>
      <c r="C28" s="570">
        <v>0</v>
      </c>
      <c r="D28" s="838" t="s">
        <v>1148</v>
      </c>
      <c r="E28" s="837"/>
      <c r="F28" s="570">
        <v>11</v>
      </c>
      <c r="H28" s="561" t="s">
        <v>895</v>
      </c>
      <c r="I28" s="561"/>
      <c r="J28" s="563"/>
    </row>
    <row r="29" spans="1:10" s="569" customFormat="1" ht="24" customHeight="1" thickBot="1" x14ac:dyDescent="0.2">
      <c r="A29" s="568"/>
      <c r="B29" s="837" t="s">
        <v>1131</v>
      </c>
      <c r="C29" s="570">
        <v>1</v>
      </c>
      <c r="D29" s="1903"/>
      <c r="E29" s="1904"/>
      <c r="F29" s="570"/>
      <c r="H29" s="561" t="s">
        <v>894</v>
      </c>
      <c r="I29" s="561"/>
      <c r="J29" s="563"/>
    </row>
    <row r="30" spans="1:10" s="569" customFormat="1" ht="24" customHeight="1" thickBot="1" x14ac:dyDescent="0.2">
      <c r="A30" s="568"/>
      <c r="B30" s="837" t="s">
        <v>1132</v>
      </c>
      <c r="C30" s="570">
        <v>3</v>
      </c>
      <c r="D30" s="1903"/>
      <c r="E30" s="1904"/>
      <c r="F30" s="570"/>
      <c r="H30" s="561" t="s">
        <v>893</v>
      </c>
      <c r="I30" s="561"/>
      <c r="J30" s="563"/>
    </row>
    <row r="31" spans="1:10" s="569" customFormat="1" ht="24" customHeight="1" thickBot="1" x14ac:dyDescent="0.2">
      <c r="A31" s="568"/>
      <c r="B31" s="837" t="s">
        <v>1133</v>
      </c>
      <c r="C31" s="570">
        <v>6</v>
      </c>
      <c r="D31" s="1903"/>
      <c r="E31" s="1904"/>
      <c r="F31" s="570"/>
      <c r="J31" s="563"/>
    </row>
    <row r="32" spans="1:10" s="569" customFormat="1" ht="24" customHeight="1" thickBot="1" x14ac:dyDescent="0.2">
      <c r="A32" s="568"/>
      <c r="B32" s="837" t="s">
        <v>1134</v>
      </c>
      <c r="C32" s="570">
        <v>64</v>
      </c>
      <c r="D32" s="1903"/>
      <c r="E32" s="1904"/>
      <c r="F32" s="570"/>
      <c r="J32" s="563"/>
    </row>
    <row r="33" spans="1:10" s="569" customFormat="1" ht="24" customHeight="1" thickBot="1" x14ac:dyDescent="0.2">
      <c r="A33" s="568"/>
      <c r="B33" s="837" t="s">
        <v>1135</v>
      </c>
      <c r="C33" s="570">
        <v>15</v>
      </c>
      <c r="D33" s="1903"/>
      <c r="E33" s="1904"/>
      <c r="F33" s="570"/>
      <c r="J33" s="563"/>
    </row>
    <row r="34" spans="1:10" s="569" customFormat="1" ht="24" customHeight="1" thickBot="1" x14ac:dyDescent="0.2">
      <c r="A34" s="568"/>
      <c r="B34" s="837" t="s">
        <v>1136</v>
      </c>
      <c r="C34" s="570">
        <v>31</v>
      </c>
      <c r="D34" s="1903"/>
      <c r="E34" s="1904"/>
      <c r="F34" s="570"/>
      <c r="J34" s="563"/>
    </row>
    <row r="35" spans="1:10" s="564" customFormat="1" ht="24" customHeight="1" thickBot="1" x14ac:dyDescent="0.2">
      <c r="A35" s="568"/>
      <c r="B35" s="837" t="s">
        <v>1137</v>
      </c>
      <c r="C35" s="570">
        <v>0</v>
      </c>
      <c r="D35" s="1903"/>
      <c r="E35" s="1904"/>
      <c r="F35" s="570"/>
      <c r="J35" s="563"/>
    </row>
    <row r="36" spans="1:10" ht="20.25" customHeight="1" x14ac:dyDescent="0.15">
      <c r="A36" s="565"/>
      <c r="B36" s="567"/>
      <c r="C36" s="566"/>
      <c r="D36" s="565"/>
      <c r="E36" s="565"/>
      <c r="F36" s="565"/>
      <c r="G36" s="565"/>
      <c r="J36" s="563"/>
    </row>
    <row r="37" spans="1:10" x14ac:dyDescent="0.15">
      <c r="H37" s="561" t="s">
        <v>892</v>
      </c>
      <c r="I37" s="561"/>
    </row>
    <row r="38" spans="1:10" x14ac:dyDescent="0.15">
      <c r="H38" s="561" t="s">
        <v>891</v>
      </c>
      <c r="I38" s="561"/>
    </row>
    <row r="39" spans="1:10" x14ac:dyDescent="0.15">
      <c r="H39" s="561" t="s">
        <v>890</v>
      </c>
      <c r="I39" s="561"/>
    </row>
    <row r="40" spans="1:10" x14ac:dyDescent="0.15">
      <c r="H40" s="561" t="s">
        <v>889</v>
      </c>
      <c r="I40" s="561"/>
    </row>
    <row r="41" spans="1:10" x14ac:dyDescent="0.15">
      <c r="H41" s="561" t="s">
        <v>888</v>
      </c>
      <c r="I41" s="561"/>
    </row>
    <row r="42" spans="1:10" x14ac:dyDescent="0.15">
      <c r="H42" s="561" t="s">
        <v>887</v>
      </c>
      <c r="I42" s="561"/>
    </row>
    <row r="43" spans="1:10" x14ac:dyDescent="0.15">
      <c r="H43" s="561" t="s">
        <v>886</v>
      </c>
      <c r="I43" s="561"/>
    </row>
    <row r="44" spans="1:10" x14ac:dyDescent="0.15">
      <c r="H44" s="561" t="s">
        <v>885</v>
      </c>
      <c r="I44" s="561"/>
    </row>
    <row r="45" spans="1:10" x14ac:dyDescent="0.15">
      <c r="H45" s="561" t="s">
        <v>884</v>
      </c>
      <c r="I45" s="561"/>
    </row>
    <row r="46" spans="1:10" x14ac:dyDescent="0.15">
      <c r="H46" s="561" t="s">
        <v>883</v>
      </c>
      <c r="I46" s="561"/>
    </row>
    <row r="47" spans="1:10" x14ac:dyDescent="0.15">
      <c r="H47" s="561" t="s">
        <v>882</v>
      </c>
      <c r="I47" s="561"/>
    </row>
    <row r="48" spans="1:10" x14ac:dyDescent="0.15">
      <c r="H48" s="561" t="s">
        <v>881</v>
      </c>
      <c r="I48" s="561"/>
    </row>
    <row r="49" spans="8:9" x14ac:dyDescent="0.15">
      <c r="H49" s="561" t="s">
        <v>880</v>
      </c>
      <c r="I49" s="561"/>
    </row>
    <row r="50" spans="8:9" x14ac:dyDescent="0.15">
      <c r="H50" s="561" t="s">
        <v>879</v>
      </c>
      <c r="I50" s="561"/>
    </row>
    <row r="51" spans="8:9" x14ac:dyDescent="0.15">
      <c r="H51" s="561" t="s">
        <v>878</v>
      </c>
      <c r="I51" s="561"/>
    </row>
    <row r="52" spans="8:9" x14ac:dyDescent="0.15">
      <c r="H52" s="561" t="s">
        <v>877</v>
      </c>
      <c r="I52" s="561"/>
    </row>
    <row r="53" spans="8:9" x14ac:dyDescent="0.15">
      <c r="H53" s="561" t="s">
        <v>876</v>
      </c>
      <c r="I53" s="561"/>
    </row>
    <row r="54" spans="8:9" x14ac:dyDescent="0.15">
      <c r="H54" s="561" t="s">
        <v>875</v>
      </c>
      <c r="I54" s="561"/>
    </row>
    <row r="55" spans="8:9" x14ac:dyDescent="0.15">
      <c r="H55" s="561" t="s">
        <v>874</v>
      </c>
      <c r="I55" s="561"/>
    </row>
    <row r="56" spans="8:9" x14ac:dyDescent="0.15">
      <c r="H56" s="561" t="s">
        <v>873</v>
      </c>
      <c r="I56" s="561"/>
    </row>
    <row r="57" spans="8:9" x14ac:dyDescent="0.15">
      <c r="H57" s="561" t="s">
        <v>872</v>
      </c>
      <c r="I57" s="561"/>
    </row>
    <row r="58" spans="8:9" x14ac:dyDescent="0.15">
      <c r="H58" s="561" t="s">
        <v>871</v>
      </c>
      <c r="I58" s="561"/>
    </row>
    <row r="59" spans="8:9" x14ac:dyDescent="0.15">
      <c r="H59" s="561" t="s">
        <v>870</v>
      </c>
      <c r="I59" s="561"/>
    </row>
    <row r="60" spans="8:9" x14ac:dyDescent="0.15">
      <c r="H60" s="561" t="s">
        <v>869</v>
      </c>
      <c r="I60" s="561"/>
    </row>
    <row r="61" spans="8:9" x14ac:dyDescent="0.15">
      <c r="H61" s="561" t="s">
        <v>868</v>
      </c>
      <c r="I61" s="561"/>
    </row>
    <row r="62" spans="8:9" x14ac:dyDescent="0.15">
      <c r="H62" s="561" t="s">
        <v>867</v>
      </c>
      <c r="I62" s="561"/>
    </row>
    <row r="63" spans="8:9" x14ac:dyDescent="0.15">
      <c r="H63" s="561" t="s">
        <v>866</v>
      </c>
      <c r="I63" s="561"/>
    </row>
    <row r="64" spans="8:9" x14ac:dyDescent="0.15">
      <c r="H64" s="560"/>
      <c r="I64" s="560"/>
    </row>
  </sheetData>
  <sheetProtection formatCells="0" formatColumns="0" formatRows="0" insertHyperlinks="0"/>
  <mergeCells count="16">
    <mergeCell ref="D17:E17"/>
    <mergeCell ref="D30:E30"/>
    <mergeCell ref="D31:E31"/>
    <mergeCell ref="D32:E32"/>
    <mergeCell ref="D33:E33"/>
    <mergeCell ref="D34:E34"/>
    <mergeCell ref="D35:E35"/>
    <mergeCell ref="D18:E18"/>
    <mergeCell ref="D19:E19"/>
    <mergeCell ref="D29:E29"/>
    <mergeCell ref="H2:H4"/>
    <mergeCell ref="A1:G1"/>
    <mergeCell ref="A5:G5"/>
    <mergeCell ref="A16:G16"/>
    <mergeCell ref="E4:G4"/>
    <mergeCell ref="A2:F2"/>
  </mergeCells>
  <phoneticPr fontId="4"/>
  <dataValidations count="5">
    <dataValidation allowBlank="1" showInputMessage="1" showErrorMessage="1" prompt="表紙シートの病院名を反映" sqref="E4:G4"/>
    <dataValidation type="whole" imeMode="disabled" operator="greaterThanOrEqual" allowBlank="1" showInputMessage="1" showErrorMessage="1" error="整数で入力してください" prompt="整数で入力" sqref="F18:F35 D6 C11:F13 C18:C35">
      <formula1>0</formula1>
    </dataValidation>
    <dataValidation type="decimal" imeMode="disabled" operator="greaterThanOrEqual" allowBlank="1" showInputMessage="1" showErrorMessage="1" prompt="時間（分）を入力" sqref="D7:D8">
      <formula1>0</formula1>
    </dataValidation>
    <dataValidation type="list" allowBlank="1" showInputMessage="1" showErrorMessage="1" prompt="表紙①に反映されます" sqref="G2">
      <formula1>"あり,なし"</formula1>
    </dataValidation>
    <dataValidation allowBlank="1" showInputMessage="1" showErrorMessage="1" prompt="自動計算" sqref="C14:F14 G11:G14"/>
  </dataValidations>
  <hyperlinks>
    <hyperlink ref="I1" location="表紙①!D26" tooltip="表紙①に戻ります" display="表紙①に戻る"/>
    <hyperlink ref="I2" location="'様式4（機能別）'!N337" tooltip="様式4（機能別）に戻ります" display="様式4（機能別）のⅡ（地域がん診療連携拠点病院の指定要件について）に戻る"/>
    <hyperlink ref="I4" location="'様式4（機能別）'!N752"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65" fitToHeight="0" orientation="portrait" cellComments="asDisplayed" r:id="rId1"/>
  <headerFooter>
    <oddHeader>&amp;Rver.2.0</oddHeader>
    <oddFooter>&amp;C&amp;P/&amp;N&amp;R&amp;A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K27"/>
  <sheetViews>
    <sheetView showGridLines="0" view="pageBreakPreview" topLeftCell="A7" zoomScaleNormal="100" zoomScaleSheetLayoutView="100" zoomScalePageLayoutView="80" workbookViewId="0">
      <selection activeCell="Z15" sqref="Z15"/>
    </sheetView>
  </sheetViews>
  <sheetFormatPr defaultColWidth="9" defaultRowHeight="13.5" x14ac:dyDescent="0.15"/>
  <cols>
    <col min="1" max="1" width="3.625" style="248" customWidth="1"/>
    <col min="2" max="2" width="35.625" style="248" customWidth="1"/>
    <col min="3" max="4" width="10.625" style="248" customWidth="1"/>
    <col min="5" max="13" width="2.625" style="248" customWidth="1"/>
    <col min="14" max="14" width="1.625" style="248" customWidth="1"/>
    <col min="15" max="22" width="2.625" style="248" customWidth="1"/>
    <col min="23" max="23" width="10.625" style="248" customWidth="1"/>
    <col min="24" max="24" width="15.125" style="559" customWidth="1"/>
    <col min="25" max="25" width="2.25" style="603" customWidth="1"/>
    <col min="26" max="26" width="100.625" style="559" customWidth="1"/>
    <col min="27" max="27" width="10.875" style="248" customWidth="1"/>
    <col min="28" max="28" width="20.125" style="248" customWidth="1"/>
    <col min="29" max="31" width="9" style="248"/>
    <col min="32" max="32" width="8.875" style="248" customWidth="1"/>
    <col min="33" max="16384" width="9" style="248"/>
  </cols>
  <sheetData>
    <row r="1" spans="1:37" s="628" customFormat="1" ht="22.5" customHeight="1" thickBot="1" x14ac:dyDescent="0.2">
      <c r="A1" s="1916" t="s">
        <v>1458</v>
      </c>
      <c r="B1" s="1916"/>
      <c r="C1" s="1916"/>
      <c r="D1" s="1916"/>
      <c r="E1" s="1916"/>
      <c r="F1" s="1916"/>
      <c r="G1" s="1916"/>
      <c r="H1" s="1916"/>
      <c r="I1" s="1916"/>
      <c r="J1" s="1916"/>
      <c r="K1" s="1916"/>
      <c r="L1" s="1916"/>
      <c r="M1" s="1916"/>
      <c r="N1" s="1916"/>
      <c r="O1" s="1916"/>
      <c r="P1" s="1916"/>
      <c r="Q1" s="1916"/>
      <c r="R1" s="1916"/>
      <c r="S1" s="1916"/>
      <c r="T1" s="1916"/>
      <c r="U1" s="1916"/>
      <c r="V1" s="1916"/>
      <c r="W1" s="1916"/>
      <c r="Y1" s="990" t="s">
        <v>1214</v>
      </c>
      <c r="Z1" s="569"/>
      <c r="AA1" s="633"/>
      <c r="AB1" s="632"/>
      <c r="AC1" s="631"/>
      <c r="AD1" s="631"/>
      <c r="AE1" s="631"/>
      <c r="AF1" s="631"/>
      <c r="AG1" s="631"/>
      <c r="AH1" s="631"/>
      <c r="AI1" s="631"/>
      <c r="AJ1" s="631"/>
    </row>
    <row r="2" spans="1:37" s="628" customFormat="1" ht="24.95" customHeight="1" thickTop="1" thickBot="1" x14ac:dyDescent="0.2">
      <c r="A2" s="1539" t="s">
        <v>388</v>
      </c>
      <c r="B2" s="1539"/>
      <c r="C2" s="1539"/>
      <c r="D2" s="1539"/>
      <c r="E2" s="1539"/>
      <c r="F2" s="1539"/>
      <c r="G2" s="1539"/>
      <c r="H2" s="1539"/>
      <c r="I2" s="1539"/>
      <c r="J2" s="1539"/>
      <c r="K2" s="1539"/>
      <c r="L2" s="1539"/>
      <c r="M2" s="1539"/>
      <c r="N2" s="1539"/>
      <c r="O2" s="1539"/>
      <c r="P2" s="1539"/>
      <c r="Q2" s="1539"/>
      <c r="R2" s="1539"/>
      <c r="S2" s="1539"/>
      <c r="T2" s="1539"/>
      <c r="U2" s="1539"/>
      <c r="V2" s="1554"/>
      <c r="W2" s="288" t="s">
        <v>293</v>
      </c>
      <c r="X2" s="1101" t="str">
        <f>IF(W2="","←「あり」か「なし」を選択してください","")</f>
        <v/>
      </c>
      <c r="Y2" s="990" t="s">
        <v>1303</v>
      </c>
      <c r="AA2" s="633"/>
      <c r="AB2" s="632"/>
      <c r="AC2" s="631"/>
      <c r="AD2" s="631"/>
      <c r="AE2" s="631"/>
      <c r="AF2" s="631"/>
      <c r="AG2" s="631"/>
      <c r="AH2" s="631"/>
      <c r="AI2" s="631"/>
      <c r="AJ2" s="631"/>
    </row>
    <row r="3" spans="1:37" s="628" customFormat="1" ht="5.0999999999999996" customHeight="1" thickTop="1" x14ac:dyDescent="0.15">
      <c r="B3" s="630" t="s">
        <v>915</v>
      </c>
      <c r="C3" s="630"/>
      <c r="D3" s="630"/>
      <c r="E3" s="630"/>
      <c r="F3" s="630"/>
      <c r="G3" s="630"/>
      <c r="H3" s="630"/>
      <c r="I3" s="630"/>
      <c r="J3" s="630"/>
      <c r="K3" s="630"/>
      <c r="L3" s="630"/>
      <c r="M3" s="630"/>
      <c r="N3" s="630"/>
      <c r="O3" s="630"/>
      <c r="P3" s="630"/>
      <c r="Q3" s="630"/>
      <c r="R3" s="630"/>
      <c r="S3" s="630"/>
      <c r="T3" s="630"/>
      <c r="U3" s="630"/>
      <c r="V3" s="630"/>
      <c r="W3" s="630"/>
      <c r="X3" s="569"/>
      <c r="Y3" s="78"/>
      <c r="AA3" s="630"/>
      <c r="AE3" s="1909"/>
      <c r="AF3" s="1909"/>
      <c r="AG3" s="1909"/>
      <c r="AH3" s="1909"/>
      <c r="AI3" s="1909"/>
      <c r="AJ3" s="1909"/>
      <c r="AK3" s="1909"/>
    </row>
    <row r="4" spans="1:37" ht="20.25" customHeight="1" x14ac:dyDescent="0.15">
      <c r="D4" s="310" t="s">
        <v>327</v>
      </c>
      <c r="E4" s="1540" t="str">
        <f>表紙①!E2</f>
        <v>市立貝塚病院</v>
      </c>
      <c r="F4" s="1910"/>
      <c r="G4" s="1910"/>
      <c r="H4" s="1910"/>
      <c r="I4" s="1910"/>
      <c r="J4" s="1910"/>
      <c r="K4" s="1910"/>
      <c r="L4" s="1910"/>
      <c r="M4" s="1910"/>
      <c r="N4" s="1910"/>
      <c r="O4" s="1910"/>
      <c r="P4" s="1910"/>
      <c r="Q4" s="1910"/>
      <c r="R4" s="1910"/>
      <c r="S4" s="1910"/>
      <c r="T4" s="1910"/>
      <c r="U4" s="1910"/>
      <c r="V4" s="1910"/>
      <c r="W4" s="1541"/>
      <c r="X4" s="569"/>
      <c r="Y4" s="990" t="s">
        <v>1304</v>
      </c>
    </row>
    <row r="5" spans="1:37" ht="20.25" customHeight="1" thickBot="1" x14ac:dyDescent="0.2">
      <c r="D5" s="245" t="s">
        <v>1353</v>
      </c>
      <c r="E5" s="38" t="s">
        <v>1601</v>
      </c>
      <c r="F5" s="38"/>
      <c r="G5" s="38"/>
      <c r="H5" s="38"/>
      <c r="I5" s="38"/>
      <c r="J5" s="38"/>
      <c r="K5" s="38"/>
      <c r="L5" s="38"/>
      <c r="M5" s="119"/>
      <c r="N5" s="119"/>
      <c r="O5" s="119"/>
      <c r="P5" s="119"/>
      <c r="Q5" s="119"/>
      <c r="R5" s="119"/>
      <c r="S5" s="119"/>
      <c r="T5" s="119"/>
      <c r="U5" s="264"/>
      <c r="V5" s="264"/>
      <c r="W5" s="264"/>
      <c r="X5" s="599"/>
      <c r="Y5" s="627"/>
      <c r="Z5" s="1209" t="s">
        <v>384</v>
      </c>
      <c r="AA5" s="625"/>
      <c r="AB5" s="625"/>
    </row>
    <row r="6" spans="1:37" ht="30" customHeight="1" thickBot="1" x14ac:dyDescent="0.2">
      <c r="A6" s="534">
        <v>1</v>
      </c>
      <c r="B6" s="1236" t="s">
        <v>914</v>
      </c>
      <c r="C6" s="1712" t="s">
        <v>1753</v>
      </c>
      <c r="D6" s="1713"/>
      <c r="E6" s="1713"/>
      <c r="F6" s="1713"/>
      <c r="G6" s="1713"/>
      <c r="H6" s="1713"/>
      <c r="I6" s="1713"/>
      <c r="J6" s="1713"/>
      <c r="K6" s="1713"/>
      <c r="L6" s="1713"/>
      <c r="M6" s="1713"/>
      <c r="N6" s="1713"/>
      <c r="O6" s="1713"/>
      <c r="P6" s="1713"/>
      <c r="Q6" s="1713"/>
      <c r="R6" s="1713"/>
      <c r="S6" s="1713"/>
      <c r="T6" s="1713"/>
      <c r="U6" s="1713"/>
      <c r="V6" s="1713"/>
      <c r="W6" s="1714"/>
      <c r="X6" s="599"/>
      <c r="Y6" s="896"/>
      <c r="Z6" s="563"/>
      <c r="AA6" s="610"/>
      <c r="AB6" s="262"/>
    </row>
    <row r="7" spans="1:37" ht="25.5" customHeight="1" thickBot="1" x14ac:dyDescent="0.2">
      <c r="A7" s="1223">
        <v>2</v>
      </c>
      <c r="B7" s="1911" t="s">
        <v>1408</v>
      </c>
      <c r="C7" s="1912"/>
      <c r="D7" s="1917" t="s">
        <v>1737</v>
      </c>
      <c r="E7" s="1918"/>
      <c r="F7" s="1918"/>
      <c r="G7" s="1918"/>
      <c r="H7" s="1918"/>
      <c r="I7" s="1918"/>
      <c r="J7" s="1918"/>
      <c r="K7" s="1918"/>
      <c r="L7" s="1918"/>
      <c r="M7" s="1919"/>
      <c r="N7" s="1617" t="s">
        <v>243</v>
      </c>
      <c r="O7" s="1617"/>
      <c r="P7" s="1617"/>
      <c r="Q7" s="1616"/>
      <c r="R7" s="1616"/>
      <c r="S7" s="1616"/>
      <c r="T7" s="1616"/>
      <c r="U7" s="1616"/>
      <c r="V7" s="1616"/>
      <c r="W7" s="540"/>
      <c r="X7" s="569"/>
      <c r="Y7" s="897"/>
      <c r="Z7" s="563"/>
      <c r="AA7" s="610"/>
      <c r="AB7" s="262"/>
    </row>
    <row r="8" spans="1:37" ht="25.5" customHeight="1" thickBot="1" x14ac:dyDescent="0.2">
      <c r="A8" s="1913">
        <v>3</v>
      </c>
      <c r="B8" s="623" t="s">
        <v>913</v>
      </c>
      <c r="C8" s="543"/>
      <c r="D8" s="1135"/>
      <c r="E8" s="1136"/>
      <c r="F8" s="1136"/>
      <c r="G8" s="1136"/>
      <c r="H8" s="1136"/>
      <c r="I8" s="1136"/>
      <c r="J8" s="1136"/>
      <c r="K8" s="1136"/>
      <c r="L8" s="1136"/>
      <c r="M8" s="1136"/>
      <c r="N8" s="1136"/>
      <c r="O8" s="1136"/>
      <c r="P8" s="1136"/>
      <c r="Q8" s="1136"/>
      <c r="R8" s="1136"/>
      <c r="S8" s="1136"/>
      <c r="T8" s="1136"/>
      <c r="U8" s="1136"/>
      <c r="V8" s="1136"/>
      <c r="W8" s="1137"/>
      <c r="X8" s="569"/>
      <c r="Y8" s="896"/>
      <c r="Z8" s="563"/>
      <c r="AA8" s="607"/>
      <c r="AB8" s="262"/>
      <c r="AC8" s="262"/>
    </row>
    <row r="9" spans="1:37" ht="25.5" customHeight="1" thickBot="1" x14ac:dyDescent="0.2">
      <c r="A9" s="1914"/>
      <c r="B9" s="1246" t="s">
        <v>912</v>
      </c>
      <c r="C9" s="543"/>
      <c r="D9" s="1138"/>
      <c r="E9" s="609"/>
      <c r="F9" s="609"/>
      <c r="G9" s="609"/>
      <c r="H9" s="609"/>
      <c r="I9" s="609"/>
      <c r="J9" s="609"/>
      <c r="K9" s="609"/>
      <c r="L9" s="609"/>
      <c r="M9" s="609"/>
      <c r="N9" s="609"/>
      <c r="O9" s="609"/>
      <c r="P9" s="609"/>
      <c r="Q9" s="609"/>
      <c r="R9" s="609"/>
      <c r="S9" s="609"/>
      <c r="T9" s="609"/>
      <c r="U9" s="609"/>
      <c r="V9" s="609"/>
      <c r="W9" s="608"/>
      <c r="X9" s="569"/>
      <c r="Y9" s="897"/>
      <c r="Z9" s="563"/>
      <c r="AA9" s="607"/>
      <c r="AB9" s="262"/>
      <c r="AC9" s="262"/>
    </row>
    <row r="10" spans="1:37" ht="25.5" customHeight="1" thickBot="1" x14ac:dyDescent="0.2">
      <c r="A10" s="1914"/>
      <c r="B10" s="616" t="s">
        <v>911</v>
      </c>
      <c r="C10" s="543"/>
      <c r="D10" s="1139"/>
      <c r="E10" s="1140"/>
      <c r="F10" s="1140"/>
      <c r="G10" s="1140"/>
      <c r="H10" s="1140"/>
      <c r="I10" s="1140"/>
      <c r="J10" s="1140"/>
      <c r="K10" s="1140"/>
      <c r="L10" s="1140"/>
      <c r="M10" s="1140"/>
      <c r="N10" s="1140"/>
      <c r="O10" s="1140"/>
      <c r="P10" s="1140"/>
      <c r="Q10" s="1140"/>
      <c r="R10" s="1140"/>
      <c r="S10" s="1140"/>
      <c r="T10" s="1140"/>
      <c r="U10" s="1140"/>
      <c r="V10" s="1140"/>
      <c r="W10" s="1141"/>
      <c r="X10" s="569"/>
      <c r="Y10" s="896"/>
      <c r="Z10" s="563"/>
      <c r="AA10" s="607"/>
      <c r="AB10" s="262"/>
      <c r="AC10" s="262"/>
    </row>
    <row r="11" spans="1:37" ht="25.5" customHeight="1" thickBot="1" x14ac:dyDescent="0.2">
      <c r="A11" s="1914"/>
      <c r="B11" s="1923" t="s">
        <v>1433</v>
      </c>
      <c r="C11" s="1924"/>
      <c r="D11" s="1920" t="s">
        <v>1737</v>
      </c>
      <c r="E11" s="1921"/>
      <c r="F11" s="1921"/>
      <c r="G11" s="1921"/>
      <c r="H11" s="1921"/>
      <c r="I11" s="1921"/>
      <c r="J11" s="1921"/>
      <c r="K11" s="1921"/>
      <c r="L11" s="1921"/>
      <c r="M11" s="1922"/>
      <c r="N11" s="1647" t="s">
        <v>243</v>
      </c>
      <c r="O11" s="1648"/>
      <c r="P11" s="1649"/>
      <c r="Q11" s="1616"/>
      <c r="R11" s="1616"/>
      <c r="S11" s="1616"/>
      <c r="T11" s="1616"/>
      <c r="U11" s="1616"/>
      <c r="V11" s="1616"/>
      <c r="W11" s="540"/>
      <c r="Y11" s="897"/>
      <c r="Z11" s="563"/>
      <c r="AA11" s="610"/>
      <c r="AB11" s="262"/>
    </row>
    <row r="12" spans="1:37" ht="25.5" customHeight="1" thickBot="1" x14ac:dyDescent="0.2">
      <c r="A12" s="1915"/>
      <c r="B12" s="1246" t="s">
        <v>910</v>
      </c>
      <c r="C12" s="543"/>
      <c r="D12" s="609"/>
      <c r="E12" s="609"/>
      <c r="F12" s="622"/>
      <c r="G12" s="609"/>
      <c r="H12" s="622"/>
      <c r="I12" s="622"/>
      <c r="J12" s="609"/>
      <c r="K12" s="622"/>
      <c r="L12" s="609"/>
      <c r="M12" s="622"/>
      <c r="N12" s="622"/>
      <c r="O12" s="609"/>
      <c r="P12" s="622"/>
      <c r="Q12" s="609"/>
      <c r="R12" s="622"/>
      <c r="S12" s="622"/>
      <c r="T12" s="609"/>
      <c r="U12" s="622"/>
      <c r="V12" s="609"/>
      <c r="W12" s="613"/>
      <c r="X12" s="569"/>
      <c r="Y12" s="897"/>
      <c r="Z12" s="563"/>
      <c r="AA12" s="610"/>
      <c r="AB12" s="262"/>
    </row>
    <row r="13" spans="1:37" ht="25.5" customHeight="1" thickBot="1" x14ac:dyDescent="0.2">
      <c r="A13" s="1913">
        <v>4</v>
      </c>
      <c r="B13" s="620" t="s">
        <v>909</v>
      </c>
      <c r="C13" s="543"/>
      <c r="D13" s="619"/>
      <c r="E13" s="618"/>
      <c r="F13" s="618"/>
      <c r="G13" s="618"/>
      <c r="H13" s="618"/>
      <c r="I13" s="618"/>
      <c r="J13" s="618"/>
      <c r="K13" s="618"/>
      <c r="L13" s="618"/>
      <c r="M13" s="618"/>
      <c r="N13" s="618"/>
      <c r="O13" s="618"/>
      <c r="P13" s="618"/>
      <c r="Q13" s="618"/>
      <c r="R13" s="618"/>
      <c r="S13" s="618"/>
      <c r="T13" s="618"/>
      <c r="U13" s="618"/>
      <c r="V13" s="618"/>
      <c r="W13" s="617"/>
      <c r="Y13" s="897"/>
      <c r="Z13" s="563"/>
      <c r="AA13" s="610"/>
      <c r="AB13" s="262"/>
    </row>
    <row r="14" spans="1:37" ht="25.5" customHeight="1" thickBot="1" x14ac:dyDescent="0.2">
      <c r="A14" s="1914"/>
      <c r="B14" s="1923" t="s">
        <v>1434</v>
      </c>
      <c r="C14" s="1924"/>
      <c r="D14" s="1712"/>
      <c r="E14" s="1713"/>
      <c r="F14" s="1713"/>
      <c r="G14" s="1713"/>
      <c r="H14" s="1713"/>
      <c r="I14" s="1713"/>
      <c r="J14" s="1713"/>
      <c r="K14" s="1713"/>
      <c r="L14" s="1713"/>
      <c r="M14" s="1713"/>
      <c r="N14" s="1713"/>
      <c r="O14" s="1713"/>
      <c r="P14" s="1713"/>
      <c r="Q14" s="1713"/>
      <c r="R14" s="1713"/>
      <c r="S14" s="1713"/>
      <c r="T14" s="1713"/>
      <c r="U14" s="1713"/>
      <c r="V14" s="1713"/>
      <c r="W14" s="1714"/>
      <c r="Y14" s="898"/>
      <c r="Z14" s="563"/>
      <c r="AA14" s="607"/>
      <c r="AB14" s="262"/>
      <c r="AC14" s="262"/>
    </row>
    <row r="15" spans="1:37" ht="25.5" customHeight="1" thickBot="1" x14ac:dyDescent="0.2">
      <c r="A15" s="1914"/>
      <c r="B15" s="762" t="s">
        <v>1104</v>
      </c>
      <c r="C15" s="543"/>
      <c r="D15" s="611"/>
      <c r="E15" s="611"/>
      <c r="F15" s="611"/>
      <c r="G15" s="611"/>
      <c r="H15" s="611"/>
      <c r="I15" s="611"/>
      <c r="J15" s="611"/>
      <c r="K15" s="611"/>
      <c r="L15" s="611"/>
      <c r="M15" s="611"/>
      <c r="N15" s="611"/>
      <c r="O15" s="611"/>
      <c r="P15" s="611"/>
      <c r="Q15" s="611"/>
      <c r="R15" s="611"/>
      <c r="S15" s="611"/>
      <c r="T15" s="611"/>
      <c r="U15" s="611"/>
      <c r="V15" s="611"/>
      <c r="W15" s="615"/>
      <c r="Y15" s="896"/>
      <c r="Z15" s="563"/>
      <c r="AA15" s="607"/>
      <c r="AB15" s="262"/>
      <c r="AC15" s="262"/>
    </row>
    <row r="16" spans="1:37" ht="25.5" customHeight="1" thickBot="1" x14ac:dyDescent="0.2">
      <c r="A16" s="1915"/>
      <c r="B16" s="1925" t="s">
        <v>1435</v>
      </c>
      <c r="C16" s="1926"/>
      <c r="D16" s="1712"/>
      <c r="E16" s="1713"/>
      <c r="F16" s="1713"/>
      <c r="G16" s="1713"/>
      <c r="H16" s="1713"/>
      <c r="I16" s="1713"/>
      <c r="J16" s="1713"/>
      <c r="K16" s="1713"/>
      <c r="L16" s="1713"/>
      <c r="M16" s="1713"/>
      <c r="N16" s="1713"/>
      <c r="O16" s="1713"/>
      <c r="P16" s="1713"/>
      <c r="Q16" s="1713"/>
      <c r="R16" s="1713"/>
      <c r="S16" s="1713"/>
      <c r="T16" s="1713"/>
      <c r="U16" s="1713"/>
      <c r="V16" s="1713"/>
      <c r="W16" s="1714"/>
      <c r="Y16" s="897"/>
      <c r="Z16" s="563"/>
      <c r="AA16" s="610"/>
      <c r="AB16" s="262"/>
    </row>
    <row r="17" spans="24:29" ht="25.5" customHeight="1" x14ac:dyDescent="0.15">
      <c r="Y17" s="897"/>
      <c r="Z17" s="563"/>
      <c r="AA17" s="610"/>
      <c r="AB17" s="262"/>
    </row>
    <row r="18" spans="24:29" ht="25.5" customHeight="1" x14ac:dyDescent="0.15">
      <c r="Y18" s="897"/>
      <c r="Z18" s="563"/>
      <c r="AA18" s="610"/>
      <c r="AB18" s="262"/>
    </row>
    <row r="19" spans="24:29" ht="51" customHeight="1" x14ac:dyDescent="0.15">
      <c r="Y19" s="896"/>
      <c r="Z19" s="563"/>
      <c r="AA19" s="607"/>
      <c r="AB19" s="262"/>
      <c r="AC19" s="262"/>
    </row>
    <row r="20" spans="24:29" ht="34.5" customHeight="1" x14ac:dyDescent="0.15">
      <c r="X20" s="569"/>
      <c r="Y20" s="898"/>
      <c r="Z20" s="563"/>
      <c r="AA20" s="610"/>
      <c r="AB20" s="262"/>
      <c r="AC20" s="614"/>
    </row>
    <row r="21" spans="24:29" ht="34.5" customHeight="1" x14ac:dyDescent="0.15">
      <c r="X21" s="564"/>
      <c r="Y21" s="898"/>
      <c r="Z21" s="563"/>
      <c r="AA21" s="610"/>
      <c r="AB21" s="262"/>
      <c r="AC21" s="614"/>
    </row>
    <row r="22" spans="24:29" ht="30" customHeight="1" x14ac:dyDescent="0.15">
      <c r="X22" s="562"/>
      <c r="Y22" s="896"/>
      <c r="Z22" s="563"/>
      <c r="AA22" s="607"/>
      <c r="AB22" s="1814"/>
    </row>
    <row r="23" spans="24:29" ht="40.5" customHeight="1" x14ac:dyDescent="0.15">
      <c r="Y23" s="897"/>
      <c r="Z23" s="563"/>
      <c r="AA23" s="610"/>
      <c r="AB23" s="1814"/>
    </row>
    <row r="24" spans="24:29" ht="27" customHeight="1" x14ac:dyDescent="0.15">
      <c r="Y24" s="896"/>
      <c r="Z24" s="563"/>
      <c r="AA24" s="607"/>
      <c r="AB24" s="262"/>
    </row>
    <row r="25" spans="24:29" ht="31.5" customHeight="1" x14ac:dyDescent="0.15">
      <c r="Y25" s="897"/>
      <c r="Z25" s="563"/>
      <c r="AA25" s="607"/>
      <c r="AB25" s="262"/>
    </row>
    <row r="26" spans="24:29" ht="85.5" customHeight="1" x14ac:dyDescent="0.15">
      <c r="Y26" s="897"/>
      <c r="Z26" s="606"/>
      <c r="AA26" s="605"/>
      <c r="AB26" s="262"/>
    </row>
    <row r="27" spans="24:29" ht="16.5" customHeight="1" x14ac:dyDescent="0.15">
      <c r="X27" s="562" t="s">
        <v>391</v>
      </c>
      <c r="AA27" s="604"/>
    </row>
  </sheetData>
  <sheetProtection formatCells="0" formatColumns="0" formatRows="0" insertHyperlinks="0"/>
  <mergeCells count="22">
    <mergeCell ref="AB22:AB23"/>
    <mergeCell ref="D14:W14"/>
    <mergeCell ref="D16:W16"/>
    <mergeCell ref="A13:A16"/>
    <mergeCell ref="A1:W1"/>
    <mergeCell ref="A2:V2"/>
    <mergeCell ref="D7:M7"/>
    <mergeCell ref="D11:M11"/>
    <mergeCell ref="Q11:S11"/>
    <mergeCell ref="T11:V11"/>
    <mergeCell ref="N11:P11"/>
    <mergeCell ref="A8:A12"/>
    <mergeCell ref="B14:C14"/>
    <mergeCell ref="B11:C11"/>
    <mergeCell ref="B16:C16"/>
    <mergeCell ref="AE3:AK3"/>
    <mergeCell ref="E4:W4"/>
    <mergeCell ref="C6:W6"/>
    <mergeCell ref="N7:P7"/>
    <mergeCell ref="Q7:S7"/>
    <mergeCell ref="T7:V7"/>
    <mergeCell ref="B7:C7"/>
  </mergeCells>
  <phoneticPr fontId="4"/>
  <conditionalFormatting sqref="Y3 Y5:Y1048576">
    <cfRule type="cellIs" dxfId="4" priority="1" stopIfTrue="1" operator="equal">
      <formula>"未入力あり"</formula>
    </cfRule>
  </conditionalFormatting>
  <dataValidations count="8">
    <dataValidation imeMode="disabled" allowBlank="1" showInputMessage="1" showErrorMessage="1" prompt="内線番号を半角で入力" sqref="Q7:W7 Q11:W11"/>
    <dataValidation type="custom" imeMode="disabled" allowBlank="1" showInputMessage="1" showErrorMessage="1" error="半角で入力してください" prompt="電話番号はハイフン「-」を含め、半角で入力_x000a_XXX-XXXX-XXXX" sqref="D7:M7 D14:W14 D11:M11">
      <formula1>LEN(D7)=LENB(D7)</formula1>
    </dataValidation>
    <dataValidation type="list" allowBlank="1" showInputMessage="1" showErrorMessage="1" prompt="表紙①に反映されます" sqref="W2">
      <formula1>"あり,なし"</formula1>
    </dataValidation>
    <dataValidation type="list" allowBlank="1" showInputMessage="1" showErrorMessage="1" sqref="C12 C9">
      <formula1>"必要,不要"</formula1>
    </dataValidation>
    <dataValidation type="list" allowBlank="1" showInputMessage="1" showErrorMessage="1" sqref="C8 C10 C13 C15">
      <formula1>"実施,未実施"</formula1>
    </dataValidation>
    <dataValidation type="whole" operator="greaterThan" allowBlank="1" showInputMessage="1" showErrorMessage="1" prompt="整数を入力" sqref="AA26">
      <formula1>0</formula1>
    </dataValidation>
    <dataValidation allowBlank="1" showInputMessage="1" showErrorMessage="1" prompt="表紙シートの病院名を反映" sqref="E4:W4"/>
    <dataValidation type="custom" imeMode="disabled" allowBlank="1" showInputMessage="1" showErrorMessage="1" error="半角で入力してください" prompt="半角英数字で入力" sqref="D16:W16">
      <formula1>LEN(D16)=LENB(D16)</formula1>
    </dataValidation>
  </dataValidations>
  <hyperlinks>
    <hyperlink ref="Y1" location="表紙①!D28" tooltip="表紙①に戻ります" display="表紙①に戻る"/>
    <hyperlink ref="Y2" location="'様式4（機能別）'!N338" tooltip="様式4（機能別）に戻ります" display="様式4（機能別）のⅡ（地域がん診療連携拠点病院の指定要件について）に戻る"/>
    <hyperlink ref="Y4" location="'様式4（機能別）'!N753"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73" fitToHeight="0" orientation="portrait" cellComments="asDisplayed" r:id="rId1"/>
  <headerFooter>
    <oddHeader>&amp;Rver.2.0</oddHeader>
    <oddFooter>&amp;C&amp;P/&amp;N&amp;R&amp;A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L53"/>
  <sheetViews>
    <sheetView showGridLines="0" view="pageBreakPreview" topLeftCell="A13" zoomScaleNormal="100" zoomScaleSheetLayoutView="100" zoomScalePageLayoutView="80" workbookViewId="0">
      <selection activeCell="H32" sqref="H32"/>
    </sheetView>
  </sheetViews>
  <sheetFormatPr defaultColWidth="8.875" defaultRowHeight="20.100000000000001" customHeight="1" x14ac:dyDescent="0.15"/>
  <cols>
    <col min="1" max="1" width="3.625" style="273" customWidth="1"/>
    <col min="2" max="2" width="34" style="273" customWidth="1"/>
    <col min="3" max="3" width="15.125" style="273" customWidth="1"/>
    <col min="4" max="4" width="17.625" style="273" customWidth="1"/>
    <col min="5" max="5" width="8.625" style="273" customWidth="1"/>
    <col min="6" max="6" width="5.625" style="273" customWidth="1"/>
    <col min="7" max="7" width="7.875" style="273" customWidth="1"/>
    <col min="8" max="8" width="20.875" style="273" customWidth="1"/>
    <col min="9" max="9" width="6.125" style="273" customWidth="1"/>
    <col min="10" max="10" width="14.875" style="273" customWidth="1"/>
    <col min="11" max="11" width="2.25" style="273" customWidth="1"/>
    <col min="12" max="12" width="100.625" style="273" customWidth="1"/>
    <col min="13" max="16384" width="8.875" style="273"/>
  </cols>
  <sheetData>
    <row r="1" spans="1:12" s="267" customFormat="1" ht="20.25" customHeight="1" thickBot="1" x14ac:dyDescent="0.2">
      <c r="A1" s="1538" t="s">
        <v>933</v>
      </c>
      <c r="B1" s="1538"/>
      <c r="C1" s="1538"/>
      <c r="D1" s="1538"/>
      <c r="E1" s="1538"/>
      <c r="F1" s="1538"/>
      <c r="G1" s="1538"/>
      <c r="H1" s="1538"/>
      <c r="I1" s="1538"/>
      <c r="K1" s="990" t="s">
        <v>1214</v>
      </c>
    </row>
    <row r="2" spans="1:12" s="267" customFormat="1" ht="24.95" customHeight="1" thickTop="1" thickBot="1" x14ac:dyDescent="0.2">
      <c r="A2" s="1608" t="s">
        <v>388</v>
      </c>
      <c r="B2" s="1608"/>
      <c r="C2" s="1608"/>
      <c r="D2" s="1608"/>
      <c r="E2" s="1608"/>
      <c r="F2" s="1608"/>
      <c r="G2" s="1608"/>
      <c r="H2" s="1609"/>
      <c r="I2" s="288" t="s">
        <v>293</v>
      </c>
      <c r="J2" s="1937" t="str">
        <f>IF(AND(G9&lt;&gt;"",G10&lt;&gt;"",G11&lt;&gt;"",G12&lt;&gt;"",G13&lt;&gt;"",G14&lt;&gt;"",G15&lt;&gt;"",G16&lt;&gt;"",G17&lt;&gt;"",G18&lt;&gt;"",G24&lt;&gt;"",G25&lt;&gt;"",G26&lt;&gt;"",G27&lt;&gt;"",G28&lt;&gt;"",G29&lt;&gt;"",I2&lt;&gt;""),"",IF(I2="あり","下の表の人数等の入力が必要です",IF(I2="","←「あり」か「なし」を選択してください","")))</f>
        <v>下の表の人数等の入力が必要です</v>
      </c>
      <c r="K2" s="990" t="s">
        <v>1302</v>
      </c>
    </row>
    <row r="3" spans="1:12" ht="4.7" customHeight="1" thickTop="1" x14ac:dyDescent="0.15">
      <c r="F3" s="642"/>
      <c r="G3" s="642"/>
      <c r="H3" s="642"/>
      <c r="J3" s="1937"/>
      <c r="K3" s="78"/>
    </row>
    <row r="4" spans="1:12" ht="20.100000000000001" customHeight="1" x14ac:dyDescent="0.15">
      <c r="E4" s="310" t="s">
        <v>327</v>
      </c>
      <c r="F4" s="1938" t="str">
        <f>表紙①!E2</f>
        <v>市立貝塚病院</v>
      </c>
      <c r="G4" s="1939"/>
      <c r="H4" s="1939"/>
      <c r="I4" s="1940"/>
      <c r="J4" s="1937"/>
      <c r="K4" s="990" t="s">
        <v>1272</v>
      </c>
    </row>
    <row r="5" spans="1:12" ht="20.100000000000001" customHeight="1" x14ac:dyDescent="0.15">
      <c r="E5" s="245" t="s">
        <v>1353</v>
      </c>
      <c r="F5" s="38" t="s">
        <v>1601</v>
      </c>
      <c r="G5" s="38"/>
      <c r="H5" s="264"/>
      <c r="I5" s="244"/>
      <c r="J5" s="244"/>
      <c r="L5" s="1209" t="s">
        <v>384</v>
      </c>
    </row>
    <row r="6" spans="1:12" ht="72" customHeight="1" x14ac:dyDescent="0.15">
      <c r="A6" s="1955" t="s">
        <v>1327</v>
      </c>
      <c r="B6" s="1955"/>
      <c r="C6" s="1955"/>
      <c r="D6" s="1955"/>
      <c r="E6" s="1955"/>
      <c r="F6" s="1955"/>
      <c r="G6" s="1955"/>
      <c r="H6" s="1955"/>
      <c r="I6" s="1955"/>
      <c r="J6" s="923"/>
      <c r="L6" s="366"/>
    </row>
    <row r="7" spans="1:12" ht="23.25" customHeight="1" x14ac:dyDescent="0.15">
      <c r="A7" s="1948" t="s">
        <v>1331</v>
      </c>
      <c r="B7" s="1948"/>
      <c r="C7" s="1948"/>
      <c r="D7" s="1948"/>
      <c r="E7" s="1948"/>
      <c r="F7" s="1948"/>
      <c r="G7" s="1948"/>
      <c r="H7" s="1142"/>
      <c r="I7" s="1142"/>
      <c r="J7" s="1142"/>
      <c r="L7" s="366"/>
    </row>
    <row r="8" spans="1:12" ht="18.75" customHeight="1" thickBot="1" x14ac:dyDescent="0.2">
      <c r="A8" s="1961" t="s">
        <v>1334</v>
      </c>
      <c r="B8" s="1962"/>
      <c r="C8" s="1962"/>
      <c r="D8" s="1962"/>
      <c r="E8" s="1962"/>
      <c r="F8" s="1963"/>
      <c r="G8" s="1169" t="s">
        <v>1333</v>
      </c>
      <c r="H8" s="1142"/>
      <c r="I8" s="1142"/>
      <c r="J8" s="1142"/>
      <c r="L8" s="366"/>
    </row>
    <row r="9" spans="1:12" ht="19.5" customHeight="1" thickBot="1" x14ac:dyDescent="0.2">
      <c r="A9" s="1964" t="s">
        <v>1409</v>
      </c>
      <c r="B9" s="1965"/>
      <c r="C9" s="1965"/>
      <c r="D9" s="1965"/>
      <c r="E9" s="1965"/>
      <c r="F9" s="1965"/>
      <c r="G9" s="1211">
        <v>2</v>
      </c>
      <c r="H9" s="1182" t="str">
        <f>IF(AND(I2="あり",G9&lt;&gt;"",G10&lt;&gt;"",G11&lt;&gt;"",G12&lt;&gt;"",G13&lt;&gt;"",G14&lt;&gt;"",G15&lt;&gt;"",G16&lt;&gt;"",G17&lt;&gt;"",G18&lt;&gt;""),"OK",IF(I2&lt;&gt;"あり","",IF(OR(G9="",G10="",G11="",G12="",G13="",G14="",G15="",G16="",G17="",G18=""),"未記入あり","")))</f>
        <v>OK</v>
      </c>
      <c r="I9" s="1142"/>
      <c r="J9" s="1142"/>
      <c r="L9" s="366"/>
    </row>
    <row r="10" spans="1:12" ht="19.5" customHeight="1" thickBot="1" x14ac:dyDescent="0.2">
      <c r="A10" s="1157"/>
      <c r="B10" s="1957" t="s">
        <v>1328</v>
      </c>
      <c r="C10" s="1958"/>
      <c r="D10" s="1958"/>
      <c r="E10" s="1958"/>
      <c r="F10" s="1958"/>
      <c r="G10" s="1211">
        <v>0</v>
      </c>
      <c r="H10" s="1142"/>
      <c r="I10" s="1142"/>
      <c r="J10" s="1142"/>
      <c r="L10" s="366"/>
    </row>
    <row r="11" spans="1:12" ht="19.5" customHeight="1" thickBot="1" x14ac:dyDescent="0.2">
      <c r="A11" s="1158"/>
      <c r="B11" s="1170" t="s">
        <v>1329</v>
      </c>
      <c r="C11" s="1171"/>
      <c r="D11" s="1171"/>
      <c r="E11" s="1171"/>
      <c r="F11" s="1171"/>
      <c r="G11" s="1211">
        <v>0</v>
      </c>
      <c r="H11" s="1142"/>
      <c r="I11" s="1142"/>
      <c r="J11" s="1142"/>
      <c r="L11" s="366"/>
    </row>
    <row r="12" spans="1:12" ht="19.5" customHeight="1" thickBot="1" x14ac:dyDescent="0.2">
      <c r="A12" s="1964" t="s">
        <v>1410</v>
      </c>
      <c r="B12" s="1965"/>
      <c r="C12" s="1965"/>
      <c r="D12" s="1965"/>
      <c r="E12" s="1965"/>
      <c r="F12" s="1965"/>
      <c r="G12" s="1211">
        <v>5</v>
      </c>
      <c r="H12" s="1142"/>
      <c r="I12" s="1142"/>
      <c r="J12" s="1142"/>
      <c r="L12" s="366"/>
    </row>
    <row r="13" spans="1:12" ht="19.5" customHeight="1" thickBot="1" x14ac:dyDescent="0.2">
      <c r="A13" s="1157"/>
      <c r="B13" s="1957" t="s">
        <v>1328</v>
      </c>
      <c r="C13" s="1958"/>
      <c r="D13" s="1958"/>
      <c r="E13" s="1958"/>
      <c r="F13" s="1958"/>
      <c r="G13" s="1211">
        <v>0</v>
      </c>
      <c r="H13" s="1142"/>
      <c r="I13" s="1142"/>
      <c r="J13" s="1142"/>
      <c r="L13" s="366"/>
    </row>
    <row r="14" spans="1:12" ht="19.5" customHeight="1" thickBot="1" x14ac:dyDescent="0.2">
      <c r="A14" s="1158"/>
      <c r="B14" s="1170" t="s">
        <v>1329</v>
      </c>
      <c r="C14" s="1171"/>
      <c r="D14" s="1171"/>
      <c r="E14" s="1171"/>
      <c r="F14" s="1171"/>
      <c r="G14" s="1211">
        <v>0</v>
      </c>
      <c r="H14" s="1142"/>
      <c r="I14" s="1142"/>
      <c r="J14" s="1142"/>
      <c r="L14" s="366"/>
    </row>
    <row r="15" spans="1:12" ht="19.5" customHeight="1" thickBot="1" x14ac:dyDescent="0.2">
      <c r="A15" s="1964" t="s">
        <v>1411</v>
      </c>
      <c r="B15" s="1965"/>
      <c r="C15" s="1965"/>
      <c r="D15" s="1965"/>
      <c r="E15" s="1965"/>
      <c r="F15" s="1965"/>
      <c r="G15" s="1211">
        <v>0</v>
      </c>
      <c r="H15" s="1142"/>
      <c r="I15" s="1142"/>
      <c r="J15" s="1142"/>
      <c r="L15" s="366"/>
    </row>
    <row r="16" spans="1:12" ht="19.5" customHeight="1" thickBot="1" x14ac:dyDescent="0.2">
      <c r="A16" s="1157"/>
      <c r="B16" s="1957" t="s">
        <v>1328</v>
      </c>
      <c r="C16" s="1958"/>
      <c r="D16" s="1958"/>
      <c r="E16" s="1958"/>
      <c r="F16" s="1958"/>
      <c r="G16" s="1211">
        <v>0</v>
      </c>
      <c r="H16" s="1142"/>
      <c r="I16" s="1142"/>
      <c r="J16" s="1142"/>
      <c r="L16" s="366"/>
    </row>
    <row r="17" spans="1:12" ht="19.5" customHeight="1" thickBot="1" x14ac:dyDescent="0.2">
      <c r="A17" s="1158"/>
      <c r="B17" s="1170" t="s">
        <v>1329</v>
      </c>
      <c r="C17" s="1171"/>
      <c r="D17" s="1171"/>
      <c r="E17" s="1171"/>
      <c r="F17" s="1171"/>
      <c r="G17" s="1211">
        <v>0</v>
      </c>
      <c r="H17" s="1142"/>
      <c r="I17" s="1142"/>
      <c r="J17" s="1142"/>
      <c r="L17" s="366"/>
    </row>
    <row r="18" spans="1:12" ht="19.5" customHeight="1" thickBot="1" x14ac:dyDescent="0.2">
      <c r="A18" s="1959" t="s">
        <v>1330</v>
      </c>
      <c r="B18" s="1960"/>
      <c r="C18" s="1960"/>
      <c r="D18" s="1960"/>
      <c r="E18" s="1960"/>
      <c r="F18" s="1960"/>
      <c r="G18" s="1211">
        <v>0</v>
      </c>
      <c r="H18" s="1142"/>
      <c r="I18" s="1142"/>
      <c r="J18" s="1142"/>
      <c r="L18" s="366"/>
    </row>
    <row r="19" spans="1:12" ht="46.5" customHeight="1" x14ac:dyDescent="0.15">
      <c r="A19" s="1966" t="s">
        <v>1454</v>
      </c>
      <c r="B19" s="1966"/>
      <c r="C19" s="1966"/>
      <c r="D19" s="1966"/>
      <c r="E19" s="1966"/>
      <c r="F19" s="1966"/>
      <c r="G19" s="1966"/>
      <c r="H19" s="1142"/>
      <c r="I19" s="1142"/>
      <c r="J19" s="1142"/>
      <c r="L19" s="366"/>
    </row>
    <row r="20" spans="1:12" ht="42.75" customHeight="1" x14ac:dyDescent="0.15">
      <c r="A20" s="1162"/>
      <c r="B20" s="1163" t="s">
        <v>921</v>
      </c>
      <c r="C20" s="1164" t="s">
        <v>1335</v>
      </c>
      <c r="D20" s="1956" t="s">
        <v>931</v>
      </c>
      <c r="E20" s="1956"/>
      <c r="F20" s="1956"/>
      <c r="G20" s="1164" t="s">
        <v>1333</v>
      </c>
      <c r="H20" s="1235" t="s">
        <v>1412</v>
      </c>
      <c r="L20" s="366"/>
    </row>
    <row r="21" spans="1:12" s="699" customFormat="1" ht="15" customHeight="1" x14ac:dyDescent="0.15">
      <c r="A21" s="1159" t="s">
        <v>920</v>
      </c>
      <c r="B21" s="1160" t="s">
        <v>930</v>
      </c>
      <c r="C21" s="1161" t="s">
        <v>927</v>
      </c>
      <c r="D21" s="1941" t="s">
        <v>929</v>
      </c>
      <c r="E21" s="1942"/>
      <c r="F21" s="1942"/>
      <c r="G21" s="1165"/>
      <c r="H21" s="1165"/>
      <c r="L21" s="366"/>
    </row>
    <row r="22" spans="1:12" s="699" customFormat="1" ht="15" customHeight="1" x14ac:dyDescent="0.15">
      <c r="A22" s="641" t="s">
        <v>918</v>
      </c>
      <c r="B22" s="640" t="s">
        <v>928</v>
      </c>
      <c r="C22" s="639" t="s">
        <v>927</v>
      </c>
      <c r="D22" s="1943" t="s">
        <v>926</v>
      </c>
      <c r="E22" s="1944"/>
      <c r="F22" s="1945"/>
      <c r="G22" s="1165"/>
      <c r="H22" s="1165"/>
      <c r="L22" s="366"/>
    </row>
    <row r="23" spans="1:12" s="699" customFormat="1" ht="15" customHeight="1" thickBot="1" x14ac:dyDescent="0.2">
      <c r="A23" s="1167" t="s">
        <v>918</v>
      </c>
      <c r="B23" s="1168" t="s">
        <v>925</v>
      </c>
      <c r="C23" s="638" t="s">
        <v>924</v>
      </c>
      <c r="D23" s="1946" t="s">
        <v>923</v>
      </c>
      <c r="E23" s="1947"/>
      <c r="F23" s="1947"/>
      <c r="G23" s="1166"/>
      <c r="H23" s="1166"/>
      <c r="L23" s="366"/>
    </row>
    <row r="24" spans="1:12" ht="22.5" customHeight="1" thickBot="1" x14ac:dyDescent="0.2">
      <c r="A24" s="1156">
        <v>1</v>
      </c>
      <c r="B24" s="1172" t="s">
        <v>928</v>
      </c>
      <c r="C24" s="1173"/>
      <c r="D24" s="1927" t="s">
        <v>926</v>
      </c>
      <c r="E24" s="1928"/>
      <c r="F24" s="1929"/>
      <c r="G24" s="1178">
        <v>3</v>
      </c>
      <c r="H24" s="1178">
        <v>1</v>
      </c>
      <c r="L24" s="366"/>
    </row>
    <row r="25" spans="1:12" ht="22.5" customHeight="1" thickBot="1" x14ac:dyDescent="0.2">
      <c r="A25" s="1156">
        <v>2</v>
      </c>
      <c r="B25" s="1172" t="s">
        <v>928</v>
      </c>
      <c r="C25" s="1173"/>
      <c r="D25" s="1927" t="s">
        <v>929</v>
      </c>
      <c r="E25" s="1928"/>
      <c r="F25" s="1929"/>
      <c r="G25" s="1178"/>
      <c r="H25" s="1178"/>
      <c r="L25" s="366"/>
    </row>
    <row r="26" spans="1:12" ht="22.5" customHeight="1" thickBot="1" x14ac:dyDescent="0.2">
      <c r="A26" s="1156">
        <v>3</v>
      </c>
      <c r="B26" s="1172" t="s">
        <v>1332</v>
      </c>
      <c r="C26" s="1173"/>
      <c r="D26" s="1927" t="s">
        <v>926</v>
      </c>
      <c r="E26" s="1928"/>
      <c r="F26" s="1929"/>
      <c r="G26" s="1178"/>
      <c r="H26" s="1178"/>
      <c r="L26" s="366"/>
    </row>
    <row r="27" spans="1:12" ht="22.5" customHeight="1" thickBot="1" x14ac:dyDescent="0.2">
      <c r="A27" s="1156">
        <v>4</v>
      </c>
      <c r="B27" s="1172" t="s">
        <v>1332</v>
      </c>
      <c r="C27" s="1173"/>
      <c r="D27" s="1927" t="s">
        <v>929</v>
      </c>
      <c r="E27" s="1928"/>
      <c r="F27" s="1929"/>
      <c r="G27" s="1178"/>
      <c r="H27" s="1178"/>
      <c r="L27" s="366"/>
    </row>
    <row r="28" spans="1:12" ht="22.5" customHeight="1" thickBot="1" x14ac:dyDescent="0.2">
      <c r="A28" s="1156">
        <v>5</v>
      </c>
      <c r="B28" s="1172" t="s">
        <v>930</v>
      </c>
      <c r="C28" s="1173"/>
      <c r="D28" s="1927" t="s">
        <v>926</v>
      </c>
      <c r="E28" s="1928"/>
      <c r="F28" s="1929"/>
      <c r="G28" s="1178"/>
      <c r="H28" s="1178"/>
      <c r="L28" s="366"/>
    </row>
    <row r="29" spans="1:12" ht="22.5" customHeight="1" thickBot="1" x14ac:dyDescent="0.2">
      <c r="A29" s="1156">
        <v>6</v>
      </c>
      <c r="B29" s="1174" t="s">
        <v>930</v>
      </c>
      <c r="C29" s="1175"/>
      <c r="D29" s="1931" t="s">
        <v>929</v>
      </c>
      <c r="E29" s="1932"/>
      <c r="F29" s="1933"/>
      <c r="G29" s="1178"/>
      <c r="H29" s="1178"/>
      <c r="L29" s="366"/>
    </row>
    <row r="30" spans="1:12" ht="22.5" customHeight="1" thickBot="1" x14ac:dyDescent="0.2">
      <c r="A30" s="1155">
        <v>7</v>
      </c>
      <c r="B30" s="1176" t="s">
        <v>928</v>
      </c>
      <c r="C30" s="1177" t="s">
        <v>927</v>
      </c>
      <c r="D30" s="1934" t="s">
        <v>1745</v>
      </c>
      <c r="E30" s="1934"/>
      <c r="F30" s="1935"/>
      <c r="G30" s="1178">
        <v>3</v>
      </c>
      <c r="H30" s="1178">
        <v>1</v>
      </c>
      <c r="L30" s="366"/>
    </row>
    <row r="31" spans="1:12" ht="22.5" customHeight="1" thickBot="1" x14ac:dyDescent="0.2">
      <c r="A31" s="1155">
        <v>8</v>
      </c>
      <c r="B31" s="1176" t="s">
        <v>930</v>
      </c>
      <c r="C31" s="1177" t="s">
        <v>927</v>
      </c>
      <c r="D31" s="1934" t="s">
        <v>1745</v>
      </c>
      <c r="E31" s="1934"/>
      <c r="F31" s="1935"/>
      <c r="G31" s="1178">
        <v>4</v>
      </c>
      <c r="H31" s="1178">
        <v>2</v>
      </c>
      <c r="L31" s="366"/>
    </row>
    <row r="32" spans="1:12" ht="22.5" customHeight="1" thickBot="1" x14ac:dyDescent="0.2">
      <c r="A32" s="1155">
        <v>9</v>
      </c>
      <c r="B32" s="1176" t="s">
        <v>1724</v>
      </c>
      <c r="C32" s="1177" t="s">
        <v>927</v>
      </c>
      <c r="D32" s="1934" t="s">
        <v>1745</v>
      </c>
      <c r="E32" s="1934"/>
      <c r="F32" s="1935"/>
      <c r="G32" s="1178">
        <v>2</v>
      </c>
      <c r="H32" s="1178"/>
      <c r="L32" s="366"/>
    </row>
    <row r="33" spans="1:12" ht="22.5" customHeight="1" thickBot="1" x14ac:dyDescent="0.2">
      <c r="A33" s="1155">
        <v>10</v>
      </c>
      <c r="B33" s="1176"/>
      <c r="C33" s="1177"/>
      <c r="D33" s="1934"/>
      <c r="E33" s="1934"/>
      <c r="F33" s="1935"/>
      <c r="G33" s="1178"/>
      <c r="H33" s="1178"/>
      <c r="L33" s="366"/>
    </row>
    <row r="34" spans="1:12" ht="22.5" customHeight="1" thickBot="1" x14ac:dyDescent="0.2">
      <c r="A34" s="1155">
        <v>11</v>
      </c>
      <c r="B34" s="1176"/>
      <c r="C34" s="1177"/>
      <c r="D34" s="1934"/>
      <c r="E34" s="1934"/>
      <c r="F34" s="1935"/>
      <c r="G34" s="1178"/>
      <c r="H34" s="1178"/>
      <c r="L34" s="366"/>
    </row>
    <row r="35" spans="1:12" ht="22.5" customHeight="1" thickBot="1" x14ac:dyDescent="0.2">
      <c r="A35" s="1155">
        <v>12</v>
      </c>
      <c r="B35" s="1176"/>
      <c r="C35" s="1177"/>
      <c r="D35" s="1934"/>
      <c r="E35" s="1934"/>
      <c r="F35" s="1935"/>
      <c r="G35" s="1178"/>
      <c r="H35" s="1178"/>
      <c r="L35" s="366"/>
    </row>
    <row r="36" spans="1:12" ht="22.5" customHeight="1" thickBot="1" x14ac:dyDescent="0.2">
      <c r="A36" s="1155">
        <v>13</v>
      </c>
      <c r="B36" s="1176"/>
      <c r="C36" s="1177"/>
      <c r="D36" s="1934"/>
      <c r="E36" s="1934"/>
      <c r="F36" s="1935"/>
      <c r="G36" s="1178"/>
      <c r="H36" s="1178"/>
      <c r="L36" s="366"/>
    </row>
    <row r="37" spans="1:12" ht="22.5" customHeight="1" thickBot="1" x14ac:dyDescent="0.2">
      <c r="A37" s="1155">
        <v>14</v>
      </c>
      <c r="B37" s="1176"/>
      <c r="C37" s="1177"/>
      <c r="D37" s="1934"/>
      <c r="E37" s="1934"/>
      <c r="F37" s="1935"/>
      <c r="G37" s="1178"/>
      <c r="H37" s="1178"/>
      <c r="L37" s="366"/>
    </row>
    <row r="38" spans="1:12" ht="22.5" customHeight="1" thickBot="1" x14ac:dyDescent="0.2">
      <c r="A38" s="1155">
        <v>15</v>
      </c>
      <c r="B38" s="1176"/>
      <c r="C38" s="1177"/>
      <c r="D38" s="1934"/>
      <c r="E38" s="1934"/>
      <c r="F38" s="1935"/>
      <c r="G38" s="1178"/>
      <c r="H38" s="1178"/>
      <c r="L38" s="366"/>
    </row>
    <row r="39" spans="1:12" ht="24" customHeight="1" x14ac:dyDescent="0.15">
      <c r="A39" s="1954" t="s">
        <v>1336</v>
      </c>
      <c r="B39" s="1954"/>
      <c r="C39" s="1954"/>
      <c r="D39" s="1954"/>
      <c r="E39" s="1954"/>
      <c r="F39" s="1954"/>
      <c r="G39" s="1954"/>
      <c r="H39" s="1954"/>
      <c r="I39" s="1954"/>
      <c r="J39" s="922"/>
      <c r="K39" s="330"/>
      <c r="L39" s="366"/>
    </row>
    <row r="40" spans="1:12" ht="20.100000000000001" customHeight="1" x14ac:dyDescent="0.15">
      <c r="A40" s="1179"/>
      <c r="B40" s="1936" t="s">
        <v>921</v>
      </c>
      <c r="C40" s="1936"/>
      <c r="D40" s="1936"/>
      <c r="F40" s="262"/>
      <c r="L40" s="366"/>
    </row>
    <row r="41" spans="1:12" ht="13.5" x14ac:dyDescent="0.15">
      <c r="A41" s="1180" t="s">
        <v>920</v>
      </c>
      <c r="B41" s="1953" t="s">
        <v>919</v>
      </c>
      <c r="C41" s="1953"/>
      <c r="D41" s="1953"/>
      <c r="F41" s="262"/>
      <c r="L41" s="366"/>
    </row>
    <row r="42" spans="1:12" ht="14.25" thickBot="1" x14ac:dyDescent="0.2">
      <c r="A42" s="1180" t="s">
        <v>918</v>
      </c>
      <c r="B42" s="1930" t="s">
        <v>917</v>
      </c>
      <c r="C42" s="1930"/>
      <c r="D42" s="1930"/>
      <c r="F42" s="262"/>
      <c r="L42" s="366"/>
    </row>
    <row r="43" spans="1:12" ht="20.100000000000001" customHeight="1" thickBot="1" x14ac:dyDescent="0.2">
      <c r="A43" s="1181">
        <v>1</v>
      </c>
      <c r="B43" s="1950"/>
      <c r="C43" s="1951"/>
      <c r="D43" s="1952"/>
      <c r="F43" s="262"/>
      <c r="L43" s="366"/>
    </row>
    <row r="44" spans="1:12" ht="20.100000000000001" customHeight="1" thickBot="1" x14ac:dyDescent="0.2">
      <c r="A44" s="1181">
        <v>2</v>
      </c>
      <c r="B44" s="1950"/>
      <c r="C44" s="1951"/>
      <c r="D44" s="1952"/>
      <c r="F44" s="262"/>
      <c r="L44" s="366"/>
    </row>
    <row r="45" spans="1:12" ht="20.100000000000001" customHeight="1" thickBot="1" x14ac:dyDescent="0.2">
      <c r="A45" s="1181">
        <v>3</v>
      </c>
      <c r="B45" s="1950"/>
      <c r="C45" s="1951"/>
      <c r="D45" s="1952"/>
      <c r="F45" s="262"/>
      <c r="L45" s="366"/>
    </row>
    <row r="46" spans="1:12" ht="20.100000000000001" customHeight="1" thickBot="1" x14ac:dyDescent="0.2">
      <c r="A46" s="1181">
        <v>4</v>
      </c>
      <c r="B46" s="1949"/>
      <c r="C46" s="1949"/>
      <c r="D46" s="1949"/>
      <c r="F46" s="262"/>
      <c r="L46" s="366"/>
    </row>
    <row r="47" spans="1:12" ht="20.100000000000001" customHeight="1" thickBot="1" x14ac:dyDescent="0.2">
      <c r="A47" s="1181">
        <v>5</v>
      </c>
      <c r="B47" s="1949"/>
      <c r="C47" s="1949"/>
      <c r="D47" s="1949"/>
      <c r="F47" s="262"/>
      <c r="L47" s="366"/>
    </row>
    <row r="48" spans="1:12" ht="20.100000000000001" customHeight="1" thickBot="1" x14ac:dyDescent="0.2">
      <c r="A48" s="1181">
        <v>6</v>
      </c>
      <c r="B48" s="1949"/>
      <c r="C48" s="1949"/>
      <c r="D48" s="1949"/>
      <c r="F48" s="262"/>
      <c r="L48" s="366"/>
    </row>
    <row r="49" spans="1:12" ht="20.100000000000001" customHeight="1" thickBot="1" x14ac:dyDescent="0.2">
      <c r="A49" s="1181">
        <v>7</v>
      </c>
      <c r="B49" s="1949"/>
      <c r="C49" s="1949"/>
      <c r="D49" s="1949"/>
      <c r="F49" s="262"/>
      <c r="L49" s="366"/>
    </row>
    <row r="50" spans="1:12" ht="20.100000000000001" customHeight="1" thickBot="1" x14ac:dyDescent="0.2">
      <c r="A50" s="1181">
        <v>8</v>
      </c>
      <c r="B50" s="1949"/>
      <c r="C50" s="1949"/>
      <c r="D50" s="1949"/>
      <c r="F50" s="262"/>
      <c r="L50" s="366"/>
    </row>
    <row r="51" spans="1:12" ht="20.100000000000001" customHeight="1" thickBot="1" x14ac:dyDescent="0.2">
      <c r="A51" s="1181">
        <v>9</v>
      </c>
      <c r="B51" s="1949"/>
      <c r="C51" s="1949"/>
      <c r="D51" s="1949"/>
      <c r="F51" s="262"/>
      <c r="L51" s="366"/>
    </row>
    <row r="52" spans="1:12" ht="20.100000000000001" customHeight="1" thickBot="1" x14ac:dyDescent="0.2">
      <c r="A52" s="1181">
        <v>10</v>
      </c>
      <c r="B52" s="1949"/>
      <c r="C52" s="1949"/>
      <c r="D52" s="1949"/>
      <c r="F52" s="262"/>
      <c r="L52" s="367"/>
    </row>
    <row r="53" spans="1:12" ht="20.100000000000001" customHeight="1" x14ac:dyDescent="0.15">
      <c r="B53" s="272"/>
      <c r="C53" s="272"/>
      <c r="D53" s="272"/>
      <c r="E53" s="634"/>
      <c r="F53" s="272"/>
      <c r="G53" s="634"/>
      <c r="H53" s="634"/>
      <c r="I53" s="634"/>
      <c r="J53" s="272"/>
      <c r="K53" s="330" t="s">
        <v>916</v>
      </c>
    </row>
  </sheetData>
  <sheetProtection formatCells="0" formatColumns="0" formatRows="0" insertHyperlinks="0"/>
  <mergeCells count="48">
    <mergeCell ref="A1:I1"/>
    <mergeCell ref="A6:I6"/>
    <mergeCell ref="D20:F20"/>
    <mergeCell ref="B10:F10"/>
    <mergeCell ref="B13:F13"/>
    <mergeCell ref="B16:F16"/>
    <mergeCell ref="A18:F18"/>
    <mergeCell ref="A8:F8"/>
    <mergeCell ref="A9:F9"/>
    <mergeCell ref="A12:F12"/>
    <mergeCell ref="A15:F15"/>
    <mergeCell ref="A19:G19"/>
    <mergeCell ref="B45:D45"/>
    <mergeCell ref="D36:F36"/>
    <mergeCell ref="D37:F37"/>
    <mergeCell ref="D38:F38"/>
    <mergeCell ref="B41:D41"/>
    <mergeCell ref="B44:D44"/>
    <mergeCell ref="A39:I39"/>
    <mergeCell ref="B43:D43"/>
    <mergeCell ref="B52:D52"/>
    <mergeCell ref="B46:D46"/>
    <mergeCell ref="B47:D47"/>
    <mergeCell ref="B48:D48"/>
    <mergeCell ref="B49:D49"/>
    <mergeCell ref="B50:D50"/>
    <mergeCell ref="B51:D51"/>
    <mergeCell ref="J2:J4"/>
    <mergeCell ref="D33:F33"/>
    <mergeCell ref="D34:F34"/>
    <mergeCell ref="D35:F35"/>
    <mergeCell ref="D31:F31"/>
    <mergeCell ref="A2:H2"/>
    <mergeCell ref="F4:I4"/>
    <mergeCell ref="D32:F32"/>
    <mergeCell ref="D21:F21"/>
    <mergeCell ref="D22:F22"/>
    <mergeCell ref="D23:F23"/>
    <mergeCell ref="D28:F28"/>
    <mergeCell ref="D24:F24"/>
    <mergeCell ref="D25:F25"/>
    <mergeCell ref="D26:F26"/>
    <mergeCell ref="A7:G7"/>
    <mergeCell ref="D27:F27"/>
    <mergeCell ref="B42:D42"/>
    <mergeCell ref="D29:F29"/>
    <mergeCell ref="D30:F30"/>
    <mergeCell ref="B40:D40"/>
  </mergeCells>
  <phoneticPr fontId="4"/>
  <conditionalFormatting sqref="K3">
    <cfRule type="cellIs" dxfId="3" priority="1" stopIfTrue="1" operator="equal">
      <formula>"未入力あり"</formula>
    </cfRule>
  </conditionalFormatting>
  <dataValidations count="6">
    <dataValidation type="list" allowBlank="1" showInputMessage="1" showErrorMessage="1" prompt="表紙①に反映されます" sqref="I2">
      <formula1>"あり,なし"</formula1>
    </dataValidation>
    <dataValidation allowBlank="1" showInputMessage="1" showErrorMessage="1" prompt="表紙シートの病院名を反映" sqref="F4:I4"/>
    <dataValidation type="list" allowBlank="1" showInputMessage="1" showErrorMessage="1" sqref="D24:D38">
      <formula1>"専従（8割以上）,専任（5割以上8割未満）,兼任（5割未満）"</formula1>
    </dataValidation>
    <dataValidation type="list" allowBlank="1" showInputMessage="1" showErrorMessage="1" sqref="C30:C38">
      <formula1>"常勤,非常勤"</formula1>
    </dataValidation>
    <dataValidation type="list" allowBlank="1" showInputMessage="1" showErrorMessage="1" sqref="B24:B38">
      <formula1>"社会福祉士,精神保健福祉士,看護師,保健師,薬剤師,医師,管理栄養士,栄養士,臨床検査技師,医療心理に携わる者,事務員,その他"</formula1>
    </dataValidation>
    <dataValidation type="whole" operator="greaterThanOrEqual" allowBlank="1" showInputMessage="1" showErrorMessage="1" prompt="整数で入力" sqref="G9:G18 G24:H38">
      <formula1>0</formula1>
    </dataValidation>
  </dataValidations>
  <hyperlinks>
    <hyperlink ref="K1" location="表紙①!D29" tooltip="表紙①に戻ります" display="表紙①に戻る"/>
    <hyperlink ref="K2" location="'様式4（機能別）'!N340" tooltip="様式4（機能別）に戻ります" display="様式4（機能別）のⅡ（地域がん診療連携拠点病院の指定要件について）に戻る"/>
    <hyperlink ref="K4" location="'様式4（機能別）'!N747"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72" fitToHeight="0" orientation="portrait" cellComments="asDisplayed" r:id="rId1"/>
  <headerFooter>
    <oddHeader>&amp;Rver.2.0</oddHeader>
    <oddFooter>&amp;C&amp;P/&amp;N&amp;R&amp;A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K42"/>
  <sheetViews>
    <sheetView showGridLines="0" showWhiteSpace="0" view="pageBreakPreview" topLeftCell="A25" zoomScaleNormal="100" zoomScaleSheetLayoutView="100" zoomScalePageLayoutView="80" workbookViewId="0">
      <selection activeCell="I19" sqref="I19"/>
    </sheetView>
  </sheetViews>
  <sheetFormatPr defaultColWidth="9" defaultRowHeight="20.100000000000001" customHeight="1" x14ac:dyDescent="0.15"/>
  <cols>
    <col min="1" max="1" width="3.625" style="244" customWidth="1"/>
    <col min="2" max="2" width="22.625" style="244" customWidth="1"/>
    <col min="3" max="3" width="16.875" style="244" customWidth="1"/>
    <col min="4" max="4" width="34.75" style="244" customWidth="1"/>
    <col min="5" max="5" width="3.375" style="244" customWidth="1"/>
    <col min="6" max="6" width="13.75" style="244" customWidth="1"/>
    <col min="7" max="7" width="12.75" style="244" customWidth="1"/>
    <col min="8" max="8" width="9" style="244"/>
    <col min="9" max="9" width="15.125" style="244" customWidth="1"/>
    <col min="10" max="10" width="2.25" style="244" customWidth="1"/>
    <col min="11" max="11" width="100.625" style="244" customWidth="1"/>
    <col min="12" max="16384" width="9" style="244"/>
  </cols>
  <sheetData>
    <row r="1" spans="1:11" ht="34.5" customHeight="1" thickBot="1" x14ac:dyDescent="0.2">
      <c r="A1" s="1537" t="s">
        <v>1325</v>
      </c>
      <c r="B1" s="1537"/>
      <c r="C1" s="1537"/>
      <c r="D1" s="1537"/>
      <c r="E1" s="1537"/>
      <c r="F1" s="1537"/>
      <c r="G1" s="1537"/>
      <c r="H1" s="1537"/>
      <c r="J1" s="990" t="s">
        <v>1214</v>
      </c>
    </row>
    <row r="2" spans="1:11" ht="31.5" customHeight="1" thickTop="1" thickBot="1" x14ac:dyDescent="0.2">
      <c r="A2" s="1539" t="s">
        <v>387</v>
      </c>
      <c r="B2" s="1539"/>
      <c r="C2" s="1539"/>
      <c r="D2" s="1539"/>
      <c r="E2" s="1539"/>
      <c r="F2" s="1539"/>
      <c r="G2" s="1554"/>
      <c r="H2" s="243" t="s">
        <v>293</v>
      </c>
      <c r="I2" s="1826" t="str">
        <f>IF(AND(E7&lt;&gt;"",E15&lt;&gt;"",E17&lt;&gt;"",E20&lt;&gt;"",E10&lt;&gt;"",E12&lt;&gt;"",B31&lt;&gt;"",C31&lt;&gt;"",D31&lt;&gt;"",H31&lt;&gt;"",H2&lt;&gt;""),"",IF(H2="あり","下の選択式の項目全て及び患者団体との連携協力体制の表に少なくとも１つを入力してください",IF(H2="","←「あり」か「なし」を選択してください","")))</f>
        <v>下の選択式の項目全て及び患者団体との連携協力体制の表に少なくとも１つを入力してください</v>
      </c>
      <c r="J2" s="990" t="s">
        <v>1271</v>
      </c>
      <c r="K2" s="990"/>
    </row>
    <row r="3" spans="1:11" s="246" customFormat="1" ht="5.0999999999999996" customHeight="1" thickTop="1" x14ac:dyDescent="0.15">
      <c r="I3" s="1826"/>
      <c r="J3" s="78"/>
    </row>
    <row r="4" spans="1:11" s="246" customFormat="1" ht="20.100000000000001" customHeight="1" x14ac:dyDescent="0.15">
      <c r="D4" s="279" t="s">
        <v>327</v>
      </c>
      <c r="E4" s="1938" t="str">
        <f>表紙①!$E$2</f>
        <v>市立貝塚病院</v>
      </c>
      <c r="F4" s="1939"/>
      <c r="G4" s="1939"/>
      <c r="H4" s="1940"/>
      <c r="I4" s="1826"/>
      <c r="J4" s="990" t="s">
        <v>1272</v>
      </c>
    </row>
    <row r="5" spans="1:11" s="246" customFormat="1" ht="20.100000000000001" customHeight="1" x14ac:dyDescent="0.15">
      <c r="D5" s="278" t="s">
        <v>1355</v>
      </c>
      <c r="E5" s="2" t="s">
        <v>1601</v>
      </c>
      <c r="F5" s="279"/>
      <c r="I5" s="1826"/>
      <c r="K5" s="1209" t="s">
        <v>384</v>
      </c>
    </row>
    <row r="6" spans="1:11" s="262" customFormat="1" ht="18" customHeight="1" thickBot="1" x14ac:dyDescent="0.2">
      <c r="A6" s="1814" t="s">
        <v>968</v>
      </c>
      <c r="B6" s="1814"/>
      <c r="C6" s="1814"/>
      <c r="D6" s="1814"/>
      <c r="E6" s="1814"/>
      <c r="F6" s="1814"/>
      <c r="G6" s="1814"/>
      <c r="H6" s="1814"/>
      <c r="I6" s="1826"/>
      <c r="K6" s="366"/>
    </row>
    <row r="7" spans="1:11" s="262" customFormat="1" ht="18" customHeight="1" thickBot="1" x14ac:dyDescent="0.2">
      <c r="A7" s="1909" t="s">
        <v>967</v>
      </c>
      <c r="B7" s="1909"/>
      <c r="C7" s="1909"/>
      <c r="D7" s="621"/>
      <c r="E7" s="1985" t="s">
        <v>1657</v>
      </c>
      <c r="F7" s="1986"/>
      <c r="G7" s="621" t="s">
        <v>959</v>
      </c>
      <c r="H7" s="621"/>
      <c r="K7" s="366"/>
    </row>
    <row r="8" spans="1:11" s="262" customFormat="1" ht="18" customHeight="1" thickBot="1" x14ac:dyDescent="0.2">
      <c r="A8" s="1909" t="s">
        <v>966</v>
      </c>
      <c r="B8" s="1909"/>
      <c r="C8" s="1909"/>
      <c r="D8" s="621"/>
      <c r="E8" s="1987" t="s">
        <v>1755</v>
      </c>
      <c r="F8" s="1988"/>
      <c r="G8" s="621"/>
      <c r="H8" s="621"/>
      <c r="K8" s="366"/>
    </row>
    <row r="9" spans="1:11" s="262" customFormat="1" ht="18" customHeight="1" thickBot="1" x14ac:dyDescent="0.2">
      <c r="A9" s="629" t="s">
        <v>965</v>
      </c>
      <c r="B9" s="629"/>
      <c r="C9" s="629"/>
      <c r="D9" s="621"/>
      <c r="E9" s="1978" t="s">
        <v>1756</v>
      </c>
      <c r="F9" s="1979"/>
      <c r="G9" s="621" t="s">
        <v>964</v>
      </c>
      <c r="H9" s="621"/>
      <c r="K9" s="366"/>
    </row>
    <row r="10" spans="1:11" s="262" customFormat="1" ht="18" customHeight="1" thickBot="1" x14ac:dyDescent="0.2">
      <c r="A10" s="629" t="s">
        <v>963</v>
      </c>
      <c r="B10" s="629"/>
      <c r="C10" s="629"/>
      <c r="D10" s="621"/>
      <c r="E10" s="1985" t="s">
        <v>1676</v>
      </c>
      <c r="F10" s="1986"/>
      <c r="G10" s="621" t="s">
        <v>962</v>
      </c>
      <c r="H10" s="621"/>
      <c r="K10" s="366"/>
    </row>
    <row r="11" spans="1:11" s="262" customFormat="1" ht="18" customHeight="1" thickBot="1" x14ac:dyDescent="0.2">
      <c r="A11" s="629" t="s">
        <v>961</v>
      </c>
      <c r="B11" s="629"/>
      <c r="C11" s="629"/>
      <c r="D11" s="621"/>
      <c r="E11" s="1987"/>
      <c r="F11" s="1988"/>
      <c r="G11" s="621"/>
      <c r="H11" s="621"/>
      <c r="K11" s="366"/>
    </row>
    <row r="12" spans="1:11" s="262" customFormat="1" ht="18" customHeight="1" thickBot="1" x14ac:dyDescent="0.2">
      <c r="A12" s="629" t="s">
        <v>960</v>
      </c>
      <c r="B12" s="629"/>
      <c r="C12" s="629"/>
      <c r="D12" s="621"/>
      <c r="E12" s="1985" t="s">
        <v>1676</v>
      </c>
      <c r="F12" s="1986"/>
      <c r="G12" s="621" t="s">
        <v>959</v>
      </c>
      <c r="H12" s="621"/>
      <c r="K12" s="366"/>
    </row>
    <row r="13" spans="1:11" s="262" customFormat="1" ht="18" customHeight="1" thickBot="1" x14ac:dyDescent="0.2">
      <c r="A13" s="1909" t="s">
        <v>958</v>
      </c>
      <c r="B13" s="1909"/>
      <c r="C13" s="1909"/>
      <c r="D13" s="621"/>
      <c r="E13" s="1987"/>
      <c r="F13" s="1988"/>
      <c r="G13" s="621"/>
      <c r="H13" s="621"/>
      <c r="K13" s="366"/>
    </row>
    <row r="14" spans="1:11" s="262" customFormat="1" ht="18" customHeight="1" thickBot="1" x14ac:dyDescent="0.2">
      <c r="A14" s="629" t="s">
        <v>957</v>
      </c>
      <c r="B14" s="629"/>
      <c r="C14" s="629"/>
      <c r="D14" s="621"/>
      <c r="E14" s="648"/>
      <c r="F14" s="648"/>
      <c r="G14" s="621"/>
      <c r="H14" s="621"/>
      <c r="K14" s="366"/>
    </row>
    <row r="15" spans="1:11" s="262" customFormat="1" ht="20.25" customHeight="1" thickBot="1" x14ac:dyDescent="0.2">
      <c r="A15" s="1814" t="s">
        <v>1414</v>
      </c>
      <c r="B15" s="1909"/>
      <c r="C15" s="1909"/>
      <c r="D15" s="1983"/>
      <c r="E15" s="1985" t="s">
        <v>1657</v>
      </c>
      <c r="F15" s="1986"/>
      <c r="G15" s="621" t="s">
        <v>953</v>
      </c>
      <c r="H15" s="621"/>
      <c r="K15" s="366"/>
    </row>
    <row r="16" spans="1:11" s="262" customFormat="1" ht="18" customHeight="1" thickBot="1" x14ac:dyDescent="0.2">
      <c r="A16" s="629" t="s">
        <v>956</v>
      </c>
      <c r="B16" s="629"/>
      <c r="C16" s="629"/>
      <c r="D16" s="621"/>
      <c r="E16" s="648"/>
      <c r="F16" s="648"/>
      <c r="G16" s="621"/>
      <c r="H16" s="621"/>
      <c r="K16" s="366"/>
    </row>
    <row r="17" spans="1:11" s="262" customFormat="1" ht="17.25" customHeight="1" thickBot="1" x14ac:dyDescent="0.2">
      <c r="A17" s="1814" t="s">
        <v>1415</v>
      </c>
      <c r="B17" s="1814"/>
      <c r="C17" s="1814"/>
      <c r="D17" s="1984"/>
      <c r="E17" s="1985" t="s">
        <v>1657</v>
      </c>
      <c r="F17" s="1986"/>
      <c r="G17" s="621" t="s">
        <v>953</v>
      </c>
      <c r="H17" s="621"/>
      <c r="K17" s="366"/>
    </row>
    <row r="18" spans="1:11" s="262" customFormat="1" ht="18" customHeight="1" thickBot="1" x14ac:dyDescent="0.2">
      <c r="A18" s="629" t="s">
        <v>955</v>
      </c>
      <c r="B18" s="629"/>
      <c r="C18" s="629"/>
      <c r="D18" s="621"/>
      <c r="E18" s="648"/>
      <c r="F18" s="648"/>
      <c r="G18" s="621"/>
      <c r="H18" s="621"/>
      <c r="K18" s="366"/>
    </row>
    <row r="19" spans="1:11" s="262" customFormat="1" ht="18" customHeight="1" thickBot="1" x14ac:dyDescent="0.2">
      <c r="A19" s="629" t="s">
        <v>954</v>
      </c>
      <c r="B19" s="629"/>
      <c r="C19" s="629"/>
      <c r="D19" s="621"/>
      <c r="E19" s="1978"/>
      <c r="F19" s="1979"/>
      <c r="G19" s="621" t="s">
        <v>952</v>
      </c>
      <c r="H19" s="621"/>
      <c r="K19" s="366"/>
    </row>
    <row r="20" spans="1:11" s="262" customFormat="1" ht="18" customHeight="1" thickBot="1" x14ac:dyDescent="0.2">
      <c r="A20" s="1234" t="s">
        <v>1623</v>
      </c>
      <c r="B20" s="1234"/>
      <c r="C20" s="1234"/>
      <c r="D20" s="621"/>
      <c r="E20" s="1980"/>
      <c r="F20" s="1981"/>
      <c r="G20" s="621"/>
      <c r="H20" s="621"/>
      <c r="K20" s="366"/>
    </row>
    <row r="21" spans="1:11" s="262" customFormat="1" ht="18" customHeight="1" thickBot="1" x14ac:dyDescent="0.2">
      <c r="A21" s="629" t="s">
        <v>1413</v>
      </c>
      <c r="B21" s="629"/>
      <c r="C21" s="629"/>
      <c r="D21" s="621"/>
      <c r="E21" s="1978"/>
      <c r="F21" s="1979"/>
      <c r="G21" s="621" t="s">
        <v>952</v>
      </c>
      <c r="H21" s="621"/>
      <c r="K21" s="366"/>
    </row>
    <row r="22" spans="1:11" s="262" customFormat="1" ht="18" customHeight="1" x14ac:dyDescent="0.15">
      <c r="A22" s="629"/>
      <c r="B22" s="629"/>
      <c r="C22" s="629"/>
      <c r="D22" s="621"/>
      <c r="E22" s="647"/>
      <c r="F22" s="647"/>
      <c r="G22" s="621"/>
      <c r="H22" s="621"/>
      <c r="K22" s="366"/>
    </row>
    <row r="23" spans="1:11" s="262" customFormat="1" ht="16.5" customHeight="1" x14ac:dyDescent="0.15">
      <c r="A23" s="1982" t="s">
        <v>951</v>
      </c>
      <c r="B23" s="1982"/>
      <c r="C23" s="1982"/>
      <c r="D23" s="1982"/>
      <c r="E23" s="1982"/>
      <c r="F23" s="1982"/>
      <c r="G23" s="1982"/>
      <c r="H23" s="1982"/>
      <c r="K23" s="366"/>
    </row>
    <row r="24" spans="1:11" s="262" customFormat="1" ht="13.5" customHeight="1" x14ac:dyDescent="0.15">
      <c r="A24" s="1909" t="s">
        <v>950</v>
      </c>
      <c r="B24" s="1909"/>
      <c r="C24" s="1909"/>
      <c r="D24" s="1909"/>
      <c r="E24" s="1909"/>
      <c r="F24" s="1909"/>
      <c r="G24" s="1909"/>
      <c r="K24" s="366"/>
    </row>
    <row r="25" spans="1:11" s="262" customFormat="1" ht="27" customHeight="1" x14ac:dyDescent="0.15">
      <c r="A25" s="1967" t="s">
        <v>949</v>
      </c>
      <c r="B25" s="1967"/>
      <c r="C25" s="1967"/>
      <c r="D25" s="1967"/>
      <c r="E25" s="1967"/>
      <c r="F25" s="1967"/>
      <c r="G25" s="1967"/>
      <c r="H25" s="1967"/>
      <c r="K25" s="366"/>
    </row>
    <row r="26" spans="1:11" ht="18" customHeight="1" x14ac:dyDescent="0.15">
      <c r="A26" s="1542"/>
      <c r="B26" s="1543" t="s">
        <v>948</v>
      </c>
      <c r="C26" s="1543"/>
      <c r="D26" s="1853" t="s">
        <v>947</v>
      </c>
      <c r="E26" s="1968"/>
      <c r="F26" s="1968"/>
      <c r="G26" s="1854"/>
      <c r="H26" s="1971" t="s">
        <v>946</v>
      </c>
      <c r="K26" s="366"/>
    </row>
    <row r="27" spans="1:11" ht="27.95" customHeight="1" x14ac:dyDescent="0.15">
      <c r="A27" s="1542"/>
      <c r="B27" s="646" t="s">
        <v>945</v>
      </c>
      <c r="C27" s="255" t="s">
        <v>944</v>
      </c>
      <c r="D27" s="1563"/>
      <c r="E27" s="1969"/>
      <c r="F27" s="1969"/>
      <c r="G27" s="1970"/>
      <c r="H27" s="1971"/>
      <c r="K27" s="366"/>
    </row>
    <row r="28" spans="1:11" ht="18" customHeight="1" x14ac:dyDescent="0.15">
      <c r="A28" s="552" t="s">
        <v>943</v>
      </c>
      <c r="B28" s="645" t="s">
        <v>937</v>
      </c>
      <c r="C28" s="644" t="s">
        <v>796</v>
      </c>
      <c r="D28" s="1972" t="s">
        <v>942</v>
      </c>
      <c r="E28" s="1973"/>
      <c r="F28" s="1973"/>
      <c r="G28" s="1974"/>
      <c r="H28" s="552" t="s">
        <v>939</v>
      </c>
      <c r="K28" s="366"/>
    </row>
    <row r="29" spans="1:11" ht="27.95" customHeight="1" x14ac:dyDescent="0.15">
      <c r="A29" s="552" t="s">
        <v>941</v>
      </c>
      <c r="B29" s="645" t="s">
        <v>937</v>
      </c>
      <c r="C29" s="644" t="s">
        <v>747</v>
      </c>
      <c r="D29" s="1972" t="s">
        <v>940</v>
      </c>
      <c r="E29" s="1973"/>
      <c r="F29" s="1973"/>
      <c r="G29" s="1974"/>
      <c r="H29" s="552" t="s">
        <v>939</v>
      </c>
      <c r="K29" s="366"/>
    </row>
    <row r="30" spans="1:11" ht="27.95" customHeight="1" thickBot="1" x14ac:dyDescent="0.2">
      <c r="A30" s="552" t="s">
        <v>938</v>
      </c>
      <c r="B30" s="643" t="s">
        <v>937</v>
      </c>
      <c r="C30" s="558" t="s">
        <v>936</v>
      </c>
      <c r="D30" s="1975" t="s">
        <v>935</v>
      </c>
      <c r="E30" s="1976"/>
      <c r="F30" s="1976"/>
      <c r="G30" s="1977"/>
      <c r="H30" s="557" t="s">
        <v>934</v>
      </c>
      <c r="K30" s="366"/>
    </row>
    <row r="31" spans="1:11" ht="45" customHeight="1" thickBot="1" x14ac:dyDescent="0.2">
      <c r="A31" s="556">
        <v>1</v>
      </c>
      <c r="B31" s="1333" t="s">
        <v>1757</v>
      </c>
      <c r="C31" s="1345" t="s">
        <v>936</v>
      </c>
      <c r="D31" s="1551" t="s">
        <v>1763</v>
      </c>
      <c r="E31" s="1594"/>
      <c r="F31" s="1594"/>
      <c r="G31" s="1552"/>
      <c r="H31" s="1334" t="s">
        <v>1675</v>
      </c>
      <c r="K31" s="366"/>
    </row>
    <row r="32" spans="1:11" ht="45" customHeight="1" thickBot="1" x14ac:dyDescent="0.2">
      <c r="A32" s="556">
        <v>2</v>
      </c>
      <c r="B32" s="1333" t="s">
        <v>1758</v>
      </c>
      <c r="C32" s="1345" t="s">
        <v>1759</v>
      </c>
      <c r="D32" s="1551" t="s">
        <v>1760</v>
      </c>
      <c r="E32" s="1594"/>
      <c r="F32" s="1594"/>
      <c r="G32" s="1552"/>
      <c r="H32" s="1334" t="s">
        <v>1675</v>
      </c>
      <c r="K32" s="366"/>
    </row>
    <row r="33" spans="1:11" ht="45" customHeight="1" thickBot="1" x14ac:dyDescent="0.2">
      <c r="A33" s="556">
        <v>3</v>
      </c>
      <c r="B33" s="1333" t="s">
        <v>1761</v>
      </c>
      <c r="C33" s="1345" t="s">
        <v>1759</v>
      </c>
      <c r="D33" s="1551" t="s">
        <v>1762</v>
      </c>
      <c r="E33" s="1594"/>
      <c r="F33" s="1594"/>
      <c r="G33" s="1552"/>
      <c r="H33" s="1334" t="s">
        <v>1675</v>
      </c>
      <c r="K33" s="366"/>
    </row>
    <row r="34" spans="1:11" ht="45" customHeight="1" thickBot="1" x14ac:dyDescent="0.2">
      <c r="A34" s="556">
        <v>4</v>
      </c>
      <c r="B34" s="553"/>
      <c r="C34" s="553"/>
      <c r="D34" s="1551"/>
      <c r="E34" s="1594"/>
      <c r="F34" s="1594"/>
      <c r="G34" s="1552"/>
      <c r="H34" s="555"/>
      <c r="K34" s="366"/>
    </row>
    <row r="35" spans="1:11" ht="45" customHeight="1" thickBot="1" x14ac:dyDescent="0.2">
      <c r="A35" s="556">
        <v>5</v>
      </c>
      <c r="B35" s="553"/>
      <c r="C35" s="553"/>
      <c r="D35" s="1551"/>
      <c r="E35" s="1594"/>
      <c r="F35" s="1594"/>
      <c r="G35" s="1552"/>
      <c r="H35" s="555"/>
      <c r="K35" s="366"/>
    </row>
    <row r="36" spans="1:11" ht="45" customHeight="1" thickBot="1" x14ac:dyDescent="0.2">
      <c r="A36" s="556">
        <v>6</v>
      </c>
      <c r="B36" s="553"/>
      <c r="C36" s="553"/>
      <c r="D36" s="1551"/>
      <c r="E36" s="1594"/>
      <c r="F36" s="1594"/>
      <c r="G36" s="1552"/>
      <c r="H36" s="555"/>
      <c r="K36" s="366"/>
    </row>
    <row r="37" spans="1:11" ht="45" customHeight="1" thickBot="1" x14ac:dyDescent="0.2">
      <c r="A37" s="556">
        <v>7</v>
      </c>
      <c r="B37" s="553"/>
      <c r="C37" s="553"/>
      <c r="D37" s="1551"/>
      <c r="E37" s="1594"/>
      <c r="F37" s="1594"/>
      <c r="G37" s="1552"/>
      <c r="H37" s="555"/>
      <c r="K37" s="366"/>
    </row>
    <row r="38" spans="1:11" ht="45" customHeight="1" thickBot="1" x14ac:dyDescent="0.2">
      <c r="A38" s="556">
        <v>8</v>
      </c>
      <c r="B38" s="553"/>
      <c r="C38" s="553"/>
      <c r="D38" s="1551"/>
      <c r="E38" s="1594"/>
      <c r="F38" s="1594"/>
      <c r="G38" s="1552"/>
      <c r="H38" s="555"/>
      <c r="K38" s="366"/>
    </row>
    <row r="39" spans="1:11" ht="45" customHeight="1" thickBot="1" x14ac:dyDescent="0.2">
      <c r="A39" s="556">
        <v>9</v>
      </c>
      <c r="B39" s="553"/>
      <c r="C39" s="553"/>
      <c r="D39" s="1551"/>
      <c r="E39" s="1594"/>
      <c r="F39" s="1594"/>
      <c r="G39" s="1552"/>
      <c r="H39" s="555"/>
      <c r="K39" s="366"/>
    </row>
    <row r="40" spans="1:11" ht="45" customHeight="1" thickBot="1" x14ac:dyDescent="0.2">
      <c r="A40" s="556">
        <v>10</v>
      </c>
      <c r="B40" s="553"/>
      <c r="C40" s="553"/>
      <c r="D40" s="1551"/>
      <c r="E40" s="1594"/>
      <c r="F40" s="1594"/>
      <c r="G40" s="1552"/>
      <c r="H40" s="555"/>
      <c r="K40" s="366"/>
    </row>
    <row r="41" spans="1:11" ht="45" customHeight="1" thickBot="1" x14ac:dyDescent="0.2">
      <c r="A41" s="556">
        <v>11</v>
      </c>
      <c r="B41" s="553"/>
      <c r="C41" s="553"/>
      <c r="D41" s="1551"/>
      <c r="E41" s="1594"/>
      <c r="F41" s="1594"/>
      <c r="G41" s="1552"/>
      <c r="H41" s="555"/>
      <c r="K41" s="366"/>
    </row>
    <row r="42" spans="1:11" ht="45" customHeight="1" thickBot="1" x14ac:dyDescent="0.2">
      <c r="A42" s="556">
        <v>12</v>
      </c>
      <c r="B42" s="553"/>
      <c r="C42" s="553"/>
      <c r="D42" s="1551"/>
      <c r="E42" s="1594"/>
      <c r="F42" s="1594"/>
      <c r="G42" s="1552"/>
      <c r="H42" s="555"/>
      <c r="K42" s="366"/>
    </row>
  </sheetData>
  <sheetProtection formatCells="0" formatColumns="0" formatRows="0" insertHyperlinks="0"/>
  <mergeCells count="44">
    <mergeCell ref="E12:F12"/>
    <mergeCell ref="A2:G2"/>
    <mergeCell ref="A6:H6"/>
    <mergeCell ref="A7:C7"/>
    <mergeCell ref="E7:F7"/>
    <mergeCell ref="A8:C8"/>
    <mergeCell ref="E8:F8"/>
    <mergeCell ref="E9:F9"/>
    <mergeCell ref="E10:F10"/>
    <mergeCell ref="E11:F11"/>
    <mergeCell ref="A15:D15"/>
    <mergeCell ref="A17:D17"/>
    <mergeCell ref="E17:F17"/>
    <mergeCell ref="E15:F15"/>
    <mergeCell ref="A13:C13"/>
    <mergeCell ref="E13:F13"/>
    <mergeCell ref="D33:G33"/>
    <mergeCell ref="D34:G34"/>
    <mergeCell ref="D35:G35"/>
    <mergeCell ref="E19:F19"/>
    <mergeCell ref="E20:F20"/>
    <mergeCell ref="E21:F21"/>
    <mergeCell ref="A23:H23"/>
    <mergeCell ref="D38:G38"/>
    <mergeCell ref="D39:G39"/>
    <mergeCell ref="D41:G41"/>
    <mergeCell ref="D42:G42"/>
    <mergeCell ref="D40:G40"/>
    <mergeCell ref="A1:H1"/>
    <mergeCell ref="I2:I6"/>
    <mergeCell ref="D36:G36"/>
    <mergeCell ref="D37:G37"/>
    <mergeCell ref="A25:H25"/>
    <mergeCell ref="A26:A27"/>
    <mergeCell ref="B26:C26"/>
    <mergeCell ref="D26:G27"/>
    <mergeCell ref="H26:H27"/>
    <mergeCell ref="D28:G28"/>
    <mergeCell ref="A24:G24"/>
    <mergeCell ref="E4:H4"/>
    <mergeCell ref="D29:G29"/>
    <mergeCell ref="D30:G30"/>
    <mergeCell ref="D31:G31"/>
    <mergeCell ref="D32:G32"/>
  </mergeCells>
  <phoneticPr fontId="4"/>
  <conditionalFormatting sqref="J3">
    <cfRule type="cellIs" dxfId="2" priority="1" stopIfTrue="1" operator="equal">
      <formula>"未入力あり"</formula>
    </cfRule>
  </conditionalFormatting>
  <dataValidations count="6">
    <dataValidation type="list" allowBlank="1" showInputMessage="1" showErrorMessage="1" sqref="E8:F8 E11:F11 E13:F13">
      <formula1>"定期的かつ週1回以上,定期的かつ月1回以上,定期的かつ月1回未満,希望に合わせて随時実施,その他"</formula1>
    </dataValidation>
    <dataValidation type="list" allowBlank="1" showInputMessage="1" showErrorMessage="1" sqref="E7:F7 E10:F10 E12:F12 E17:F17 E15:F15">
      <formula1>"はい,いいえ"</formula1>
    </dataValidation>
    <dataValidation type="list" allowBlank="1" showInputMessage="1" showErrorMessage="1" sqref="H31:H42">
      <formula1>"可,不可"</formula1>
    </dataValidation>
    <dataValidation type="list" allowBlank="1" showInputMessage="1" showErrorMessage="1" prompt="表紙①に反映されます" sqref="H2">
      <formula1>"あり,なし"</formula1>
    </dataValidation>
    <dataValidation allowBlank="1" showInputMessage="1" showErrorMessage="1" prompt="表紙シートの病院名を反映" sqref="E4:H4"/>
    <dataValidation allowBlank="1" showInputMessage="1" showErrorMessage="1" prompt="整数で入力_x000a_" sqref="E20:F20"/>
  </dataValidations>
  <hyperlinks>
    <hyperlink ref="J1" location="表紙①!D30" tooltip="表紙①に戻ります" display="表紙①に戻る"/>
    <hyperlink ref="J2" location="'様式4（機能別）'!N343" tooltip="様式4（機能別）に戻ります" display="様式4（機能別）のⅡ（地域がん診療連携拠点病院の指定要件について）に戻る"/>
    <hyperlink ref="J4" location="'様式4（機能別）'!N755"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73" fitToHeight="0" orientation="portrait" cellComments="asDisplayed" r:id="rId1"/>
  <headerFooter>
    <oddHeader>&amp;Rver.2.0</oddHeader>
    <oddFooter>&amp;C&amp;P/&amp;N&amp;R&amp;A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D120"/>
  <sheetViews>
    <sheetView showGridLines="0" view="pageBreakPreview" topLeftCell="A106" zoomScaleNormal="100" zoomScaleSheetLayoutView="100" zoomScalePageLayoutView="80" workbookViewId="0">
      <selection activeCell="Z88" sqref="Z88"/>
    </sheetView>
  </sheetViews>
  <sheetFormatPr defaultColWidth="9" defaultRowHeight="12" x14ac:dyDescent="0.15"/>
  <cols>
    <col min="1" max="1" width="3.625" style="248" customWidth="1"/>
    <col min="2" max="2" width="28.625" style="248" customWidth="1"/>
    <col min="3" max="3" width="10.625" style="248" customWidth="1"/>
    <col min="4" max="4" width="12.625" style="248" customWidth="1"/>
    <col min="5" max="13" width="2.625" style="248" customWidth="1"/>
    <col min="14" max="14" width="1.625" style="248" customWidth="1"/>
    <col min="15" max="22" width="2.625" style="248" customWidth="1"/>
    <col min="23" max="23" width="9.5" style="248" customWidth="1"/>
    <col min="24" max="24" width="15" style="248" customWidth="1"/>
    <col min="25" max="25" width="2.25" style="248" customWidth="1"/>
    <col min="26" max="26" width="100.625" style="248" customWidth="1"/>
    <col min="27" max="16384" width="9" style="248"/>
  </cols>
  <sheetData>
    <row r="1" spans="1:29" ht="19.5" customHeight="1" thickBot="1" x14ac:dyDescent="0.2">
      <c r="A1" s="2000" t="s">
        <v>1034</v>
      </c>
      <c r="B1" s="2000"/>
      <c r="C1" s="2000"/>
      <c r="D1" s="2000"/>
      <c r="E1" s="2000"/>
      <c r="F1" s="2000"/>
      <c r="G1" s="2000"/>
      <c r="H1" s="2000"/>
      <c r="I1" s="2000"/>
      <c r="J1" s="2000"/>
      <c r="K1" s="2000"/>
      <c r="L1" s="2000"/>
      <c r="M1" s="2000"/>
      <c r="N1" s="2000"/>
      <c r="O1" s="2000"/>
      <c r="P1" s="2000"/>
      <c r="Q1" s="2000"/>
      <c r="R1" s="2000"/>
      <c r="S1" s="2000"/>
      <c r="T1" s="2000"/>
      <c r="U1" s="2000"/>
      <c r="V1" s="2000"/>
      <c r="W1" s="2000"/>
      <c r="X1" s="682"/>
      <c r="Y1" s="990" t="s">
        <v>1214</v>
      </c>
      <c r="Z1" s="682"/>
    </row>
    <row r="2" spans="1:29" ht="24.95" customHeight="1" thickTop="1" thickBot="1" x14ac:dyDescent="0.2">
      <c r="A2" s="1608" t="s">
        <v>387</v>
      </c>
      <c r="B2" s="1608"/>
      <c r="C2" s="1608"/>
      <c r="D2" s="1608"/>
      <c r="E2" s="1608"/>
      <c r="F2" s="1608"/>
      <c r="G2" s="1608"/>
      <c r="H2" s="1608"/>
      <c r="I2" s="1608"/>
      <c r="J2" s="1608"/>
      <c r="K2" s="1608"/>
      <c r="L2" s="1608"/>
      <c r="M2" s="1608"/>
      <c r="N2" s="1608"/>
      <c r="O2" s="1608"/>
      <c r="P2" s="1608"/>
      <c r="Q2" s="1608"/>
      <c r="R2" s="1608"/>
      <c r="S2" s="1608"/>
      <c r="T2" s="1608"/>
      <c r="U2" s="1608"/>
      <c r="V2" s="1609"/>
      <c r="W2" s="288" t="s">
        <v>293</v>
      </c>
      <c r="X2" s="1826" t="str">
        <f>IF(AND(W15&lt;&gt;"",D31&lt;&gt;"",W49&lt;&gt;"",W63&lt;&gt;"",W2&lt;&gt;""),"",IF(W2="あり","下の1～4の問い合わせ窓口の設定の有無に関する必須事項を入力してください",IF(W2="","←「あり」か「なし」を選択してください","")))</f>
        <v/>
      </c>
      <c r="Y2" s="990" t="s">
        <v>1271</v>
      </c>
    </row>
    <row r="3" spans="1:29" ht="5.0999999999999996" customHeight="1" thickTop="1" x14ac:dyDescent="0.15">
      <c r="A3" s="649"/>
      <c r="B3" s="649"/>
      <c r="C3" s="649"/>
      <c r="D3" s="649"/>
      <c r="E3" s="649"/>
      <c r="F3" s="649"/>
      <c r="G3" s="649"/>
      <c r="H3" s="649"/>
      <c r="I3" s="649"/>
      <c r="J3" s="649"/>
      <c r="K3" s="649"/>
      <c r="L3" s="649"/>
      <c r="M3" s="649"/>
      <c r="N3" s="649"/>
      <c r="O3" s="649"/>
      <c r="P3" s="649"/>
      <c r="Q3" s="649"/>
      <c r="R3" s="649"/>
      <c r="S3" s="649"/>
      <c r="T3" s="649"/>
      <c r="U3" s="649"/>
      <c r="V3" s="681"/>
      <c r="W3" s="649"/>
      <c r="X3" s="1826"/>
      <c r="Y3" s="78"/>
    </row>
    <row r="4" spans="1:29" ht="20.25" customHeight="1" x14ac:dyDescent="0.15">
      <c r="A4" s="649"/>
      <c r="B4" s="649"/>
      <c r="C4" s="649"/>
      <c r="D4" s="649"/>
      <c r="E4" s="680" t="s">
        <v>908</v>
      </c>
      <c r="F4" s="1804" t="str">
        <f>表紙①!E2</f>
        <v>市立貝塚病院</v>
      </c>
      <c r="G4" s="1805"/>
      <c r="H4" s="1805"/>
      <c r="I4" s="1805"/>
      <c r="J4" s="1805"/>
      <c r="K4" s="1805"/>
      <c r="L4" s="1805"/>
      <c r="M4" s="1805"/>
      <c r="N4" s="1805"/>
      <c r="O4" s="1805"/>
      <c r="P4" s="1805"/>
      <c r="Q4" s="1805"/>
      <c r="R4" s="1805"/>
      <c r="S4" s="1805"/>
      <c r="T4" s="1805"/>
      <c r="U4" s="1805"/>
      <c r="V4" s="1805"/>
      <c r="W4" s="1806"/>
      <c r="X4" s="1826"/>
      <c r="Y4" s="990" t="s">
        <v>1272</v>
      </c>
    </row>
    <row r="5" spans="1:29" ht="20.25" customHeight="1" x14ac:dyDescent="0.15">
      <c r="A5" s="649"/>
      <c r="B5" s="20"/>
      <c r="C5" s="20"/>
      <c r="D5" s="20"/>
      <c r="E5" s="679" t="s">
        <v>1355</v>
      </c>
      <c r="F5" s="38" t="s">
        <v>1601</v>
      </c>
      <c r="G5" s="679"/>
      <c r="H5" s="679"/>
      <c r="I5" s="679"/>
      <c r="J5" s="679"/>
      <c r="K5" s="679"/>
      <c r="L5" s="679"/>
      <c r="M5" s="20"/>
      <c r="N5" s="119"/>
      <c r="O5" s="119"/>
      <c r="P5" s="119"/>
      <c r="Q5" s="119"/>
      <c r="R5" s="119"/>
      <c r="S5" s="119"/>
      <c r="T5" s="119"/>
      <c r="U5" s="119"/>
      <c r="V5" s="119"/>
      <c r="W5" s="119"/>
      <c r="X5" s="1826"/>
      <c r="Y5" s="946"/>
      <c r="Z5" s="1209" t="s">
        <v>384</v>
      </c>
    </row>
    <row r="6" spans="1:29" s="246" customFormat="1" ht="80.099999999999994" customHeight="1" x14ac:dyDescent="0.15">
      <c r="A6" s="258"/>
      <c r="B6" s="2003" t="s">
        <v>1457</v>
      </c>
      <c r="C6" s="2004"/>
      <c r="D6" s="2004"/>
      <c r="E6" s="2004"/>
      <c r="F6" s="2004"/>
      <c r="G6" s="2004"/>
      <c r="H6" s="2004"/>
      <c r="I6" s="2004"/>
      <c r="J6" s="2004"/>
      <c r="K6" s="2004"/>
      <c r="L6" s="2004"/>
      <c r="M6" s="2004"/>
      <c r="N6" s="2004"/>
      <c r="O6" s="2004"/>
      <c r="P6" s="2004"/>
      <c r="Q6" s="2004"/>
      <c r="R6" s="2004"/>
      <c r="S6" s="2004"/>
      <c r="T6" s="2004"/>
      <c r="U6" s="2004"/>
      <c r="V6" s="2004"/>
      <c r="W6" s="2004"/>
      <c r="X6" s="677"/>
      <c r="Y6" s="677"/>
      <c r="Z6" s="678"/>
      <c r="AA6" s="677"/>
      <c r="AB6" s="656"/>
      <c r="AC6" s="669"/>
    </row>
    <row r="7" spans="1:29" s="246" customFormat="1" ht="20.100000000000001" customHeight="1" x14ac:dyDescent="0.15">
      <c r="A7" s="258"/>
      <c r="B7" s="672" t="s">
        <v>297</v>
      </c>
      <c r="C7" s="676" t="s">
        <v>1033</v>
      </c>
      <c r="D7" s="676" t="s">
        <v>1032</v>
      </c>
      <c r="E7" s="2001" t="s">
        <v>1031</v>
      </c>
      <c r="F7" s="2001"/>
      <c r="G7" s="2001"/>
      <c r="H7" s="2001"/>
      <c r="I7" s="2001"/>
      <c r="J7" s="2001"/>
      <c r="K7" s="2001"/>
      <c r="L7" s="2001"/>
      <c r="M7" s="2001"/>
      <c r="N7" s="2001" t="s">
        <v>1030</v>
      </c>
      <c r="O7" s="2001"/>
      <c r="P7" s="2001"/>
      <c r="Q7" s="2001"/>
      <c r="R7" s="2001"/>
      <c r="S7" s="2001"/>
      <c r="T7" s="2001"/>
      <c r="U7" s="2001"/>
      <c r="V7" s="2001"/>
      <c r="W7" s="258"/>
      <c r="X7" s="670"/>
      <c r="Y7" s="670"/>
      <c r="Z7" s="671"/>
      <c r="AA7" s="670"/>
      <c r="AB7" s="670"/>
      <c r="AC7" s="669"/>
    </row>
    <row r="8" spans="1:29" s="246" customFormat="1" ht="99.95" customHeight="1" x14ac:dyDescent="0.15">
      <c r="A8" s="258"/>
      <c r="B8" s="675" t="s">
        <v>1029</v>
      </c>
      <c r="C8" s="674" t="s">
        <v>1028</v>
      </c>
      <c r="D8" s="674" t="s">
        <v>1027</v>
      </c>
      <c r="E8" s="2005" t="s">
        <v>1026</v>
      </c>
      <c r="F8" s="2006"/>
      <c r="G8" s="2006"/>
      <c r="H8" s="2006"/>
      <c r="I8" s="2006"/>
      <c r="J8" s="2006"/>
      <c r="K8" s="2006"/>
      <c r="L8" s="2006"/>
      <c r="M8" s="2007"/>
      <c r="N8" s="2002" t="s">
        <v>1025</v>
      </c>
      <c r="O8" s="2002"/>
      <c r="P8" s="2002"/>
      <c r="Q8" s="2002"/>
      <c r="R8" s="2002"/>
      <c r="S8" s="2002"/>
      <c r="T8" s="2002"/>
      <c r="U8" s="2002"/>
      <c r="V8" s="2002"/>
      <c r="W8" s="258"/>
      <c r="X8" s="670"/>
      <c r="Y8" s="670"/>
      <c r="Z8" s="671"/>
      <c r="AA8" s="670"/>
      <c r="AB8" s="670"/>
      <c r="AC8" s="669"/>
    </row>
    <row r="9" spans="1:29" s="246" customFormat="1" ht="50.1" customHeight="1" x14ac:dyDescent="0.15">
      <c r="A9" s="258"/>
      <c r="B9" s="672" t="s">
        <v>1024</v>
      </c>
      <c r="C9" s="673" t="s">
        <v>1023</v>
      </c>
      <c r="D9" s="672" t="s">
        <v>1022</v>
      </c>
      <c r="E9" s="2001" t="s">
        <v>1021</v>
      </c>
      <c r="F9" s="2001"/>
      <c r="G9" s="2001"/>
      <c r="H9" s="2001"/>
      <c r="I9" s="2001"/>
      <c r="J9" s="2001"/>
      <c r="K9" s="2001"/>
      <c r="L9" s="2001"/>
      <c r="M9" s="2001"/>
      <c r="N9" s="2001" t="s">
        <v>800</v>
      </c>
      <c r="O9" s="2001"/>
      <c r="P9" s="2001"/>
      <c r="Q9" s="2001"/>
      <c r="R9" s="2001"/>
      <c r="S9" s="2001"/>
      <c r="T9" s="2001"/>
      <c r="U9" s="2001"/>
      <c r="V9" s="2001"/>
      <c r="W9" s="258"/>
      <c r="X9" s="670"/>
      <c r="Y9" s="670"/>
      <c r="Z9" s="671"/>
      <c r="AA9" s="670"/>
      <c r="AB9" s="670"/>
      <c r="AC9" s="669"/>
    </row>
    <row r="10" spans="1:29" s="246" customFormat="1" ht="50.1" customHeight="1" x14ac:dyDescent="0.15">
      <c r="A10" s="258"/>
      <c r="B10" s="2002" t="s">
        <v>1020</v>
      </c>
      <c r="C10" s="2012" t="s">
        <v>1019</v>
      </c>
      <c r="D10" s="2012" t="s">
        <v>1018</v>
      </c>
      <c r="E10" s="2002" t="s">
        <v>1017</v>
      </c>
      <c r="F10" s="2002"/>
      <c r="G10" s="2002"/>
      <c r="H10" s="2002"/>
      <c r="I10" s="2002"/>
      <c r="J10" s="2002"/>
      <c r="K10" s="2002"/>
      <c r="L10" s="2002"/>
      <c r="M10" s="2011"/>
      <c r="N10" s="2002" t="s">
        <v>1016</v>
      </c>
      <c r="O10" s="2002"/>
      <c r="P10" s="2002"/>
      <c r="Q10" s="2002"/>
      <c r="R10" s="2002"/>
      <c r="S10" s="2002"/>
      <c r="T10" s="2002"/>
      <c r="U10" s="2002"/>
      <c r="V10" s="2002"/>
      <c r="W10" s="258"/>
      <c r="X10" s="670"/>
      <c r="Y10" s="670"/>
      <c r="Z10" s="671"/>
      <c r="AA10" s="670"/>
      <c r="AB10" s="670"/>
      <c r="AC10" s="669"/>
    </row>
    <row r="11" spans="1:29" s="246" customFormat="1" ht="20.100000000000001" customHeight="1" x14ac:dyDescent="0.15">
      <c r="A11" s="258"/>
      <c r="B11" s="2002"/>
      <c r="C11" s="2013"/>
      <c r="D11" s="2013"/>
      <c r="E11" s="2001" t="s">
        <v>1015</v>
      </c>
      <c r="F11" s="2001"/>
      <c r="G11" s="2001"/>
      <c r="H11" s="2001"/>
      <c r="I11" s="2001"/>
      <c r="J11" s="2001"/>
      <c r="K11" s="2001"/>
      <c r="L11" s="2001"/>
      <c r="M11" s="2001"/>
      <c r="N11" s="2002"/>
      <c r="O11" s="2002"/>
      <c r="P11" s="2002"/>
      <c r="Q11" s="2002"/>
      <c r="R11" s="2002"/>
      <c r="S11" s="2002"/>
      <c r="T11" s="2002"/>
      <c r="U11" s="2002"/>
      <c r="V11" s="2002"/>
      <c r="W11" s="258"/>
      <c r="X11" s="670"/>
      <c r="Y11" s="670"/>
      <c r="Z11" s="671"/>
      <c r="AA11" s="670"/>
      <c r="AB11" s="670"/>
      <c r="AC11" s="669"/>
    </row>
    <row r="12" spans="1:29" s="246" customFormat="1" ht="50.1" customHeight="1" x14ac:dyDescent="0.15">
      <c r="A12" s="258"/>
      <c r="B12" s="2002"/>
      <c r="C12" s="2014"/>
      <c r="D12" s="2014"/>
      <c r="E12" s="2011" t="s">
        <v>1014</v>
      </c>
      <c r="F12" s="2011"/>
      <c r="G12" s="2011"/>
      <c r="H12" s="2011"/>
      <c r="I12" s="2011"/>
      <c r="J12" s="2011"/>
      <c r="K12" s="2011"/>
      <c r="L12" s="2011"/>
      <c r="M12" s="2011"/>
      <c r="N12" s="2002"/>
      <c r="O12" s="2002"/>
      <c r="P12" s="2002"/>
      <c r="Q12" s="2002"/>
      <c r="R12" s="2002"/>
      <c r="S12" s="2002"/>
      <c r="T12" s="2002"/>
      <c r="U12" s="2002"/>
      <c r="V12" s="2002"/>
      <c r="W12" s="258"/>
      <c r="X12" s="670"/>
      <c r="Y12" s="670"/>
      <c r="Z12" s="671"/>
      <c r="AA12" s="670"/>
      <c r="AB12" s="670"/>
      <c r="AC12" s="669"/>
    </row>
    <row r="13" spans="1:29" ht="10.5" customHeight="1" x14ac:dyDescent="0.15">
      <c r="A13" s="649"/>
      <c r="B13" s="649"/>
      <c r="C13" s="650"/>
      <c r="D13" s="650"/>
      <c r="E13" s="650"/>
      <c r="F13" s="650"/>
      <c r="G13" s="650"/>
      <c r="H13" s="650"/>
      <c r="I13" s="650"/>
      <c r="J13" s="650"/>
      <c r="K13" s="650"/>
      <c r="L13" s="650"/>
      <c r="M13" s="650"/>
      <c r="N13" s="650"/>
      <c r="O13" s="650"/>
      <c r="P13" s="650"/>
      <c r="Q13" s="650"/>
      <c r="R13" s="650"/>
      <c r="S13" s="650"/>
      <c r="T13" s="650"/>
      <c r="U13" s="650"/>
      <c r="V13" s="649"/>
      <c r="W13" s="649"/>
      <c r="Z13" s="366"/>
    </row>
    <row r="14" spans="1:29" ht="20.25" customHeight="1" thickBot="1" x14ac:dyDescent="0.2">
      <c r="A14" s="668" t="s">
        <v>1013</v>
      </c>
      <c r="B14" s="2010" t="s">
        <v>1012</v>
      </c>
      <c r="C14" s="2010"/>
      <c r="D14" s="2010"/>
      <c r="E14" s="2010"/>
      <c r="F14" s="2010"/>
      <c r="G14" s="2010"/>
      <c r="H14" s="2010"/>
      <c r="I14" s="2010"/>
      <c r="J14" s="2010"/>
      <c r="K14" s="2010"/>
      <c r="L14" s="2010"/>
      <c r="M14" s="2010"/>
      <c r="N14" s="2010"/>
      <c r="O14" s="2010"/>
      <c r="P14" s="2010"/>
      <c r="Q14" s="2010"/>
      <c r="R14" s="2010"/>
      <c r="S14" s="2010"/>
      <c r="T14" s="2010"/>
      <c r="U14" s="2010"/>
      <c r="V14" s="2010"/>
      <c r="W14" s="2010"/>
      <c r="Z14" s="366"/>
    </row>
    <row r="15" spans="1:29" ht="25.5" customHeight="1" thickBot="1" x14ac:dyDescent="0.2">
      <c r="A15" s="545">
        <v>1</v>
      </c>
      <c r="B15" s="624" t="s">
        <v>1011</v>
      </c>
      <c r="C15" s="538"/>
      <c r="D15" s="667"/>
      <c r="E15" s="667"/>
      <c r="F15" s="667"/>
      <c r="G15" s="667"/>
      <c r="H15" s="667"/>
      <c r="I15" s="667"/>
      <c r="J15" s="667"/>
      <c r="K15" s="667"/>
      <c r="L15" s="667"/>
      <c r="M15" s="667"/>
      <c r="N15" s="667"/>
      <c r="O15" s="667"/>
      <c r="P15" s="667"/>
      <c r="Q15" s="667"/>
      <c r="R15" s="667"/>
      <c r="S15" s="667"/>
      <c r="T15" s="667"/>
      <c r="U15" s="667"/>
      <c r="V15" s="667"/>
      <c r="W15" s="543" t="s">
        <v>1657</v>
      </c>
      <c r="Z15" s="366"/>
    </row>
    <row r="16" spans="1:29" ht="25.5" customHeight="1" thickBot="1" x14ac:dyDescent="0.2">
      <c r="A16" s="545">
        <v>2</v>
      </c>
      <c r="B16" s="1592" t="s">
        <v>987</v>
      </c>
      <c r="C16" s="1593"/>
      <c r="D16" s="1712" t="s">
        <v>1771</v>
      </c>
      <c r="E16" s="1713"/>
      <c r="F16" s="1713"/>
      <c r="G16" s="1713"/>
      <c r="H16" s="1713"/>
      <c r="I16" s="1713"/>
      <c r="J16" s="1713"/>
      <c r="K16" s="1713"/>
      <c r="L16" s="1713"/>
      <c r="M16" s="1713"/>
      <c r="N16" s="1713"/>
      <c r="O16" s="1713"/>
      <c r="P16" s="1713"/>
      <c r="Q16" s="1713"/>
      <c r="R16" s="1713"/>
      <c r="S16" s="1713"/>
      <c r="T16" s="1713"/>
      <c r="U16" s="1713"/>
      <c r="V16" s="1713"/>
      <c r="W16" s="1714"/>
      <c r="Z16" s="366"/>
    </row>
    <row r="17" spans="1:26" ht="25.5" customHeight="1" thickBot="1" x14ac:dyDescent="0.2">
      <c r="A17" s="545">
        <v>3</v>
      </c>
      <c r="B17" s="1595" t="s">
        <v>1010</v>
      </c>
      <c r="C17" s="2015"/>
      <c r="D17" s="2016"/>
      <c r="E17" s="2016"/>
      <c r="F17" s="2016"/>
      <c r="G17" s="2016"/>
      <c r="H17" s="2016"/>
      <c r="I17" s="2016"/>
      <c r="J17" s="2016"/>
      <c r="K17" s="2016"/>
      <c r="L17" s="2016"/>
      <c r="M17" s="2016"/>
      <c r="N17" s="1651" t="s">
        <v>1772</v>
      </c>
      <c r="O17" s="1652"/>
      <c r="P17" s="1652"/>
      <c r="Q17" s="1652"/>
      <c r="R17" s="1652"/>
      <c r="S17" s="1652"/>
      <c r="T17" s="1652"/>
      <c r="U17" s="1652"/>
      <c r="V17" s="2008"/>
      <c r="W17" s="2009"/>
      <c r="Z17" s="366"/>
    </row>
    <row r="18" spans="1:26" ht="50.1" customHeight="1" thickBot="1" x14ac:dyDescent="0.2">
      <c r="A18" s="545">
        <v>4</v>
      </c>
      <c r="B18" s="1592" t="s">
        <v>1009</v>
      </c>
      <c r="C18" s="1593"/>
      <c r="D18" s="1551" t="s">
        <v>1773</v>
      </c>
      <c r="E18" s="1594"/>
      <c r="F18" s="1594"/>
      <c r="G18" s="1594"/>
      <c r="H18" s="1594"/>
      <c r="I18" s="1594"/>
      <c r="J18" s="1594"/>
      <c r="K18" s="1594"/>
      <c r="L18" s="1594"/>
      <c r="M18" s="1594"/>
      <c r="N18" s="1594"/>
      <c r="O18" s="1594"/>
      <c r="P18" s="1594"/>
      <c r="Q18" s="1594"/>
      <c r="R18" s="1594"/>
      <c r="S18" s="1594"/>
      <c r="T18" s="1594"/>
      <c r="U18" s="1594"/>
      <c r="V18" s="1594"/>
      <c r="W18" s="1552"/>
      <c r="Z18" s="366"/>
    </row>
    <row r="19" spans="1:26" ht="60" customHeight="1" thickBot="1" x14ac:dyDescent="0.2">
      <c r="A19" s="545">
        <v>5</v>
      </c>
      <c r="B19" s="1592" t="s">
        <v>246</v>
      </c>
      <c r="C19" s="1593"/>
      <c r="D19" s="1551" t="s">
        <v>1774</v>
      </c>
      <c r="E19" s="1594"/>
      <c r="F19" s="1594"/>
      <c r="G19" s="1594"/>
      <c r="H19" s="1594"/>
      <c r="I19" s="1594"/>
      <c r="J19" s="1594"/>
      <c r="K19" s="1594"/>
      <c r="L19" s="1594"/>
      <c r="M19" s="1594"/>
      <c r="N19" s="1594"/>
      <c r="O19" s="1594"/>
      <c r="P19" s="1594"/>
      <c r="Q19" s="1594"/>
      <c r="R19" s="1594"/>
      <c r="S19" s="1594"/>
      <c r="T19" s="1594"/>
      <c r="U19" s="1594"/>
      <c r="V19" s="1594"/>
      <c r="W19" s="1552"/>
      <c r="Z19" s="366"/>
    </row>
    <row r="20" spans="1:26" ht="24.95" customHeight="1" thickBot="1" x14ac:dyDescent="0.2">
      <c r="A20" s="1634">
        <v>6</v>
      </c>
      <c r="B20" s="1992" t="s">
        <v>1008</v>
      </c>
      <c r="C20" s="283" t="s">
        <v>50</v>
      </c>
      <c r="D20" s="1640" t="s">
        <v>1775</v>
      </c>
      <c r="E20" s="1641"/>
      <c r="F20" s="1641"/>
      <c r="G20" s="1641"/>
      <c r="H20" s="1641"/>
      <c r="I20" s="1641"/>
      <c r="J20" s="1641"/>
      <c r="K20" s="1641"/>
      <c r="L20" s="1641"/>
      <c r="M20" s="1641"/>
      <c r="N20" s="1641"/>
      <c r="O20" s="1641"/>
      <c r="P20" s="1641"/>
      <c r="Q20" s="1641"/>
      <c r="R20" s="1641"/>
      <c r="S20" s="1641"/>
      <c r="T20" s="1641"/>
      <c r="U20" s="1641"/>
      <c r="V20" s="1641"/>
      <c r="W20" s="1642"/>
      <c r="Z20" s="366"/>
    </row>
    <row r="21" spans="1:26" ht="39.950000000000003" customHeight="1" thickBot="1" x14ac:dyDescent="0.2">
      <c r="A21" s="1635"/>
      <c r="B21" s="1993"/>
      <c r="C21" s="298" t="s">
        <v>972</v>
      </c>
      <c r="D21" s="1643" t="s">
        <v>1776</v>
      </c>
      <c r="E21" s="1594"/>
      <c r="F21" s="1594"/>
      <c r="G21" s="1594"/>
      <c r="H21" s="1594"/>
      <c r="I21" s="1594"/>
      <c r="J21" s="1594"/>
      <c r="K21" s="1594"/>
      <c r="L21" s="1594"/>
      <c r="M21" s="1594"/>
      <c r="N21" s="1594"/>
      <c r="O21" s="1594"/>
      <c r="P21" s="1594"/>
      <c r="Q21" s="1594"/>
      <c r="R21" s="1594"/>
      <c r="S21" s="1594"/>
      <c r="T21" s="1594"/>
      <c r="U21" s="1594"/>
      <c r="V21" s="1594"/>
      <c r="W21" s="1552"/>
      <c r="Z21" s="366"/>
    </row>
    <row r="22" spans="1:26" ht="25.5" customHeight="1" thickBot="1" x14ac:dyDescent="0.2">
      <c r="A22" s="545">
        <v>7</v>
      </c>
      <c r="B22" s="2017" t="s">
        <v>1007</v>
      </c>
      <c r="C22" s="1593"/>
      <c r="D22" s="1997"/>
      <c r="E22" s="1997"/>
      <c r="F22" s="1997"/>
      <c r="G22" s="1997"/>
      <c r="H22" s="1997"/>
      <c r="I22" s="1997"/>
      <c r="J22" s="1997"/>
      <c r="K22" s="1997"/>
      <c r="L22" s="1997"/>
      <c r="M22" s="1997"/>
      <c r="N22" s="1997"/>
      <c r="O22" s="1997"/>
      <c r="P22" s="1997"/>
      <c r="Q22" s="1997"/>
      <c r="R22" s="1997"/>
      <c r="S22" s="1997"/>
      <c r="T22" s="1997"/>
      <c r="U22" s="1997"/>
      <c r="V22" s="1997"/>
      <c r="W22" s="1347" t="s">
        <v>1676</v>
      </c>
      <c r="Z22" s="366"/>
    </row>
    <row r="23" spans="1:26" ht="25.5" customHeight="1" thickBot="1" x14ac:dyDescent="0.2">
      <c r="A23" s="1627">
        <v>8</v>
      </c>
      <c r="B23" s="1602" t="s">
        <v>970</v>
      </c>
      <c r="C23" s="1603"/>
      <c r="D23" s="1604"/>
      <c r="E23" s="1604"/>
      <c r="F23" s="1604"/>
      <c r="G23" s="1604"/>
      <c r="H23" s="1604"/>
      <c r="I23" s="1604"/>
      <c r="J23" s="1604"/>
      <c r="K23" s="1604"/>
      <c r="L23" s="1604"/>
      <c r="M23" s="1604"/>
      <c r="N23" s="1604"/>
      <c r="O23" s="1604"/>
      <c r="P23" s="1604"/>
      <c r="Q23" s="1604"/>
      <c r="R23" s="1604"/>
      <c r="S23" s="1604"/>
      <c r="T23" s="1604"/>
      <c r="U23" s="1604"/>
      <c r="V23" s="1604"/>
      <c r="W23" s="1347" t="s">
        <v>1657</v>
      </c>
      <c r="Z23" s="366"/>
    </row>
    <row r="24" spans="1:26" ht="25.5" customHeight="1" thickBot="1" x14ac:dyDescent="0.2">
      <c r="A24" s="1628"/>
      <c r="B24" s="1600" t="s">
        <v>244</v>
      </c>
      <c r="C24" s="1601"/>
      <c r="D24" s="1712" t="s">
        <v>1777</v>
      </c>
      <c r="E24" s="1713"/>
      <c r="F24" s="1713"/>
      <c r="G24" s="1713"/>
      <c r="H24" s="1713"/>
      <c r="I24" s="1713"/>
      <c r="J24" s="1713"/>
      <c r="K24" s="1713"/>
      <c r="L24" s="1713"/>
      <c r="M24" s="1713"/>
      <c r="N24" s="1713"/>
      <c r="O24" s="1713"/>
      <c r="P24" s="1713"/>
      <c r="Q24" s="1713"/>
      <c r="R24" s="1713"/>
      <c r="S24" s="1713"/>
      <c r="T24" s="1713"/>
      <c r="U24" s="1713"/>
      <c r="V24" s="1713"/>
      <c r="W24" s="1714"/>
      <c r="Z24" s="366"/>
    </row>
    <row r="25" spans="1:26" ht="25.5" customHeight="1" thickBot="1" x14ac:dyDescent="0.2">
      <c r="A25" s="1629"/>
      <c r="B25" s="1630" t="s">
        <v>1430</v>
      </c>
      <c r="C25" s="1632"/>
      <c r="D25" s="1712" t="s">
        <v>1778</v>
      </c>
      <c r="E25" s="1713"/>
      <c r="F25" s="1713"/>
      <c r="G25" s="1713"/>
      <c r="H25" s="1713"/>
      <c r="I25" s="1713"/>
      <c r="J25" s="1713"/>
      <c r="K25" s="1713"/>
      <c r="L25" s="1713"/>
      <c r="M25" s="1714"/>
      <c r="N25" s="1647" t="s">
        <v>243</v>
      </c>
      <c r="O25" s="1648"/>
      <c r="P25" s="1649"/>
      <c r="Q25" s="1616">
        <v>236</v>
      </c>
      <c r="R25" s="1616"/>
      <c r="S25" s="1616"/>
      <c r="T25" s="1616"/>
      <c r="U25" s="1616"/>
      <c r="V25" s="1616"/>
      <c r="W25" s="1346"/>
      <c r="Z25" s="366"/>
    </row>
    <row r="26" spans="1:26" ht="25.5" customHeight="1" thickBot="1" x14ac:dyDescent="0.2">
      <c r="A26" s="1627">
        <v>9</v>
      </c>
      <c r="B26" s="1602" t="s">
        <v>969</v>
      </c>
      <c r="C26" s="1603"/>
      <c r="D26" s="1991"/>
      <c r="E26" s="1991"/>
      <c r="F26" s="1991"/>
      <c r="G26" s="1991"/>
      <c r="H26" s="1991"/>
      <c r="I26" s="1991"/>
      <c r="J26" s="1991"/>
      <c r="K26" s="1991"/>
      <c r="L26" s="1991"/>
      <c r="M26" s="1991"/>
      <c r="N26" s="1991"/>
      <c r="O26" s="1991"/>
      <c r="P26" s="1991"/>
      <c r="Q26" s="1991"/>
      <c r="R26" s="1991"/>
      <c r="S26" s="1991"/>
      <c r="T26" s="1991"/>
      <c r="U26" s="1991"/>
      <c r="V26" s="1991"/>
      <c r="W26" s="543"/>
      <c r="Z26" s="366"/>
    </row>
    <row r="27" spans="1:26" ht="25.5" customHeight="1" thickBot="1" x14ac:dyDescent="0.2">
      <c r="A27" s="1628"/>
      <c r="B27" s="1600" t="s">
        <v>244</v>
      </c>
      <c r="C27" s="1601"/>
      <c r="D27" s="1712"/>
      <c r="E27" s="1713"/>
      <c r="F27" s="1713"/>
      <c r="G27" s="1713"/>
      <c r="H27" s="1713"/>
      <c r="I27" s="1713"/>
      <c r="J27" s="1713"/>
      <c r="K27" s="1713"/>
      <c r="L27" s="1713"/>
      <c r="M27" s="1713"/>
      <c r="N27" s="1713"/>
      <c r="O27" s="1713"/>
      <c r="P27" s="1713"/>
      <c r="Q27" s="1713"/>
      <c r="R27" s="1713"/>
      <c r="S27" s="1713"/>
      <c r="T27" s="1713"/>
      <c r="U27" s="1713"/>
      <c r="V27" s="1713"/>
      <c r="W27" s="1714"/>
      <c r="Z27" s="366"/>
    </row>
    <row r="28" spans="1:26" ht="25.5" customHeight="1" thickBot="1" x14ac:dyDescent="0.2">
      <c r="A28" s="1629"/>
      <c r="B28" s="1630" t="s">
        <v>1431</v>
      </c>
      <c r="C28" s="1632"/>
      <c r="D28" s="1712"/>
      <c r="E28" s="1713"/>
      <c r="F28" s="1713"/>
      <c r="G28" s="1713"/>
      <c r="H28" s="1713"/>
      <c r="I28" s="1713"/>
      <c r="J28" s="1713"/>
      <c r="K28" s="1713"/>
      <c r="L28" s="1713"/>
      <c r="M28" s="1714"/>
      <c r="N28" s="1647" t="s">
        <v>243</v>
      </c>
      <c r="O28" s="1648"/>
      <c r="P28" s="1649"/>
      <c r="Q28" s="1616"/>
      <c r="R28" s="1616"/>
      <c r="S28" s="1616"/>
      <c r="T28" s="1616"/>
      <c r="U28" s="1616"/>
      <c r="V28" s="1616"/>
      <c r="W28" s="540"/>
      <c r="Z28" s="366"/>
    </row>
    <row r="29" spans="1:26" ht="20.25" customHeight="1" x14ac:dyDescent="0.15">
      <c r="A29" s="649"/>
      <c r="B29" s="649"/>
      <c r="C29" s="650"/>
      <c r="D29" s="650"/>
      <c r="E29" s="650"/>
      <c r="F29" s="650"/>
      <c r="G29" s="650"/>
      <c r="H29" s="650"/>
      <c r="I29" s="650"/>
      <c r="J29" s="650"/>
      <c r="K29" s="650"/>
      <c r="L29" s="650"/>
      <c r="M29" s="650"/>
      <c r="N29" s="650"/>
      <c r="O29" s="650"/>
      <c r="P29" s="650"/>
      <c r="Q29" s="650"/>
      <c r="R29" s="650"/>
      <c r="S29" s="650"/>
      <c r="T29" s="650"/>
      <c r="U29" s="650"/>
      <c r="V29" s="649"/>
      <c r="W29" s="649"/>
      <c r="Z29" s="366"/>
    </row>
    <row r="30" spans="1:26" ht="25.5" customHeight="1" thickBot="1" x14ac:dyDescent="0.2">
      <c r="A30" s="652" t="s">
        <v>1006</v>
      </c>
      <c r="B30" s="659" t="s">
        <v>1005</v>
      </c>
      <c r="C30" s="659"/>
      <c r="D30" s="659"/>
      <c r="E30" s="659"/>
      <c r="F30" s="659"/>
      <c r="G30" s="659"/>
      <c r="H30" s="659"/>
      <c r="I30" s="659"/>
      <c r="J30" s="659"/>
      <c r="K30" s="659"/>
      <c r="L30" s="659"/>
      <c r="M30" s="659"/>
      <c r="N30" s="659"/>
      <c r="O30" s="659"/>
      <c r="P30" s="659"/>
      <c r="Q30" s="659"/>
      <c r="R30" s="659"/>
      <c r="S30" s="659"/>
      <c r="T30" s="659"/>
      <c r="U30" s="659"/>
      <c r="V30" s="659"/>
      <c r="W30" s="659"/>
      <c r="Z30" s="366"/>
    </row>
    <row r="31" spans="1:26" ht="33" customHeight="1" thickBot="1" x14ac:dyDescent="0.2">
      <c r="A31" s="545">
        <v>1</v>
      </c>
      <c r="B31" s="2022" t="s">
        <v>1004</v>
      </c>
      <c r="C31" s="2023"/>
      <c r="D31" s="1347" t="s">
        <v>1657</v>
      </c>
      <c r="E31" s="666" t="s">
        <v>1001</v>
      </c>
      <c r="F31" s="666"/>
      <c r="G31" s="666"/>
      <c r="H31" s="666"/>
      <c r="I31" s="666"/>
      <c r="J31" s="665"/>
      <c r="K31" s="2026" t="s">
        <v>1003</v>
      </c>
      <c r="L31" s="2026"/>
      <c r="M31" s="2026"/>
      <c r="N31" s="2026"/>
      <c r="O31" s="2026"/>
      <c r="P31" s="2026"/>
      <c r="Q31" s="2026"/>
      <c r="R31" s="2026"/>
      <c r="S31" s="2026"/>
      <c r="T31" s="2026"/>
      <c r="U31" s="2026"/>
      <c r="V31" s="2026"/>
      <c r="W31" s="2027"/>
      <c r="Z31" s="366"/>
    </row>
    <row r="32" spans="1:26" ht="28.5" customHeight="1" thickBot="1" x14ac:dyDescent="0.2">
      <c r="A32" s="545">
        <v>2</v>
      </c>
      <c r="B32" s="2024" t="s">
        <v>1002</v>
      </c>
      <c r="C32" s="2025"/>
      <c r="D32" s="301" t="s">
        <v>1657</v>
      </c>
      <c r="E32" s="664" t="s">
        <v>1001</v>
      </c>
      <c r="F32" s="664"/>
      <c r="G32" s="664"/>
      <c r="H32" s="664"/>
      <c r="I32" s="664"/>
      <c r="J32" s="663"/>
      <c r="K32" s="2028"/>
      <c r="L32" s="2028"/>
      <c r="M32" s="2028"/>
      <c r="N32" s="2028"/>
      <c r="O32" s="2028"/>
      <c r="P32" s="2028"/>
      <c r="Q32" s="2028"/>
      <c r="R32" s="2028"/>
      <c r="S32" s="2028"/>
      <c r="T32" s="2028"/>
      <c r="U32" s="2028"/>
      <c r="V32" s="2028"/>
      <c r="W32" s="2029"/>
      <c r="Z32" s="366"/>
    </row>
    <row r="33" spans="1:26" ht="25.5" customHeight="1" thickBot="1" x14ac:dyDescent="0.2">
      <c r="A33" s="545">
        <v>3</v>
      </c>
      <c r="B33" s="1592" t="s">
        <v>987</v>
      </c>
      <c r="C33" s="1593"/>
      <c r="D33" s="1712" t="s">
        <v>1779</v>
      </c>
      <c r="E33" s="1713"/>
      <c r="F33" s="1713"/>
      <c r="G33" s="1713"/>
      <c r="H33" s="1713"/>
      <c r="I33" s="1713"/>
      <c r="J33" s="1713"/>
      <c r="K33" s="1713"/>
      <c r="L33" s="1713"/>
      <c r="M33" s="1713"/>
      <c r="N33" s="1713"/>
      <c r="O33" s="1713"/>
      <c r="P33" s="1713"/>
      <c r="Q33" s="1713"/>
      <c r="R33" s="1713"/>
      <c r="S33" s="1713"/>
      <c r="T33" s="1713"/>
      <c r="U33" s="1713"/>
      <c r="V33" s="1713"/>
      <c r="W33" s="1714"/>
      <c r="X33" s="662"/>
      <c r="Y33" s="661"/>
      <c r="Z33" s="366"/>
    </row>
    <row r="34" spans="1:26" ht="25.5" customHeight="1" thickBot="1" x14ac:dyDescent="0.2">
      <c r="A34" s="545">
        <v>4</v>
      </c>
      <c r="B34" s="1592" t="s">
        <v>1000</v>
      </c>
      <c r="C34" s="1593"/>
      <c r="D34" s="1551" t="s">
        <v>1780</v>
      </c>
      <c r="E34" s="1594"/>
      <c r="F34" s="1594"/>
      <c r="G34" s="1594"/>
      <c r="H34" s="1594"/>
      <c r="I34" s="1594"/>
      <c r="J34" s="1594"/>
      <c r="K34" s="1594"/>
      <c r="L34" s="1594"/>
      <c r="M34" s="1594"/>
      <c r="N34" s="1594"/>
      <c r="O34" s="1594"/>
      <c r="P34" s="1594"/>
      <c r="Q34" s="1594"/>
      <c r="R34" s="1594"/>
      <c r="S34" s="1594"/>
      <c r="T34" s="1594"/>
      <c r="U34" s="1594"/>
      <c r="V34" s="1594"/>
      <c r="W34" s="1552"/>
      <c r="X34" s="662"/>
      <c r="Y34" s="661"/>
      <c r="Z34" s="366"/>
    </row>
    <row r="35" spans="1:26" ht="25.5" customHeight="1" thickBot="1" x14ac:dyDescent="0.2">
      <c r="A35" s="545">
        <v>5</v>
      </c>
      <c r="B35" s="2017" t="s">
        <v>999</v>
      </c>
      <c r="C35" s="2018"/>
      <c r="D35" s="1551" t="s">
        <v>1781</v>
      </c>
      <c r="E35" s="1594"/>
      <c r="F35" s="1594"/>
      <c r="G35" s="1594"/>
      <c r="H35" s="1594"/>
      <c r="I35" s="1594"/>
      <c r="J35" s="1594"/>
      <c r="K35" s="1594"/>
      <c r="L35" s="1594"/>
      <c r="M35" s="1594"/>
      <c r="N35" s="1594"/>
      <c r="O35" s="1594"/>
      <c r="P35" s="1594"/>
      <c r="Q35" s="1594"/>
      <c r="R35" s="1594"/>
      <c r="S35" s="1594"/>
      <c r="T35" s="1594"/>
      <c r="U35" s="1594"/>
      <c r="V35" s="1594"/>
      <c r="W35" s="1552"/>
      <c r="X35" s="661"/>
      <c r="Y35" s="661"/>
      <c r="Z35" s="366"/>
    </row>
    <row r="36" spans="1:26" ht="42.6" customHeight="1" thickBot="1" x14ac:dyDescent="0.2">
      <c r="A36" s="545">
        <v>6</v>
      </c>
      <c r="B36" s="1998" t="s">
        <v>998</v>
      </c>
      <c r="C36" s="1999"/>
      <c r="D36" s="380" t="s">
        <v>1782</v>
      </c>
      <c r="E36" s="280" t="s">
        <v>997</v>
      </c>
      <c r="F36" s="280"/>
      <c r="G36" s="280"/>
      <c r="H36" s="280"/>
      <c r="I36" s="280"/>
      <c r="J36" s="280"/>
      <c r="K36" s="280"/>
      <c r="L36" s="280"/>
      <c r="M36" s="280"/>
      <c r="N36" s="280"/>
      <c r="O36" s="280"/>
      <c r="P36" s="280"/>
      <c r="Q36" s="280"/>
      <c r="R36" s="280"/>
      <c r="S36" s="280"/>
      <c r="T36" s="280"/>
      <c r="U36" s="280"/>
      <c r="V36" s="280"/>
      <c r="W36" s="660"/>
      <c r="Z36" s="366"/>
    </row>
    <row r="37" spans="1:26" ht="35.1" customHeight="1" thickBot="1" x14ac:dyDescent="0.2">
      <c r="A37" s="545">
        <v>7</v>
      </c>
      <c r="B37" s="1592" t="s">
        <v>246</v>
      </c>
      <c r="C37" s="1593"/>
      <c r="D37" s="2019" t="s">
        <v>1783</v>
      </c>
      <c r="E37" s="2020"/>
      <c r="F37" s="2020"/>
      <c r="G37" s="2020"/>
      <c r="H37" s="2020"/>
      <c r="I37" s="2020"/>
      <c r="J37" s="2020"/>
      <c r="K37" s="2020"/>
      <c r="L37" s="2020"/>
      <c r="M37" s="2020"/>
      <c r="N37" s="2020"/>
      <c r="O37" s="2020"/>
      <c r="P37" s="2020"/>
      <c r="Q37" s="2020"/>
      <c r="R37" s="2020"/>
      <c r="S37" s="2020"/>
      <c r="T37" s="2020"/>
      <c r="U37" s="2020"/>
      <c r="V37" s="2020"/>
      <c r="W37" s="2021"/>
      <c r="Z37" s="366"/>
    </row>
    <row r="38" spans="1:26" ht="25.5" customHeight="1" thickBot="1" x14ac:dyDescent="0.2">
      <c r="A38" s="1634">
        <v>8</v>
      </c>
      <c r="B38" s="1992" t="s">
        <v>996</v>
      </c>
      <c r="C38" s="283" t="s">
        <v>50</v>
      </c>
      <c r="D38" s="1640" t="s">
        <v>1784</v>
      </c>
      <c r="E38" s="1641"/>
      <c r="F38" s="1641"/>
      <c r="G38" s="1641"/>
      <c r="H38" s="1641"/>
      <c r="I38" s="1641"/>
      <c r="J38" s="1641"/>
      <c r="K38" s="1641"/>
      <c r="L38" s="1641"/>
      <c r="M38" s="1641"/>
      <c r="N38" s="1641"/>
      <c r="O38" s="1641"/>
      <c r="P38" s="1641"/>
      <c r="Q38" s="1641"/>
      <c r="R38" s="1641"/>
      <c r="S38" s="1641"/>
      <c r="T38" s="1641"/>
      <c r="U38" s="1641"/>
      <c r="V38" s="1641"/>
      <c r="W38" s="1642"/>
      <c r="Z38" s="366"/>
    </row>
    <row r="39" spans="1:26" ht="44.45" customHeight="1" thickBot="1" x14ac:dyDescent="0.2">
      <c r="A39" s="1635"/>
      <c r="B39" s="1993"/>
      <c r="C39" s="298" t="s">
        <v>977</v>
      </c>
      <c r="D39" s="1643" t="s">
        <v>1785</v>
      </c>
      <c r="E39" s="1594"/>
      <c r="F39" s="1594"/>
      <c r="G39" s="1594"/>
      <c r="H39" s="1594"/>
      <c r="I39" s="1594"/>
      <c r="J39" s="1594"/>
      <c r="K39" s="1594"/>
      <c r="L39" s="1594"/>
      <c r="M39" s="1594"/>
      <c r="N39" s="1594"/>
      <c r="O39" s="1594"/>
      <c r="P39" s="1594"/>
      <c r="Q39" s="1594"/>
      <c r="R39" s="1594"/>
      <c r="S39" s="1594"/>
      <c r="T39" s="1594"/>
      <c r="U39" s="1594"/>
      <c r="V39" s="1594"/>
      <c r="W39" s="1552"/>
      <c r="Z39" s="366"/>
    </row>
    <row r="40" spans="1:26" ht="24.95" customHeight="1" thickBot="1" x14ac:dyDescent="0.2">
      <c r="A40" s="545">
        <v>9</v>
      </c>
      <c r="B40" s="1592" t="s">
        <v>971</v>
      </c>
      <c r="C40" s="1593"/>
      <c r="D40" s="1997"/>
      <c r="E40" s="1997"/>
      <c r="F40" s="1997"/>
      <c r="G40" s="1997"/>
      <c r="H40" s="1997"/>
      <c r="I40" s="1997"/>
      <c r="J40" s="1997"/>
      <c r="K40" s="1997"/>
      <c r="L40" s="1997"/>
      <c r="M40" s="1997"/>
      <c r="N40" s="1997"/>
      <c r="O40" s="1997"/>
      <c r="P40" s="1997"/>
      <c r="Q40" s="1997"/>
      <c r="R40" s="1997"/>
      <c r="S40" s="1997"/>
      <c r="T40" s="1997"/>
      <c r="U40" s="1997"/>
      <c r="V40" s="1997"/>
      <c r="W40" s="1347" t="s">
        <v>1676</v>
      </c>
      <c r="Z40" s="366"/>
    </row>
    <row r="41" spans="1:26" ht="39.950000000000003" customHeight="1" thickBot="1" x14ac:dyDescent="0.2">
      <c r="A41" s="1627">
        <v>10</v>
      </c>
      <c r="B41" s="1602" t="s">
        <v>970</v>
      </c>
      <c r="C41" s="1603"/>
      <c r="D41" s="1604"/>
      <c r="E41" s="1604"/>
      <c r="F41" s="1604"/>
      <c r="G41" s="1604"/>
      <c r="H41" s="1604"/>
      <c r="I41" s="1604"/>
      <c r="J41" s="1604"/>
      <c r="K41" s="1604"/>
      <c r="L41" s="1604"/>
      <c r="M41" s="1604"/>
      <c r="N41" s="1604"/>
      <c r="O41" s="1604"/>
      <c r="P41" s="1604"/>
      <c r="Q41" s="1604"/>
      <c r="R41" s="1604"/>
      <c r="S41" s="1604"/>
      <c r="T41" s="1604"/>
      <c r="U41" s="1604"/>
      <c r="V41" s="1604"/>
      <c r="W41" s="1347" t="s">
        <v>1657</v>
      </c>
      <c r="Z41" s="366"/>
    </row>
    <row r="42" spans="1:26" ht="25.5" customHeight="1" thickBot="1" x14ac:dyDescent="0.2">
      <c r="A42" s="1628"/>
      <c r="B42" s="1600" t="s">
        <v>244</v>
      </c>
      <c r="C42" s="1601"/>
      <c r="D42" s="1712" t="s">
        <v>1781</v>
      </c>
      <c r="E42" s="1713"/>
      <c r="F42" s="1713"/>
      <c r="G42" s="1713"/>
      <c r="H42" s="1713"/>
      <c r="I42" s="1713"/>
      <c r="J42" s="1713"/>
      <c r="K42" s="1713"/>
      <c r="L42" s="1713"/>
      <c r="M42" s="1713"/>
      <c r="N42" s="1713"/>
      <c r="O42" s="1713"/>
      <c r="P42" s="1713"/>
      <c r="Q42" s="1713"/>
      <c r="R42" s="1713"/>
      <c r="S42" s="1713"/>
      <c r="T42" s="1713"/>
      <c r="U42" s="1713"/>
      <c r="V42" s="1713"/>
      <c r="W42" s="1714"/>
      <c r="Z42" s="366"/>
    </row>
    <row r="43" spans="1:26" ht="25.5" customHeight="1" thickBot="1" x14ac:dyDescent="0.2">
      <c r="A43" s="1629"/>
      <c r="B43" s="1630" t="s">
        <v>1430</v>
      </c>
      <c r="C43" s="1632"/>
      <c r="D43" s="1712" t="s">
        <v>1778</v>
      </c>
      <c r="E43" s="1713"/>
      <c r="F43" s="1713"/>
      <c r="G43" s="1713"/>
      <c r="H43" s="1713"/>
      <c r="I43" s="1713"/>
      <c r="J43" s="1713"/>
      <c r="K43" s="1713"/>
      <c r="L43" s="1713"/>
      <c r="M43" s="1714"/>
      <c r="N43" s="1647" t="s">
        <v>243</v>
      </c>
      <c r="O43" s="1648"/>
      <c r="P43" s="1649"/>
      <c r="Q43" s="1616">
        <v>530</v>
      </c>
      <c r="R43" s="1616"/>
      <c r="S43" s="1616"/>
      <c r="T43" s="1616"/>
      <c r="U43" s="1616"/>
      <c r="V43" s="1616"/>
      <c r="W43" s="1346"/>
      <c r="Z43" s="366"/>
    </row>
    <row r="44" spans="1:26" ht="25.5" customHeight="1" thickBot="1" x14ac:dyDescent="0.2">
      <c r="A44" s="1627">
        <v>11</v>
      </c>
      <c r="B44" s="1602" t="s">
        <v>969</v>
      </c>
      <c r="C44" s="1603"/>
      <c r="D44" s="1991"/>
      <c r="E44" s="1991"/>
      <c r="F44" s="1991"/>
      <c r="G44" s="1991"/>
      <c r="H44" s="1991"/>
      <c r="I44" s="1991"/>
      <c r="J44" s="1991"/>
      <c r="K44" s="1991"/>
      <c r="L44" s="1991"/>
      <c r="M44" s="1991"/>
      <c r="N44" s="1991"/>
      <c r="O44" s="1991"/>
      <c r="P44" s="1991"/>
      <c r="Q44" s="1991"/>
      <c r="R44" s="1991"/>
      <c r="S44" s="1991"/>
      <c r="T44" s="1991"/>
      <c r="U44" s="1991"/>
      <c r="V44" s="1991"/>
      <c r="W44" s="543"/>
      <c r="Z44" s="366"/>
    </row>
    <row r="45" spans="1:26" ht="24" customHeight="1" thickBot="1" x14ac:dyDescent="0.2">
      <c r="A45" s="1628"/>
      <c r="B45" s="1600" t="s">
        <v>244</v>
      </c>
      <c r="C45" s="1601"/>
      <c r="D45" s="1712" t="s">
        <v>1781</v>
      </c>
      <c r="E45" s="1713"/>
      <c r="F45" s="1713"/>
      <c r="G45" s="1713"/>
      <c r="H45" s="1713"/>
      <c r="I45" s="1713"/>
      <c r="J45" s="1713"/>
      <c r="K45" s="1713"/>
      <c r="L45" s="1713"/>
      <c r="M45" s="1713"/>
      <c r="N45" s="1713"/>
      <c r="O45" s="1713"/>
      <c r="P45" s="1713"/>
      <c r="Q45" s="1713"/>
      <c r="R45" s="1713"/>
      <c r="S45" s="1713"/>
      <c r="T45" s="1713"/>
      <c r="U45" s="1713"/>
      <c r="V45" s="1713"/>
      <c r="W45" s="1714"/>
      <c r="Z45" s="366"/>
    </row>
    <row r="46" spans="1:26" ht="24" customHeight="1" thickBot="1" x14ac:dyDescent="0.2">
      <c r="A46" s="1629"/>
      <c r="B46" s="1630" t="s">
        <v>1430</v>
      </c>
      <c r="C46" s="1632"/>
      <c r="D46" s="1712" t="s">
        <v>1778</v>
      </c>
      <c r="E46" s="1713"/>
      <c r="F46" s="1713"/>
      <c r="G46" s="1713"/>
      <c r="H46" s="1713"/>
      <c r="I46" s="1713"/>
      <c r="J46" s="1713"/>
      <c r="K46" s="1713"/>
      <c r="L46" s="1713"/>
      <c r="M46" s="1714"/>
      <c r="N46" s="1647" t="s">
        <v>243</v>
      </c>
      <c r="O46" s="1648"/>
      <c r="P46" s="1649"/>
      <c r="Q46" s="1616">
        <v>530</v>
      </c>
      <c r="R46" s="1616"/>
      <c r="S46" s="1616"/>
      <c r="T46" s="1616"/>
      <c r="U46" s="1616"/>
      <c r="V46" s="1616"/>
      <c r="W46" s="1346"/>
      <c r="Z46" s="366"/>
    </row>
    <row r="47" spans="1:26" ht="25.5" customHeight="1" x14ac:dyDescent="0.15">
      <c r="A47" s="649"/>
      <c r="B47" s="649"/>
      <c r="C47" s="650"/>
      <c r="D47" s="650"/>
      <c r="E47" s="650"/>
      <c r="F47" s="650"/>
      <c r="G47" s="650"/>
      <c r="H47" s="650"/>
      <c r="I47" s="650"/>
      <c r="J47" s="650"/>
      <c r="K47" s="650"/>
      <c r="L47" s="650"/>
      <c r="M47" s="650"/>
      <c r="N47" s="650"/>
      <c r="O47" s="650"/>
      <c r="P47" s="650"/>
      <c r="Q47" s="650"/>
      <c r="R47" s="650"/>
      <c r="S47" s="650"/>
      <c r="T47" s="650"/>
      <c r="U47" s="650"/>
      <c r="V47" s="649"/>
      <c r="W47" s="649"/>
      <c r="Z47" s="366"/>
    </row>
    <row r="48" spans="1:26" ht="25.5" customHeight="1" thickBot="1" x14ac:dyDescent="0.2">
      <c r="A48" s="652" t="s">
        <v>995</v>
      </c>
      <c r="B48" s="659" t="s">
        <v>994</v>
      </c>
      <c r="C48" s="651"/>
      <c r="D48" s="651"/>
      <c r="E48" s="651"/>
      <c r="F48" s="651"/>
      <c r="G48" s="651"/>
      <c r="H48" s="651"/>
      <c r="I48" s="651"/>
      <c r="J48" s="651"/>
      <c r="K48" s="651"/>
      <c r="L48" s="651"/>
      <c r="M48" s="651"/>
      <c r="N48" s="651"/>
      <c r="O48" s="651"/>
      <c r="P48" s="651"/>
      <c r="Q48" s="651"/>
      <c r="R48" s="651"/>
      <c r="S48" s="651"/>
      <c r="T48" s="651"/>
      <c r="U48" s="651"/>
      <c r="V48" s="651"/>
      <c r="W48" s="651"/>
      <c r="Z48" s="366"/>
    </row>
    <row r="49" spans="1:30" ht="24" customHeight="1" thickBot="1" x14ac:dyDescent="0.2">
      <c r="A49" s="545">
        <v>1</v>
      </c>
      <c r="B49" s="1994" t="s">
        <v>993</v>
      </c>
      <c r="C49" s="1995"/>
      <c r="D49" s="1996"/>
      <c r="E49" s="1996"/>
      <c r="F49" s="1996"/>
      <c r="G49" s="1996"/>
      <c r="H49" s="1996"/>
      <c r="I49" s="1996"/>
      <c r="J49" s="1996"/>
      <c r="K49" s="1996"/>
      <c r="L49" s="1996"/>
      <c r="M49" s="1996"/>
      <c r="N49" s="1996"/>
      <c r="O49" s="1996"/>
      <c r="P49" s="1996"/>
      <c r="Q49" s="1996"/>
      <c r="R49" s="1996"/>
      <c r="S49" s="1996"/>
      <c r="T49" s="1996"/>
      <c r="U49" s="1996"/>
      <c r="V49" s="1996"/>
      <c r="W49" s="543" t="s">
        <v>1657</v>
      </c>
      <c r="Z49" s="366"/>
    </row>
    <row r="50" spans="1:30" ht="24" customHeight="1" thickBot="1" x14ac:dyDescent="0.2">
      <c r="A50" s="545">
        <v>2</v>
      </c>
      <c r="B50" s="1592" t="s">
        <v>987</v>
      </c>
      <c r="C50" s="1593"/>
      <c r="D50" s="1712" t="s">
        <v>1786</v>
      </c>
      <c r="E50" s="1713"/>
      <c r="F50" s="1713"/>
      <c r="G50" s="1713"/>
      <c r="H50" s="1713"/>
      <c r="I50" s="1713"/>
      <c r="J50" s="1713"/>
      <c r="K50" s="1713"/>
      <c r="L50" s="1713"/>
      <c r="M50" s="1713"/>
      <c r="N50" s="1713"/>
      <c r="O50" s="1713"/>
      <c r="P50" s="1713"/>
      <c r="Q50" s="1713"/>
      <c r="R50" s="1713"/>
      <c r="S50" s="1713"/>
      <c r="T50" s="1713"/>
      <c r="U50" s="1713"/>
      <c r="V50" s="1713"/>
      <c r="W50" s="1714"/>
      <c r="Z50" s="366"/>
    </row>
    <row r="51" spans="1:30" ht="17.25" customHeight="1" thickBot="1" x14ac:dyDescent="0.2">
      <c r="A51" s="545">
        <v>3</v>
      </c>
      <c r="B51" s="1592" t="s">
        <v>246</v>
      </c>
      <c r="C51" s="1593"/>
      <c r="D51" s="1597" t="s">
        <v>1787</v>
      </c>
      <c r="E51" s="1598"/>
      <c r="F51" s="1598"/>
      <c r="G51" s="1598"/>
      <c r="H51" s="1598"/>
      <c r="I51" s="1598"/>
      <c r="J51" s="1598"/>
      <c r="K51" s="1598"/>
      <c r="L51" s="1598"/>
      <c r="M51" s="1598"/>
      <c r="N51" s="1598"/>
      <c r="O51" s="1598"/>
      <c r="P51" s="1598"/>
      <c r="Q51" s="1598"/>
      <c r="R51" s="1598"/>
      <c r="S51" s="1598"/>
      <c r="T51" s="1598"/>
      <c r="U51" s="1598"/>
      <c r="V51" s="1598"/>
      <c r="W51" s="1599"/>
      <c r="X51" s="262"/>
      <c r="Y51" s="262"/>
      <c r="Z51" s="366"/>
    </row>
    <row r="52" spans="1:30" ht="20.25" customHeight="1" thickBot="1" x14ac:dyDescent="0.2">
      <c r="A52" s="1634">
        <v>4</v>
      </c>
      <c r="B52" s="1992" t="s">
        <v>992</v>
      </c>
      <c r="C52" s="283" t="s">
        <v>50</v>
      </c>
      <c r="D52" s="1640" t="s">
        <v>1788</v>
      </c>
      <c r="E52" s="1641"/>
      <c r="F52" s="1641"/>
      <c r="G52" s="1641"/>
      <c r="H52" s="1641"/>
      <c r="I52" s="1641"/>
      <c r="J52" s="1641"/>
      <c r="K52" s="1641"/>
      <c r="L52" s="1641"/>
      <c r="M52" s="1641"/>
      <c r="N52" s="1641"/>
      <c r="O52" s="1641"/>
      <c r="P52" s="1641"/>
      <c r="Q52" s="1641"/>
      <c r="R52" s="1641"/>
      <c r="S52" s="1641"/>
      <c r="T52" s="1641"/>
      <c r="U52" s="1641"/>
      <c r="V52" s="1641"/>
      <c r="W52" s="1642"/>
      <c r="Z52" s="366"/>
    </row>
    <row r="53" spans="1:30" ht="25.5" customHeight="1" thickBot="1" x14ac:dyDescent="0.2">
      <c r="A53" s="1635"/>
      <c r="B53" s="1993"/>
      <c r="C53" s="298" t="s">
        <v>991</v>
      </c>
      <c r="D53" s="1643" t="s">
        <v>1789</v>
      </c>
      <c r="E53" s="1594"/>
      <c r="F53" s="1594"/>
      <c r="G53" s="1594"/>
      <c r="H53" s="1594"/>
      <c r="I53" s="1594"/>
      <c r="J53" s="1594"/>
      <c r="K53" s="1594"/>
      <c r="L53" s="1594"/>
      <c r="M53" s="1594"/>
      <c r="N53" s="1594"/>
      <c r="O53" s="1594"/>
      <c r="P53" s="1594"/>
      <c r="Q53" s="1594"/>
      <c r="R53" s="1594"/>
      <c r="S53" s="1594"/>
      <c r="T53" s="1594"/>
      <c r="U53" s="1594"/>
      <c r="V53" s="1594"/>
      <c r="W53" s="1552"/>
      <c r="Z53" s="366"/>
    </row>
    <row r="54" spans="1:30" ht="25.5" customHeight="1" thickBot="1" x14ac:dyDescent="0.2">
      <c r="A54" s="545">
        <v>5</v>
      </c>
      <c r="B54" s="1592" t="s">
        <v>971</v>
      </c>
      <c r="C54" s="1593"/>
      <c r="D54" s="1997"/>
      <c r="E54" s="1997"/>
      <c r="F54" s="1997"/>
      <c r="G54" s="1997"/>
      <c r="H54" s="1997"/>
      <c r="I54" s="1997"/>
      <c r="J54" s="1997"/>
      <c r="K54" s="1997"/>
      <c r="L54" s="1997"/>
      <c r="M54" s="1997"/>
      <c r="N54" s="1997"/>
      <c r="O54" s="1997"/>
      <c r="P54" s="1997"/>
      <c r="Q54" s="1997"/>
      <c r="R54" s="1997"/>
      <c r="S54" s="1997"/>
      <c r="T54" s="1997"/>
      <c r="U54" s="1997"/>
      <c r="V54" s="1997"/>
      <c r="W54" s="1347" t="s">
        <v>1657</v>
      </c>
      <c r="Z54" s="366"/>
    </row>
    <row r="55" spans="1:30" ht="48" customHeight="1" thickBot="1" x14ac:dyDescent="0.2">
      <c r="A55" s="1627">
        <v>6</v>
      </c>
      <c r="B55" s="1602" t="s">
        <v>970</v>
      </c>
      <c r="C55" s="1603"/>
      <c r="D55" s="1604"/>
      <c r="E55" s="1604"/>
      <c r="F55" s="1604"/>
      <c r="G55" s="1604"/>
      <c r="H55" s="1604"/>
      <c r="I55" s="1604"/>
      <c r="J55" s="1604"/>
      <c r="K55" s="1604"/>
      <c r="L55" s="1604"/>
      <c r="M55" s="1604"/>
      <c r="N55" s="1604"/>
      <c r="O55" s="1604"/>
      <c r="P55" s="1604"/>
      <c r="Q55" s="1604"/>
      <c r="R55" s="1604"/>
      <c r="S55" s="1604"/>
      <c r="T55" s="1604"/>
      <c r="U55" s="1604"/>
      <c r="V55" s="1604"/>
      <c r="W55" s="1347" t="s">
        <v>1657</v>
      </c>
      <c r="Z55" s="366"/>
    </row>
    <row r="56" spans="1:30" ht="25.5" customHeight="1" thickBot="1" x14ac:dyDescent="0.2">
      <c r="A56" s="1628"/>
      <c r="B56" s="1600" t="s">
        <v>244</v>
      </c>
      <c r="C56" s="1601"/>
      <c r="D56" s="1712" t="s">
        <v>1790</v>
      </c>
      <c r="E56" s="1713"/>
      <c r="F56" s="1713"/>
      <c r="G56" s="1713"/>
      <c r="H56" s="1713"/>
      <c r="I56" s="1713"/>
      <c r="J56" s="1713"/>
      <c r="K56" s="1713"/>
      <c r="L56" s="1713"/>
      <c r="M56" s="1713"/>
      <c r="N56" s="1713"/>
      <c r="O56" s="1713"/>
      <c r="P56" s="1713"/>
      <c r="Q56" s="1713"/>
      <c r="R56" s="1713"/>
      <c r="S56" s="1713"/>
      <c r="T56" s="1713"/>
      <c r="U56" s="1713"/>
      <c r="V56" s="1713"/>
      <c r="W56" s="1714"/>
      <c r="Z56" s="366"/>
    </row>
    <row r="57" spans="1:30" ht="40.5" customHeight="1" thickBot="1" x14ac:dyDescent="0.2">
      <c r="A57" s="1629"/>
      <c r="B57" s="1630" t="s">
        <v>1430</v>
      </c>
      <c r="C57" s="1632"/>
      <c r="D57" s="1712" t="s">
        <v>1778</v>
      </c>
      <c r="E57" s="1713"/>
      <c r="F57" s="1713"/>
      <c r="G57" s="1713"/>
      <c r="H57" s="1713"/>
      <c r="I57" s="1713"/>
      <c r="J57" s="1713"/>
      <c r="K57" s="1713"/>
      <c r="L57" s="1713"/>
      <c r="M57" s="1714"/>
      <c r="N57" s="1647" t="s">
        <v>243</v>
      </c>
      <c r="O57" s="1648"/>
      <c r="P57" s="1649"/>
      <c r="Q57" s="1616"/>
      <c r="R57" s="1616"/>
      <c r="S57" s="1616"/>
      <c r="T57" s="1616"/>
      <c r="U57" s="1616"/>
      <c r="V57" s="1616"/>
      <c r="W57" s="1346"/>
      <c r="Z57" s="366"/>
    </row>
    <row r="58" spans="1:30" ht="25.5" customHeight="1" thickBot="1" x14ac:dyDescent="0.2">
      <c r="A58" s="1627">
        <v>7</v>
      </c>
      <c r="B58" s="1602" t="s">
        <v>969</v>
      </c>
      <c r="C58" s="1603"/>
      <c r="D58" s="1991"/>
      <c r="E58" s="1991"/>
      <c r="F58" s="1991"/>
      <c r="G58" s="1991"/>
      <c r="H58" s="1991"/>
      <c r="I58" s="1991"/>
      <c r="J58" s="1991"/>
      <c r="K58" s="1991"/>
      <c r="L58" s="1991"/>
      <c r="M58" s="1991"/>
      <c r="N58" s="1991"/>
      <c r="O58" s="1991"/>
      <c r="P58" s="1991"/>
      <c r="Q58" s="1991"/>
      <c r="R58" s="1991"/>
      <c r="S58" s="1991"/>
      <c r="T58" s="1991"/>
      <c r="U58" s="1991"/>
      <c r="V58" s="1991"/>
      <c r="W58" s="543"/>
      <c r="Z58" s="366"/>
      <c r="AD58" s="657"/>
    </row>
    <row r="59" spans="1:30" ht="25.5" customHeight="1" thickBot="1" x14ac:dyDescent="0.2">
      <c r="A59" s="1628"/>
      <c r="B59" s="1600" t="s">
        <v>244</v>
      </c>
      <c r="C59" s="1601"/>
      <c r="D59" s="1712"/>
      <c r="E59" s="1713"/>
      <c r="F59" s="1713"/>
      <c r="G59" s="1713"/>
      <c r="H59" s="1713"/>
      <c r="I59" s="1713"/>
      <c r="J59" s="1713"/>
      <c r="K59" s="1713"/>
      <c r="L59" s="1713"/>
      <c r="M59" s="1713"/>
      <c r="N59" s="1713"/>
      <c r="O59" s="1713"/>
      <c r="P59" s="1713"/>
      <c r="Q59" s="1713"/>
      <c r="R59" s="1713"/>
      <c r="S59" s="1713"/>
      <c r="T59" s="1713"/>
      <c r="U59" s="1713"/>
      <c r="V59" s="1713"/>
      <c r="W59" s="1714"/>
      <c r="Z59" s="366"/>
    </row>
    <row r="60" spans="1:30" ht="25.5" customHeight="1" thickBot="1" x14ac:dyDescent="0.2">
      <c r="A60" s="1629"/>
      <c r="B60" s="1630" t="s">
        <v>1430</v>
      </c>
      <c r="C60" s="1632"/>
      <c r="D60" s="1712"/>
      <c r="E60" s="1713"/>
      <c r="F60" s="1713"/>
      <c r="G60" s="1713"/>
      <c r="H60" s="1713"/>
      <c r="I60" s="1713"/>
      <c r="J60" s="1713"/>
      <c r="K60" s="1713"/>
      <c r="L60" s="1713"/>
      <c r="M60" s="1714"/>
      <c r="N60" s="1647" t="s">
        <v>243</v>
      </c>
      <c r="O60" s="1648"/>
      <c r="P60" s="1649"/>
      <c r="Q60" s="1616"/>
      <c r="R60" s="1616"/>
      <c r="S60" s="1616"/>
      <c r="T60" s="1616"/>
      <c r="U60" s="1616"/>
      <c r="V60" s="1616"/>
      <c r="W60" s="540"/>
      <c r="Z60" s="366"/>
    </row>
    <row r="61" spans="1:30" ht="25.5" customHeight="1" x14ac:dyDescent="0.15">
      <c r="A61" s="649"/>
      <c r="B61" s="649"/>
      <c r="C61" s="650"/>
      <c r="D61" s="650"/>
      <c r="E61" s="650"/>
      <c r="F61" s="650"/>
      <c r="G61" s="650"/>
      <c r="H61" s="650"/>
      <c r="I61" s="650"/>
      <c r="J61" s="650"/>
      <c r="K61" s="650"/>
      <c r="L61" s="650"/>
      <c r="M61" s="650"/>
      <c r="N61" s="650"/>
      <c r="O61" s="650"/>
      <c r="P61" s="650"/>
      <c r="Q61" s="650"/>
      <c r="R61" s="650"/>
      <c r="S61" s="650"/>
      <c r="T61" s="650"/>
      <c r="U61" s="650"/>
      <c r="V61" s="649"/>
      <c r="W61" s="649"/>
      <c r="Z61" s="366"/>
    </row>
    <row r="62" spans="1:30" ht="25.5" customHeight="1" thickBot="1" x14ac:dyDescent="0.2">
      <c r="A62" s="652" t="s">
        <v>990</v>
      </c>
      <c r="B62" s="659" t="s">
        <v>989</v>
      </c>
      <c r="C62" s="659"/>
      <c r="D62" s="659"/>
      <c r="E62" s="659"/>
      <c r="F62" s="659"/>
      <c r="G62" s="659"/>
      <c r="H62" s="659"/>
      <c r="I62" s="659"/>
      <c r="J62" s="659"/>
      <c r="K62" s="659"/>
      <c r="L62" s="659"/>
      <c r="M62" s="659"/>
      <c r="N62" s="659"/>
      <c r="O62" s="659"/>
      <c r="P62" s="659"/>
      <c r="Q62" s="659"/>
      <c r="R62" s="659"/>
      <c r="S62" s="659"/>
      <c r="T62" s="659"/>
      <c r="U62" s="659"/>
      <c r="V62" s="659"/>
      <c r="W62" s="659"/>
      <c r="Z62" s="366"/>
    </row>
    <row r="63" spans="1:30" ht="25.5" customHeight="1" thickBot="1" x14ac:dyDescent="0.2">
      <c r="A63" s="545">
        <v>1</v>
      </c>
      <c r="B63" s="1994" t="s">
        <v>988</v>
      </c>
      <c r="C63" s="1995"/>
      <c r="D63" s="1996"/>
      <c r="E63" s="1996"/>
      <c r="F63" s="1996"/>
      <c r="G63" s="1996"/>
      <c r="H63" s="1996"/>
      <c r="I63" s="1996"/>
      <c r="J63" s="1996"/>
      <c r="K63" s="1996"/>
      <c r="L63" s="1996"/>
      <c r="M63" s="1996"/>
      <c r="N63" s="1996"/>
      <c r="O63" s="1996"/>
      <c r="P63" s="1996"/>
      <c r="Q63" s="1996"/>
      <c r="R63" s="1996"/>
      <c r="S63" s="1996"/>
      <c r="T63" s="1996"/>
      <c r="U63" s="1996"/>
      <c r="V63" s="1996"/>
      <c r="W63" s="543" t="s">
        <v>1676</v>
      </c>
      <c r="Z63" s="366"/>
    </row>
    <row r="64" spans="1:30" ht="25.5" customHeight="1" thickBot="1" x14ac:dyDescent="0.2">
      <c r="A64" s="545">
        <v>2</v>
      </c>
      <c r="B64" s="1592" t="s">
        <v>987</v>
      </c>
      <c r="C64" s="1593"/>
      <c r="D64" s="1712"/>
      <c r="E64" s="1713"/>
      <c r="F64" s="1713"/>
      <c r="G64" s="1713"/>
      <c r="H64" s="1713"/>
      <c r="I64" s="1713"/>
      <c r="J64" s="1713"/>
      <c r="K64" s="1713"/>
      <c r="L64" s="1713"/>
      <c r="M64" s="1713"/>
      <c r="N64" s="1713"/>
      <c r="O64" s="1713"/>
      <c r="P64" s="1713"/>
      <c r="Q64" s="1713"/>
      <c r="R64" s="1713"/>
      <c r="S64" s="1713"/>
      <c r="T64" s="1713"/>
      <c r="U64" s="1713"/>
      <c r="V64" s="1713"/>
      <c r="W64" s="1714"/>
      <c r="Z64" s="366"/>
    </row>
    <row r="65" spans="1:26" ht="25.5" customHeight="1" thickBot="1" x14ac:dyDescent="0.2">
      <c r="A65" s="545">
        <v>3</v>
      </c>
      <c r="B65" s="1592" t="s">
        <v>246</v>
      </c>
      <c r="C65" s="1593"/>
      <c r="D65" s="1551"/>
      <c r="E65" s="1594"/>
      <c r="F65" s="1594"/>
      <c r="G65" s="1594"/>
      <c r="H65" s="1594"/>
      <c r="I65" s="1594"/>
      <c r="J65" s="1594"/>
      <c r="K65" s="1594"/>
      <c r="L65" s="1594"/>
      <c r="M65" s="1594"/>
      <c r="N65" s="1594"/>
      <c r="O65" s="1594"/>
      <c r="P65" s="1594"/>
      <c r="Q65" s="1594"/>
      <c r="R65" s="1594"/>
      <c r="S65" s="1594"/>
      <c r="T65" s="1594"/>
      <c r="U65" s="1594"/>
      <c r="V65" s="1594"/>
      <c r="W65" s="1552"/>
      <c r="Z65" s="366"/>
    </row>
    <row r="66" spans="1:26" ht="25.5" customHeight="1" thickBot="1" x14ac:dyDescent="0.2">
      <c r="A66" s="1634">
        <v>4</v>
      </c>
      <c r="B66" s="1992" t="s">
        <v>986</v>
      </c>
      <c r="C66" s="283" t="s">
        <v>50</v>
      </c>
      <c r="D66" s="1640"/>
      <c r="E66" s="1641"/>
      <c r="F66" s="1641"/>
      <c r="G66" s="1641"/>
      <c r="H66" s="1641"/>
      <c r="I66" s="1641"/>
      <c r="J66" s="1641"/>
      <c r="K66" s="1641"/>
      <c r="L66" s="1641"/>
      <c r="M66" s="1641"/>
      <c r="N66" s="1641"/>
      <c r="O66" s="1641"/>
      <c r="P66" s="1641"/>
      <c r="Q66" s="1641"/>
      <c r="R66" s="1641"/>
      <c r="S66" s="1641"/>
      <c r="T66" s="1641"/>
      <c r="U66" s="1641"/>
      <c r="V66" s="1641"/>
      <c r="W66" s="1642"/>
      <c r="Z66" s="366"/>
    </row>
    <row r="67" spans="1:26" ht="20.25" customHeight="1" thickBot="1" x14ac:dyDescent="0.2">
      <c r="A67" s="1635"/>
      <c r="B67" s="1993"/>
      <c r="C67" s="298" t="s">
        <v>985</v>
      </c>
      <c r="D67" s="1551"/>
      <c r="E67" s="1594"/>
      <c r="F67" s="1594"/>
      <c r="G67" s="1594"/>
      <c r="H67" s="1594"/>
      <c r="I67" s="1594"/>
      <c r="J67" s="1594"/>
      <c r="K67" s="1594"/>
      <c r="L67" s="1594"/>
      <c r="M67" s="1594"/>
      <c r="N67" s="1594"/>
      <c r="O67" s="1594"/>
      <c r="P67" s="1594"/>
      <c r="Q67" s="1594"/>
      <c r="R67" s="1594"/>
      <c r="S67" s="1594"/>
      <c r="T67" s="1594"/>
      <c r="U67" s="1594"/>
      <c r="V67" s="1594"/>
      <c r="W67" s="1552"/>
      <c r="X67" s="262"/>
      <c r="Y67" s="262"/>
      <c r="Z67" s="366"/>
    </row>
    <row r="68" spans="1:26" ht="20.25" customHeight="1" thickBot="1" x14ac:dyDescent="0.2">
      <c r="A68" s="545">
        <v>5</v>
      </c>
      <c r="B68" s="1592" t="s">
        <v>971</v>
      </c>
      <c r="C68" s="1593"/>
      <c r="D68" s="1997"/>
      <c r="E68" s="1997"/>
      <c r="F68" s="1997"/>
      <c r="G68" s="1997"/>
      <c r="H68" s="1997"/>
      <c r="I68" s="1997"/>
      <c r="J68" s="1997"/>
      <c r="K68" s="1997"/>
      <c r="L68" s="1997"/>
      <c r="M68" s="1997"/>
      <c r="N68" s="1997"/>
      <c r="O68" s="1997"/>
      <c r="P68" s="1997"/>
      <c r="Q68" s="1997"/>
      <c r="R68" s="1997"/>
      <c r="S68" s="1997"/>
      <c r="T68" s="1997"/>
      <c r="U68" s="1997"/>
      <c r="V68" s="1997"/>
      <c r="W68" s="543"/>
      <c r="Z68" s="366"/>
    </row>
    <row r="69" spans="1:26" ht="25.5" customHeight="1" thickBot="1" x14ac:dyDescent="0.2">
      <c r="A69" s="1627">
        <v>6</v>
      </c>
      <c r="B69" s="1602" t="s">
        <v>970</v>
      </c>
      <c r="C69" s="1603"/>
      <c r="D69" s="1604"/>
      <c r="E69" s="1604"/>
      <c r="F69" s="1604"/>
      <c r="G69" s="1604"/>
      <c r="H69" s="1604"/>
      <c r="I69" s="1604"/>
      <c r="J69" s="1604"/>
      <c r="K69" s="1604"/>
      <c r="L69" s="1604"/>
      <c r="M69" s="1604"/>
      <c r="N69" s="1604"/>
      <c r="O69" s="1604"/>
      <c r="P69" s="1604"/>
      <c r="Q69" s="1604"/>
      <c r="R69" s="1604"/>
      <c r="S69" s="1604"/>
      <c r="T69" s="1604"/>
      <c r="U69" s="1604"/>
      <c r="V69" s="1604"/>
      <c r="W69" s="543"/>
      <c r="Z69" s="366"/>
    </row>
    <row r="70" spans="1:26" ht="25.5" customHeight="1" thickBot="1" x14ac:dyDescent="0.2">
      <c r="A70" s="1628"/>
      <c r="B70" s="1600" t="s">
        <v>244</v>
      </c>
      <c r="C70" s="1601"/>
      <c r="D70" s="1712"/>
      <c r="E70" s="1713"/>
      <c r="F70" s="1713"/>
      <c r="G70" s="1713"/>
      <c r="H70" s="1713"/>
      <c r="I70" s="1713"/>
      <c r="J70" s="1713"/>
      <c r="K70" s="1713"/>
      <c r="L70" s="1713"/>
      <c r="M70" s="1713"/>
      <c r="N70" s="1713"/>
      <c r="O70" s="1713"/>
      <c r="P70" s="1713"/>
      <c r="Q70" s="1713"/>
      <c r="R70" s="1713"/>
      <c r="S70" s="1713"/>
      <c r="T70" s="1713"/>
      <c r="U70" s="1713"/>
      <c r="V70" s="1713"/>
      <c r="W70" s="1714"/>
      <c r="Z70" s="366"/>
    </row>
    <row r="71" spans="1:26" ht="53.25" customHeight="1" thickBot="1" x14ac:dyDescent="0.2">
      <c r="A71" s="1629"/>
      <c r="B71" s="1630" t="s">
        <v>1430</v>
      </c>
      <c r="C71" s="1632"/>
      <c r="D71" s="1712"/>
      <c r="E71" s="1713"/>
      <c r="F71" s="1713"/>
      <c r="G71" s="1713"/>
      <c r="H71" s="1713"/>
      <c r="I71" s="1713"/>
      <c r="J71" s="1713"/>
      <c r="K71" s="1713"/>
      <c r="L71" s="1713"/>
      <c r="M71" s="1714"/>
      <c r="N71" s="1647" t="s">
        <v>243</v>
      </c>
      <c r="O71" s="1648"/>
      <c r="P71" s="1649"/>
      <c r="Q71" s="1616"/>
      <c r="R71" s="1616"/>
      <c r="S71" s="1616"/>
      <c r="T71" s="1616"/>
      <c r="U71" s="1616"/>
      <c r="V71" s="1616"/>
      <c r="W71" s="540"/>
      <c r="Z71" s="366"/>
    </row>
    <row r="72" spans="1:26" ht="25.5" customHeight="1" thickBot="1" x14ac:dyDescent="0.2">
      <c r="A72" s="1627">
        <v>7</v>
      </c>
      <c r="B72" s="1602" t="s">
        <v>969</v>
      </c>
      <c r="C72" s="1603"/>
      <c r="D72" s="1991"/>
      <c r="E72" s="1991"/>
      <c r="F72" s="1991"/>
      <c r="G72" s="1991"/>
      <c r="H72" s="1991"/>
      <c r="I72" s="1991"/>
      <c r="J72" s="1991"/>
      <c r="K72" s="1991"/>
      <c r="L72" s="1991"/>
      <c r="M72" s="1991"/>
      <c r="N72" s="1991"/>
      <c r="O72" s="1991"/>
      <c r="P72" s="1991"/>
      <c r="Q72" s="1991"/>
      <c r="R72" s="1991"/>
      <c r="S72" s="1991"/>
      <c r="T72" s="1991"/>
      <c r="U72" s="1991"/>
      <c r="V72" s="1991"/>
      <c r="W72" s="543"/>
      <c r="Z72" s="366"/>
    </row>
    <row r="73" spans="1:26" ht="40.5" customHeight="1" thickBot="1" x14ac:dyDescent="0.2">
      <c r="A73" s="1628"/>
      <c r="B73" s="1600" t="s">
        <v>244</v>
      </c>
      <c r="C73" s="1601"/>
      <c r="D73" s="1712"/>
      <c r="E73" s="1713"/>
      <c r="F73" s="1713"/>
      <c r="G73" s="1713"/>
      <c r="H73" s="1713"/>
      <c r="I73" s="1713"/>
      <c r="J73" s="1713"/>
      <c r="K73" s="1713"/>
      <c r="L73" s="1713"/>
      <c r="M73" s="1713"/>
      <c r="N73" s="1713"/>
      <c r="O73" s="1713"/>
      <c r="P73" s="1713"/>
      <c r="Q73" s="1713"/>
      <c r="R73" s="1713"/>
      <c r="S73" s="1713"/>
      <c r="T73" s="1713"/>
      <c r="U73" s="1713"/>
      <c r="V73" s="1713"/>
      <c r="W73" s="1714"/>
      <c r="Z73" s="366"/>
    </row>
    <row r="74" spans="1:26" ht="25.5" customHeight="1" thickBot="1" x14ac:dyDescent="0.2">
      <c r="A74" s="1629"/>
      <c r="B74" s="1630" t="s">
        <v>1430</v>
      </c>
      <c r="C74" s="1990"/>
      <c r="D74" s="1712"/>
      <c r="E74" s="1713"/>
      <c r="F74" s="1713"/>
      <c r="G74" s="1713"/>
      <c r="H74" s="1713"/>
      <c r="I74" s="1713"/>
      <c r="J74" s="1713"/>
      <c r="K74" s="1713"/>
      <c r="L74" s="1713"/>
      <c r="M74" s="1714"/>
      <c r="N74" s="1647" t="s">
        <v>243</v>
      </c>
      <c r="O74" s="1648"/>
      <c r="P74" s="1649"/>
      <c r="Q74" s="1616"/>
      <c r="R74" s="1616"/>
      <c r="S74" s="1616"/>
      <c r="T74" s="1616"/>
      <c r="U74" s="1616"/>
      <c r="V74" s="1616"/>
      <c r="W74" s="540"/>
      <c r="Z74" s="366"/>
    </row>
    <row r="75" spans="1:26" ht="25.5" customHeight="1" x14ac:dyDescent="0.15">
      <c r="A75" s="649"/>
      <c r="B75" s="649"/>
      <c r="C75" s="650"/>
      <c r="D75" s="650"/>
      <c r="E75" s="650"/>
      <c r="F75" s="650"/>
      <c r="G75" s="650"/>
      <c r="H75" s="650"/>
      <c r="I75" s="650"/>
      <c r="J75" s="650"/>
      <c r="K75" s="650"/>
      <c r="L75" s="650"/>
      <c r="M75" s="650"/>
      <c r="N75" s="650"/>
      <c r="O75" s="650"/>
      <c r="P75" s="650"/>
      <c r="Q75" s="650"/>
      <c r="R75" s="650"/>
      <c r="S75" s="650"/>
      <c r="T75" s="650"/>
      <c r="U75" s="650"/>
      <c r="V75" s="649"/>
      <c r="W75" s="649"/>
      <c r="Z75" s="366"/>
    </row>
    <row r="76" spans="1:26" ht="25.5" customHeight="1" thickBot="1" x14ac:dyDescent="0.2">
      <c r="A76" s="652" t="s">
        <v>984</v>
      </c>
      <c r="B76" s="658" t="s">
        <v>983</v>
      </c>
      <c r="C76" s="658"/>
      <c r="D76" s="658"/>
      <c r="E76" s="658"/>
      <c r="F76" s="658"/>
      <c r="G76" s="658"/>
      <c r="H76" s="658"/>
      <c r="I76" s="658"/>
      <c r="J76" s="658"/>
      <c r="K76" s="658"/>
      <c r="L76" s="658"/>
      <c r="M76" s="658"/>
      <c r="N76" s="658"/>
      <c r="O76" s="658"/>
      <c r="P76" s="658"/>
      <c r="Q76" s="658"/>
      <c r="R76" s="658"/>
      <c r="S76" s="658"/>
      <c r="T76" s="658"/>
      <c r="U76" s="658"/>
      <c r="V76" s="658"/>
      <c r="W76" s="658"/>
      <c r="Z76" s="366"/>
    </row>
    <row r="77" spans="1:26" ht="25.5" customHeight="1" thickBot="1" x14ac:dyDescent="0.2">
      <c r="A77" s="652" t="s">
        <v>982</v>
      </c>
      <c r="B77" s="379" t="s">
        <v>1791</v>
      </c>
      <c r="C77" s="651" t="s">
        <v>976</v>
      </c>
      <c r="D77" s="651"/>
      <c r="E77" s="544" t="s">
        <v>975</v>
      </c>
      <c r="F77" s="544"/>
      <c r="G77" s="544"/>
      <c r="H77" s="544"/>
      <c r="I77" s="544"/>
      <c r="J77" s="544"/>
      <c r="K77" s="544"/>
      <c r="L77" s="544"/>
      <c r="M77" s="544"/>
      <c r="N77" s="544"/>
      <c r="O77" s="544"/>
      <c r="P77" s="544"/>
      <c r="Q77" s="544"/>
      <c r="R77" s="544"/>
      <c r="S77" s="544"/>
      <c r="T77" s="544"/>
      <c r="U77" s="544"/>
      <c r="V77" s="544"/>
      <c r="W77" s="544"/>
      <c r="Z77" s="366"/>
    </row>
    <row r="78" spans="1:26" ht="25.5" customHeight="1" thickBot="1" x14ac:dyDescent="0.2">
      <c r="A78" s="649"/>
      <c r="B78" s="649"/>
      <c r="C78" s="650"/>
      <c r="D78" s="650"/>
      <c r="E78" s="650"/>
      <c r="F78" s="650"/>
      <c r="G78" s="650"/>
      <c r="H78" s="650"/>
      <c r="I78" s="650"/>
      <c r="J78" s="650"/>
      <c r="K78" s="650"/>
      <c r="L78" s="650"/>
      <c r="M78" s="650"/>
      <c r="N78" s="650"/>
      <c r="O78" s="650"/>
      <c r="P78" s="650"/>
      <c r="Q78" s="650"/>
      <c r="R78" s="650"/>
      <c r="S78" s="650"/>
      <c r="T78" s="650"/>
      <c r="U78" s="650"/>
      <c r="V78" s="649"/>
      <c r="W78" s="649"/>
      <c r="Z78" s="366"/>
    </row>
    <row r="79" spans="1:26" ht="25.5" customHeight="1" thickBot="1" x14ac:dyDescent="0.2">
      <c r="A79" s="545">
        <v>1</v>
      </c>
      <c r="B79" s="2022" t="s">
        <v>981</v>
      </c>
      <c r="C79" s="2030"/>
      <c r="D79" s="1551" t="s">
        <v>1792</v>
      </c>
      <c r="E79" s="1594"/>
      <c r="F79" s="1594"/>
      <c r="G79" s="1594"/>
      <c r="H79" s="1594"/>
      <c r="I79" s="1594"/>
      <c r="J79" s="1594"/>
      <c r="K79" s="1594"/>
      <c r="L79" s="1594"/>
      <c r="M79" s="1594"/>
      <c r="N79" s="1594"/>
      <c r="O79" s="1594"/>
      <c r="P79" s="1594"/>
      <c r="Q79" s="1594"/>
      <c r="R79" s="1594"/>
      <c r="S79" s="1594"/>
      <c r="T79" s="1594"/>
      <c r="U79" s="1594"/>
      <c r="V79" s="1594"/>
      <c r="W79" s="1552"/>
      <c r="Z79" s="366"/>
    </row>
    <row r="80" spans="1:26" ht="25.5" customHeight="1" thickBot="1" x14ac:dyDescent="0.2">
      <c r="A80" s="545">
        <v>2</v>
      </c>
      <c r="B80" s="1592" t="s">
        <v>246</v>
      </c>
      <c r="C80" s="1593"/>
      <c r="D80" s="1551" t="s">
        <v>1793</v>
      </c>
      <c r="E80" s="1594"/>
      <c r="F80" s="1594"/>
      <c r="G80" s="1594"/>
      <c r="H80" s="1594"/>
      <c r="I80" s="1594"/>
      <c r="J80" s="1594"/>
      <c r="K80" s="1594"/>
      <c r="L80" s="1594"/>
      <c r="M80" s="1594"/>
      <c r="N80" s="1594"/>
      <c r="O80" s="1594"/>
      <c r="P80" s="1594"/>
      <c r="Q80" s="1594"/>
      <c r="R80" s="1594"/>
      <c r="S80" s="1594"/>
      <c r="T80" s="1594"/>
      <c r="U80" s="1594"/>
      <c r="V80" s="1594"/>
      <c r="W80" s="1552"/>
      <c r="Z80" s="366"/>
    </row>
    <row r="81" spans="1:26" ht="25.5" customHeight="1" thickBot="1" x14ac:dyDescent="0.2">
      <c r="A81" s="1634">
        <v>3</v>
      </c>
      <c r="B81" s="1992" t="s">
        <v>973</v>
      </c>
      <c r="C81" s="283" t="s">
        <v>50</v>
      </c>
      <c r="D81" s="1551" t="s">
        <v>1794</v>
      </c>
      <c r="E81" s="1594"/>
      <c r="F81" s="1594"/>
      <c r="G81" s="1594"/>
      <c r="H81" s="1594"/>
      <c r="I81" s="1594"/>
      <c r="J81" s="1594"/>
      <c r="K81" s="1594"/>
      <c r="L81" s="1594"/>
      <c r="M81" s="1594"/>
      <c r="N81" s="1594"/>
      <c r="O81" s="1594"/>
      <c r="P81" s="1594"/>
      <c r="Q81" s="1594"/>
      <c r="R81" s="1594"/>
      <c r="S81" s="1594"/>
      <c r="T81" s="1594"/>
      <c r="U81" s="1594"/>
      <c r="V81" s="1594"/>
      <c r="W81" s="1552"/>
      <c r="Z81" s="366"/>
    </row>
    <row r="82" spans="1:26" ht="33" customHeight="1" thickBot="1" x14ac:dyDescent="0.2">
      <c r="A82" s="1635"/>
      <c r="B82" s="1993"/>
      <c r="C82" s="298" t="s">
        <v>980</v>
      </c>
      <c r="D82" s="1643" t="s">
        <v>1795</v>
      </c>
      <c r="E82" s="1594"/>
      <c r="F82" s="1594"/>
      <c r="G82" s="1594"/>
      <c r="H82" s="1594"/>
      <c r="I82" s="1594"/>
      <c r="J82" s="1594"/>
      <c r="K82" s="1594"/>
      <c r="L82" s="1594"/>
      <c r="M82" s="1594"/>
      <c r="N82" s="1594"/>
      <c r="O82" s="1594"/>
      <c r="P82" s="1594"/>
      <c r="Q82" s="1594"/>
      <c r="R82" s="1594"/>
      <c r="S82" s="1594"/>
      <c r="T82" s="1594"/>
      <c r="U82" s="1594"/>
      <c r="V82" s="1594"/>
      <c r="W82" s="1552"/>
      <c r="Z82" s="366"/>
    </row>
    <row r="83" spans="1:26" ht="18" customHeight="1" thickBot="1" x14ac:dyDescent="0.2">
      <c r="A83" s="545">
        <v>4</v>
      </c>
      <c r="B83" s="1592" t="s">
        <v>971</v>
      </c>
      <c r="C83" s="1593"/>
      <c r="D83" s="1997"/>
      <c r="E83" s="1997"/>
      <c r="F83" s="1997"/>
      <c r="G83" s="1997"/>
      <c r="H83" s="1997"/>
      <c r="I83" s="1997"/>
      <c r="J83" s="1997"/>
      <c r="K83" s="1997"/>
      <c r="L83" s="1997"/>
      <c r="M83" s="1997"/>
      <c r="N83" s="1997"/>
      <c r="O83" s="1997"/>
      <c r="P83" s="1997"/>
      <c r="Q83" s="1997"/>
      <c r="R83" s="1997"/>
      <c r="S83" s="1997"/>
      <c r="T83" s="1997"/>
      <c r="U83" s="1997"/>
      <c r="V83" s="1997"/>
      <c r="W83" s="1347" t="s">
        <v>1657</v>
      </c>
      <c r="X83" s="262"/>
      <c r="Y83" s="262"/>
      <c r="Z83" s="366"/>
    </row>
    <row r="84" spans="1:26" ht="20.25" customHeight="1" thickBot="1" x14ac:dyDescent="0.2">
      <c r="A84" s="1627">
        <v>5</v>
      </c>
      <c r="B84" s="1602" t="s">
        <v>970</v>
      </c>
      <c r="C84" s="1603"/>
      <c r="D84" s="1604"/>
      <c r="E84" s="1604"/>
      <c r="F84" s="1604"/>
      <c r="G84" s="1604"/>
      <c r="H84" s="1604"/>
      <c r="I84" s="1604"/>
      <c r="J84" s="1604"/>
      <c r="K84" s="1604"/>
      <c r="L84" s="1604"/>
      <c r="M84" s="1604"/>
      <c r="N84" s="1604"/>
      <c r="O84" s="1604"/>
      <c r="P84" s="1604"/>
      <c r="Q84" s="1604"/>
      <c r="R84" s="1604"/>
      <c r="S84" s="1604"/>
      <c r="T84" s="1604"/>
      <c r="U84" s="1604"/>
      <c r="V84" s="1604"/>
      <c r="W84" s="1347" t="s">
        <v>1657</v>
      </c>
      <c r="X84" s="20"/>
      <c r="Y84" s="20"/>
      <c r="Z84" s="366"/>
    </row>
    <row r="85" spans="1:26" s="244" customFormat="1" ht="25.5" customHeight="1" thickBot="1" x14ac:dyDescent="0.2">
      <c r="A85" s="1628"/>
      <c r="B85" s="1600" t="s">
        <v>244</v>
      </c>
      <c r="C85" s="1601"/>
      <c r="D85" s="1712" t="s">
        <v>1796</v>
      </c>
      <c r="E85" s="1713"/>
      <c r="F85" s="1713"/>
      <c r="G85" s="1713"/>
      <c r="H85" s="1713"/>
      <c r="I85" s="1713"/>
      <c r="J85" s="1713"/>
      <c r="K85" s="1713"/>
      <c r="L85" s="1713"/>
      <c r="M85" s="1713"/>
      <c r="N85" s="1713"/>
      <c r="O85" s="1713"/>
      <c r="P85" s="1713"/>
      <c r="Q85" s="1713"/>
      <c r="R85" s="1713"/>
      <c r="S85" s="1713"/>
      <c r="T85" s="1713"/>
      <c r="U85" s="1713"/>
      <c r="V85" s="1713"/>
      <c r="W85" s="1714"/>
      <c r="Z85" s="366"/>
    </row>
    <row r="86" spans="1:26" ht="27.75" customHeight="1" thickBot="1" x14ac:dyDescent="0.2">
      <c r="A86" s="1629"/>
      <c r="B86" s="1630" t="s">
        <v>1430</v>
      </c>
      <c r="C86" s="1989"/>
      <c r="D86" s="1712" t="s">
        <v>1778</v>
      </c>
      <c r="E86" s="1713"/>
      <c r="F86" s="1713"/>
      <c r="G86" s="1713"/>
      <c r="H86" s="1713"/>
      <c r="I86" s="1713"/>
      <c r="J86" s="1713"/>
      <c r="K86" s="1713"/>
      <c r="L86" s="1713"/>
      <c r="M86" s="1714"/>
      <c r="N86" s="1647" t="s">
        <v>243</v>
      </c>
      <c r="O86" s="1648"/>
      <c r="P86" s="1649"/>
      <c r="Q86" s="1616">
        <v>530</v>
      </c>
      <c r="R86" s="1616"/>
      <c r="S86" s="1616"/>
      <c r="T86" s="1616"/>
      <c r="U86" s="1616"/>
      <c r="V86" s="1616"/>
      <c r="W86" s="1346"/>
      <c r="X86" s="262"/>
      <c r="Y86" s="262"/>
      <c r="Z86" s="366"/>
    </row>
    <row r="87" spans="1:26" ht="50.1" customHeight="1" thickBot="1" x14ac:dyDescent="0.2">
      <c r="A87" s="1627">
        <v>6</v>
      </c>
      <c r="B87" s="1602" t="s">
        <v>969</v>
      </c>
      <c r="C87" s="1603"/>
      <c r="D87" s="1991"/>
      <c r="E87" s="1991"/>
      <c r="F87" s="1991"/>
      <c r="G87" s="1991"/>
      <c r="H87" s="1991"/>
      <c r="I87" s="1991"/>
      <c r="J87" s="1991"/>
      <c r="K87" s="1991"/>
      <c r="L87" s="1991"/>
      <c r="M87" s="1991"/>
      <c r="N87" s="1991"/>
      <c r="O87" s="1991"/>
      <c r="P87" s="1991"/>
      <c r="Q87" s="1991"/>
      <c r="R87" s="1991"/>
      <c r="S87" s="1991"/>
      <c r="T87" s="1991"/>
      <c r="U87" s="1991"/>
      <c r="V87" s="1991"/>
      <c r="W87" s="1232" t="s">
        <v>1657</v>
      </c>
      <c r="Z87" s="366"/>
    </row>
    <row r="88" spans="1:26" ht="43.5" customHeight="1" thickBot="1" x14ac:dyDescent="0.2">
      <c r="A88" s="1628"/>
      <c r="B88" s="1600" t="s">
        <v>244</v>
      </c>
      <c r="C88" s="1601"/>
      <c r="D88" s="1712" t="s">
        <v>1796</v>
      </c>
      <c r="E88" s="1713"/>
      <c r="F88" s="1713"/>
      <c r="G88" s="1713"/>
      <c r="H88" s="1713"/>
      <c r="I88" s="1713"/>
      <c r="J88" s="1713"/>
      <c r="K88" s="1713"/>
      <c r="L88" s="1713"/>
      <c r="M88" s="1713"/>
      <c r="N88" s="1713"/>
      <c r="O88" s="1713"/>
      <c r="P88" s="1713"/>
      <c r="Q88" s="1713"/>
      <c r="R88" s="1713"/>
      <c r="S88" s="1713"/>
      <c r="T88" s="1713"/>
      <c r="U88" s="1713"/>
      <c r="V88" s="1713"/>
      <c r="W88" s="1714"/>
      <c r="Z88" s="366"/>
    </row>
    <row r="89" spans="1:26" ht="25.5" customHeight="1" thickBot="1" x14ac:dyDescent="0.2">
      <c r="A89" s="1629"/>
      <c r="B89" s="1630" t="s">
        <v>1431</v>
      </c>
      <c r="C89" s="1989"/>
      <c r="D89" s="1712" t="s">
        <v>1778</v>
      </c>
      <c r="E89" s="1713"/>
      <c r="F89" s="1713"/>
      <c r="G89" s="1713"/>
      <c r="H89" s="1713"/>
      <c r="I89" s="1713"/>
      <c r="J89" s="1713"/>
      <c r="K89" s="1713"/>
      <c r="L89" s="1713"/>
      <c r="M89" s="1714"/>
      <c r="N89" s="1648" t="s">
        <v>243</v>
      </c>
      <c r="O89" s="1648"/>
      <c r="P89" s="1648"/>
      <c r="Q89" s="1616">
        <v>530</v>
      </c>
      <c r="R89" s="1616"/>
      <c r="S89" s="1616"/>
      <c r="T89" s="1616"/>
      <c r="U89" s="1616"/>
      <c r="V89" s="1616"/>
      <c r="W89" s="1346"/>
      <c r="Z89" s="366"/>
    </row>
    <row r="90" spans="1:26" ht="40.5" customHeight="1" thickBot="1" x14ac:dyDescent="0.2">
      <c r="A90" s="649"/>
      <c r="B90" s="649"/>
      <c r="C90" s="655"/>
      <c r="D90" s="654"/>
      <c r="E90" s="654"/>
      <c r="F90" s="654"/>
      <c r="G90" s="654"/>
      <c r="H90" s="654"/>
      <c r="I90" s="654"/>
      <c r="J90" s="654"/>
      <c r="K90" s="654"/>
      <c r="L90" s="654"/>
      <c r="M90" s="654"/>
      <c r="N90" s="653"/>
      <c r="O90" s="653"/>
      <c r="P90" s="653"/>
      <c r="Q90" s="653"/>
      <c r="R90" s="653"/>
      <c r="S90" s="653"/>
      <c r="T90" s="653"/>
      <c r="U90" s="653"/>
      <c r="V90" s="649"/>
      <c r="W90" s="649"/>
      <c r="Z90" s="366"/>
    </row>
    <row r="91" spans="1:26" ht="25.5" customHeight="1" thickBot="1" x14ac:dyDescent="0.2">
      <c r="A91" s="652" t="s">
        <v>979</v>
      </c>
      <c r="B91" s="379"/>
      <c r="C91" s="651" t="s">
        <v>976</v>
      </c>
      <c r="D91" s="651"/>
      <c r="E91" s="1233" t="s">
        <v>975</v>
      </c>
      <c r="F91" s="1233"/>
      <c r="G91" s="1233"/>
      <c r="H91" s="1233"/>
      <c r="I91" s="1233"/>
      <c r="J91" s="1233"/>
      <c r="K91" s="1233"/>
      <c r="L91" s="1233"/>
      <c r="M91" s="1233"/>
      <c r="N91" s="1233"/>
      <c r="O91" s="1233"/>
      <c r="P91" s="1233"/>
      <c r="Q91" s="1233"/>
      <c r="R91" s="1233"/>
      <c r="S91" s="1233"/>
      <c r="T91" s="1233"/>
      <c r="U91" s="1233"/>
      <c r="V91" s="1233"/>
      <c r="W91" s="1233"/>
      <c r="Z91" s="366"/>
    </row>
    <row r="92" spans="1:26" ht="25.5" customHeight="1" thickBot="1" x14ac:dyDescent="0.2">
      <c r="A92" s="649"/>
      <c r="B92" s="649"/>
      <c r="C92" s="650"/>
      <c r="D92" s="650"/>
      <c r="E92" s="650"/>
      <c r="F92" s="650"/>
      <c r="G92" s="650"/>
      <c r="H92" s="650"/>
      <c r="I92" s="650"/>
      <c r="J92" s="650"/>
      <c r="K92" s="650"/>
      <c r="L92" s="650"/>
      <c r="M92" s="650"/>
      <c r="N92" s="650"/>
      <c r="O92" s="650"/>
      <c r="P92" s="650"/>
      <c r="Q92" s="650"/>
      <c r="R92" s="650"/>
      <c r="S92" s="650"/>
      <c r="T92" s="650"/>
      <c r="U92" s="650"/>
      <c r="V92" s="649"/>
      <c r="W92" s="649"/>
      <c r="Z92" s="366"/>
    </row>
    <row r="93" spans="1:26" ht="25.5" customHeight="1" thickBot="1" x14ac:dyDescent="0.2">
      <c r="A93" s="545">
        <v>1</v>
      </c>
      <c r="B93" s="2022" t="s">
        <v>974</v>
      </c>
      <c r="C93" s="2030"/>
      <c r="D93" s="1551"/>
      <c r="E93" s="1594"/>
      <c r="F93" s="1594"/>
      <c r="G93" s="1594"/>
      <c r="H93" s="1594"/>
      <c r="I93" s="1594"/>
      <c r="J93" s="1594"/>
      <c r="K93" s="1594"/>
      <c r="L93" s="1594"/>
      <c r="M93" s="1594"/>
      <c r="N93" s="1594"/>
      <c r="O93" s="1594"/>
      <c r="P93" s="1594"/>
      <c r="Q93" s="1594"/>
      <c r="R93" s="1594"/>
      <c r="S93" s="1594"/>
      <c r="T93" s="1594"/>
      <c r="U93" s="1594"/>
      <c r="V93" s="1594"/>
      <c r="W93" s="1552"/>
      <c r="Z93" s="366"/>
    </row>
    <row r="94" spans="1:26" ht="25.5" customHeight="1" thickBot="1" x14ac:dyDescent="0.2">
      <c r="A94" s="545">
        <v>2</v>
      </c>
      <c r="B94" s="1592" t="s">
        <v>246</v>
      </c>
      <c r="C94" s="1593"/>
      <c r="D94" s="1551"/>
      <c r="E94" s="1594"/>
      <c r="F94" s="1594"/>
      <c r="G94" s="1594"/>
      <c r="H94" s="1594"/>
      <c r="I94" s="1594"/>
      <c r="J94" s="1594"/>
      <c r="K94" s="1594"/>
      <c r="L94" s="1594"/>
      <c r="M94" s="1594"/>
      <c r="N94" s="1594"/>
      <c r="O94" s="1594"/>
      <c r="P94" s="1594"/>
      <c r="Q94" s="1594"/>
      <c r="R94" s="1594"/>
      <c r="S94" s="1594"/>
      <c r="T94" s="1594"/>
      <c r="U94" s="1594"/>
      <c r="V94" s="1594"/>
      <c r="W94" s="1552"/>
      <c r="Z94" s="366"/>
    </row>
    <row r="95" spans="1:26" ht="25.5" customHeight="1" thickBot="1" x14ac:dyDescent="0.2">
      <c r="A95" s="1634">
        <v>3</v>
      </c>
      <c r="B95" s="1992" t="s">
        <v>973</v>
      </c>
      <c r="C95" s="283" t="s">
        <v>50</v>
      </c>
      <c r="D95" s="1551"/>
      <c r="E95" s="1594"/>
      <c r="F95" s="1594"/>
      <c r="G95" s="1594"/>
      <c r="H95" s="1594"/>
      <c r="I95" s="1594"/>
      <c r="J95" s="1594"/>
      <c r="K95" s="1594"/>
      <c r="L95" s="1594"/>
      <c r="M95" s="1594"/>
      <c r="N95" s="1594"/>
      <c r="O95" s="1594"/>
      <c r="P95" s="1594"/>
      <c r="Q95" s="1594"/>
      <c r="R95" s="1594"/>
      <c r="S95" s="1594"/>
      <c r="T95" s="1594"/>
      <c r="U95" s="1594"/>
      <c r="V95" s="1594"/>
      <c r="W95" s="1552"/>
      <c r="Z95" s="366"/>
    </row>
    <row r="96" spans="1:26" ht="33" customHeight="1" thickBot="1" x14ac:dyDescent="0.2">
      <c r="A96" s="1635"/>
      <c r="B96" s="1993"/>
      <c r="C96" s="298" t="s">
        <v>318</v>
      </c>
      <c r="D96" s="1551"/>
      <c r="E96" s="1594"/>
      <c r="F96" s="1594"/>
      <c r="G96" s="1594"/>
      <c r="H96" s="1594"/>
      <c r="I96" s="1594"/>
      <c r="J96" s="1594"/>
      <c r="K96" s="1594"/>
      <c r="L96" s="1594"/>
      <c r="M96" s="1594"/>
      <c r="N96" s="1594"/>
      <c r="O96" s="1594"/>
      <c r="P96" s="1594"/>
      <c r="Q96" s="1594"/>
      <c r="R96" s="1594"/>
      <c r="S96" s="1594"/>
      <c r="T96" s="1594"/>
      <c r="U96" s="1594"/>
      <c r="V96" s="1594"/>
      <c r="W96" s="1552"/>
      <c r="Z96" s="366"/>
    </row>
    <row r="97" spans="1:26" ht="18" customHeight="1" thickBot="1" x14ac:dyDescent="0.2">
      <c r="A97" s="545">
        <v>4</v>
      </c>
      <c r="B97" s="1592" t="s">
        <v>971</v>
      </c>
      <c r="C97" s="1593"/>
      <c r="D97" s="1997"/>
      <c r="E97" s="1997"/>
      <c r="F97" s="1997"/>
      <c r="G97" s="1997"/>
      <c r="H97" s="1997"/>
      <c r="I97" s="1997"/>
      <c r="J97" s="1997"/>
      <c r="K97" s="1997"/>
      <c r="L97" s="1997"/>
      <c r="M97" s="1997"/>
      <c r="N97" s="1997"/>
      <c r="O97" s="1997"/>
      <c r="P97" s="1997"/>
      <c r="Q97" s="1997"/>
      <c r="R97" s="1997"/>
      <c r="S97" s="1997"/>
      <c r="T97" s="1997"/>
      <c r="U97" s="1997"/>
      <c r="V97" s="1997"/>
      <c r="W97" s="1232"/>
      <c r="X97" s="262"/>
      <c r="Y97" s="262"/>
      <c r="Z97" s="366"/>
    </row>
    <row r="98" spans="1:26" ht="20.25" customHeight="1" thickBot="1" x14ac:dyDescent="0.2">
      <c r="A98" s="1627">
        <v>5</v>
      </c>
      <c r="B98" s="1602" t="s">
        <v>970</v>
      </c>
      <c r="C98" s="1603"/>
      <c r="D98" s="1604"/>
      <c r="E98" s="1604"/>
      <c r="F98" s="1604"/>
      <c r="G98" s="1604"/>
      <c r="H98" s="1604"/>
      <c r="I98" s="1604"/>
      <c r="J98" s="1604"/>
      <c r="K98" s="1604"/>
      <c r="L98" s="1604"/>
      <c r="M98" s="1604"/>
      <c r="N98" s="1604"/>
      <c r="O98" s="1604"/>
      <c r="P98" s="1604"/>
      <c r="Q98" s="1604"/>
      <c r="R98" s="1604"/>
      <c r="S98" s="1604"/>
      <c r="T98" s="1604"/>
      <c r="U98" s="1604"/>
      <c r="V98" s="1604"/>
      <c r="W98" s="1232"/>
      <c r="X98" s="20"/>
      <c r="Y98" s="20"/>
      <c r="Z98" s="366"/>
    </row>
    <row r="99" spans="1:26" s="244" customFormat="1" ht="25.5" customHeight="1" thickBot="1" x14ac:dyDescent="0.2">
      <c r="A99" s="1628"/>
      <c r="B99" s="1600" t="s">
        <v>244</v>
      </c>
      <c r="C99" s="1601"/>
      <c r="D99" s="1712"/>
      <c r="E99" s="1713"/>
      <c r="F99" s="1713"/>
      <c r="G99" s="1713"/>
      <c r="H99" s="1713"/>
      <c r="I99" s="1713"/>
      <c r="J99" s="1713"/>
      <c r="K99" s="1713"/>
      <c r="L99" s="1713"/>
      <c r="M99" s="1713"/>
      <c r="N99" s="1713"/>
      <c r="O99" s="1713"/>
      <c r="P99" s="1713"/>
      <c r="Q99" s="1713"/>
      <c r="R99" s="1713"/>
      <c r="S99" s="1713"/>
      <c r="T99" s="1713"/>
      <c r="U99" s="1713"/>
      <c r="V99" s="1713"/>
      <c r="W99" s="1714"/>
      <c r="Z99" s="366"/>
    </row>
    <row r="100" spans="1:26" ht="27.75" customHeight="1" thickBot="1" x14ac:dyDescent="0.2">
      <c r="A100" s="1629"/>
      <c r="B100" s="1630" t="s">
        <v>1430</v>
      </c>
      <c r="C100" s="1989"/>
      <c r="D100" s="1712"/>
      <c r="E100" s="1713"/>
      <c r="F100" s="1713"/>
      <c r="G100" s="1713"/>
      <c r="H100" s="1713"/>
      <c r="I100" s="1713"/>
      <c r="J100" s="1713"/>
      <c r="K100" s="1713"/>
      <c r="L100" s="1713"/>
      <c r="M100" s="1714"/>
      <c r="N100" s="1647" t="s">
        <v>243</v>
      </c>
      <c r="O100" s="1648"/>
      <c r="P100" s="1649"/>
      <c r="Q100" s="1616"/>
      <c r="R100" s="1616"/>
      <c r="S100" s="1616"/>
      <c r="T100" s="1616"/>
      <c r="U100" s="1616"/>
      <c r="V100" s="1616"/>
      <c r="W100" s="1231"/>
      <c r="X100" s="262"/>
      <c r="Y100" s="262"/>
      <c r="Z100" s="366"/>
    </row>
    <row r="101" spans="1:26" ht="50.1" customHeight="1" thickBot="1" x14ac:dyDescent="0.2">
      <c r="A101" s="1627">
        <v>6</v>
      </c>
      <c r="B101" s="1602" t="s">
        <v>969</v>
      </c>
      <c r="C101" s="1603"/>
      <c r="D101" s="1991"/>
      <c r="E101" s="1991"/>
      <c r="F101" s="1991"/>
      <c r="G101" s="1991"/>
      <c r="H101" s="1991"/>
      <c r="I101" s="1991"/>
      <c r="J101" s="1991"/>
      <c r="K101" s="1991"/>
      <c r="L101" s="1991"/>
      <c r="M101" s="1991"/>
      <c r="N101" s="1991"/>
      <c r="O101" s="1991"/>
      <c r="P101" s="1991"/>
      <c r="Q101" s="1991"/>
      <c r="R101" s="1991"/>
      <c r="S101" s="1991"/>
      <c r="T101" s="1991"/>
      <c r="U101" s="1991"/>
      <c r="V101" s="1991"/>
      <c r="W101" s="1232"/>
      <c r="Z101" s="366"/>
    </row>
    <row r="102" spans="1:26" ht="39.75" customHeight="1" thickBot="1" x14ac:dyDescent="0.2">
      <c r="A102" s="1628"/>
      <c r="B102" s="1600" t="s">
        <v>244</v>
      </c>
      <c r="C102" s="1601"/>
      <c r="D102" s="1712"/>
      <c r="E102" s="1713"/>
      <c r="F102" s="1713"/>
      <c r="G102" s="1713"/>
      <c r="H102" s="1713"/>
      <c r="I102" s="1713"/>
      <c r="J102" s="1713"/>
      <c r="K102" s="1713"/>
      <c r="L102" s="1713"/>
      <c r="M102" s="1713"/>
      <c r="N102" s="1713"/>
      <c r="O102" s="1713"/>
      <c r="P102" s="1713"/>
      <c r="Q102" s="1713"/>
      <c r="R102" s="1713"/>
      <c r="S102" s="1713"/>
      <c r="T102" s="1713"/>
      <c r="U102" s="1713"/>
      <c r="V102" s="1713"/>
      <c r="W102" s="1714"/>
      <c r="Z102" s="366"/>
    </row>
    <row r="103" spans="1:26" ht="25.5" customHeight="1" thickBot="1" x14ac:dyDescent="0.2">
      <c r="A103" s="1629"/>
      <c r="B103" s="1630" t="s">
        <v>1431</v>
      </c>
      <c r="C103" s="1989"/>
      <c r="D103" s="1712"/>
      <c r="E103" s="1713"/>
      <c r="F103" s="1713"/>
      <c r="G103" s="1713"/>
      <c r="H103" s="1713"/>
      <c r="I103" s="1713"/>
      <c r="J103" s="1713"/>
      <c r="K103" s="1713"/>
      <c r="L103" s="1713"/>
      <c r="M103" s="1714"/>
      <c r="N103" s="1648" t="s">
        <v>243</v>
      </c>
      <c r="O103" s="1648"/>
      <c r="P103" s="1648"/>
      <c r="Q103" s="1616"/>
      <c r="R103" s="1616"/>
      <c r="S103" s="1616"/>
      <c r="T103" s="1616"/>
      <c r="U103" s="1616"/>
      <c r="V103" s="1616"/>
      <c r="W103" s="1231"/>
      <c r="Z103" s="366"/>
    </row>
    <row r="104" spans="1:26" ht="40.5" customHeight="1" x14ac:dyDescent="0.15">
      <c r="A104" s="649"/>
      <c r="B104" s="649"/>
      <c r="C104" s="655"/>
      <c r="D104" s="654"/>
      <c r="E104" s="654"/>
      <c r="F104" s="654"/>
      <c r="G104" s="654"/>
      <c r="H104" s="654"/>
      <c r="I104" s="654"/>
      <c r="J104" s="654"/>
      <c r="K104" s="654"/>
      <c r="L104" s="654"/>
      <c r="M104" s="654"/>
      <c r="N104" s="653"/>
      <c r="O104" s="653"/>
      <c r="P104" s="653"/>
      <c r="Q104" s="653"/>
      <c r="R104" s="653"/>
      <c r="S104" s="653"/>
      <c r="T104" s="653"/>
      <c r="U104" s="653"/>
      <c r="V104" s="649"/>
      <c r="W104" s="649"/>
      <c r="Z104" s="366"/>
    </row>
    <row r="105" spans="1:26" ht="25.5" customHeight="1" thickBot="1" x14ac:dyDescent="0.2">
      <c r="A105" s="649"/>
      <c r="B105" s="649"/>
      <c r="C105" s="655"/>
      <c r="D105" s="654"/>
      <c r="E105" s="654"/>
      <c r="F105" s="654"/>
      <c r="G105" s="654"/>
      <c r="H105" s="654"/>
      <c r="I105" s="654"/>
      <c r="J105" s="654"/>
      <c r="K105" s="654"/>
      <c r="L105" s="654"/>
      <c r="M105" s="654"/>
      <c r="N105" s="653"/>
      <c r="O105" s="653"/>
      <c r="P105" s="653"/>
      <c r="Q105" s="653"/>
      <c r="R105" s="653"/>
      <c r="S105" s="653"/>
      <c r="T105" s="653"/>
      <c r="U105" s="653"/>
      <c r="V105" s="649"/>
      <c r="W105" s="649"/>
      <c r="Z105" s="366"/>
    </row>
    <row r="106" spans="1:26" ht="25.5" customHeight="1" thickBot="1" x14ac:dyDescent="0.2">
      <c r="A106" s="652" t="s">
        <v>978</v>
      </c>
      <c r="B106" s="379"/>
      <c r="C106" s="651" t="s">
        <v>976</v>
      </c>
      <c r="D106" s="651"/>
      <c r="E106" s="1233" t="s">
        <v>975</v>
      </c>
      <c r="F106" s="1233"/>
      <c r="G106" s="1233"/>
      <c r="H106" s="1233"/>
      <c r="I106" s="1233"/>
      <c r="J106" s="1233"/>
      <c r="K106" s="1233"/>
      <c r="L106" s="1233"/>
      <c r="M106" s="1233"/>
      <c r="N106" s="1233"/>
      <c r="O106" s="1233"/>
      <c r="P106" s="1233"/>
      <c r="Q106" s="1233"/>
      <c r="R106" s="1233"/>
      <c r="S106" s="1233"/>
      <c r="T106" s="1233"/>
      <c r="U106" s="1233"/>
      <c r="V106" s="1233"/>
      <c r="W106" s="1233"/>
      <c r="Z106" s="366"/>
    </row>
    <row r="107" spans="1:26" ht="25.5" customHeight="1" thickBot="1" x14ac:dyDescent="0.2">
      <c r="A107" s="649"/>
      <c r="B107" s="649"/>
      <c r="C107" s="650"/>
      <c r="D107" s="650"/>
      <c r="E107" s="650"/>
      <c r="F107" s="650"/>
      <c r="G107" s="650"/>
      <c r="H107" s="650"/>
      <c r="I107" s="650"/>
      <c r="J107" s="650"/>
      <c r="K107" s="650"/>
      <c r="L107" s="650"/>
      <c r="M107" s="650"/>
      <c r="N107" s="650"/>
      <c r="O107" s="650"/>
      <c r="P107" s="650"/>
      <c r="Q107" s="650"/>
      <c r="R107" s="650"/>
      <c r="S107" s="650"/>
      <c r="T107" s="650"/>
      <c r="U107" s="650"/>
      <c r="V107" s="649"/>
      <c r="W107" s="649"/>
      <c r="Z107" s="366"/>
    </row>
    <row r="108" spans="1:26" ht="25.5" customHeight="1" thickBot="1" x14ac:dyDescent="0.2">
      <c r="A108" s="545">
        <v>1</v>
      </c>
      <c r="B108" s="2022" t="s">
        <v>974</v>
      </c>
      <c r="C108" s="2030"/>
      <c r="D108" s="1551"/>
      <c r="E108" s="1594"/>
      <c r="F108" s="1594"/>
      <c r="G108" s="1594"/>
      <c r="H108" s="1594"/>
      <c r="I108" s="1594"/>
      <c r="J108" s="1594"/>
      <c r="K108" s="1594"/>
      <c r="L108" s="1594"/>
      <c r="M108" s="1594"/>
      <c r="N108" s="1594"/>
      <c r="O108" s="1594"/>
      <c r="P108" s="1594"/>
      <c r="Q108" s="1594"/>
      <c r="R108" s="1594"/>
      <c r="S108" s="1594"/>
      <c r="T108" s="1594"/>
      <c r="U108" s="1594"/>
      <c r="V108" s="1594"/>
      <c r="W108" s="1552"/>
      <c r="Z108" s="366"/>
    </row>
    <row r="109" spans="1:26" ht="25.5" customHeight="1" thickBot="1" x14ac:dyDescent="0.2">
      <c r="A109" s="545">
        <v>2</v>
      </c>
      <c r="B109" s="1592" t="s">
        <v>246</v>
      </c>
      <c r="C109" s="1593"/>
      <c r="D109" s="1551"/>
      <c r="E109" s="1594"/>
      <c r="F109" s="1594"/>
      <c r="G109" s="1594"/>
      <c r="H109" s="1594"/>
      <c r="I109" s="1594"/>
      <c r="J109" s="1594"/>
      <c r="K109" s="1594"/>
      <c r="L109" s="1594"/>
      <c r="M109" s="1594"/>
      <c r="N109" s="1594"/>
      <c r="O109" s="1594"/>
      <c r="P109" s="1594"/>
      <c r="Q109" s="1594"/>
      <c r="R109" s="1594"/>
      <c r="S109" s="1594"/>
      <c r="T109" s="1594"/>
      <c r="U109" s="1594"/>
      <c r="V109" s="1594"/>
      <c r="W109" s="1552"/>
      <c r="Z109" s="366"/>
    </row>
    <row r="110" spans="1:26" ht="25.5" customHeight="1" thickBot="1" x14ac:dyDescent="0.2">
      <c r="A110" s="1634">
        <v>3</v>
      </c>
      <c r="B110" s="1992" t="s">
        <v>973</v>
      </c>
      <c r="C110" s="283" t="s">
        <v>50</v>
      </c>
      <c r="D110" s="1551"/>
      <c r="E110" s="1594"/>
      <c r="F110" s="1594"/>
      <c r="G110" s="1594"/>
      <c r="H110" s="1594"/>
      <c r="I110" s="1594"/>
      <c r="J110" s="1594"/>
      <c r="K110" s="1594"/>
      <c r="L110" s="1594"/>
      <c r="M110" s="1594"/>
      <c r="N110" s="1594"/>
      <c r="O110" s="1594"/>
      <c r="P110" s="1594"/>
      <c r="Q110" s="1594"/>
      <c r="R110" s="1594"/>
      <c r="S110" s="1594"/>
      <c r="T110" s="1594"/>
      <c r="U110" s="1594"/>
      <c r="V110" s="1594"/>
      <c r="W110" s="1552"/>
      <c r="Z110" s="366"/>
    </row>
    <row r="111" spans="1:26" ht="33" customHeight="1" thickBot="1" x14ac:dyDescent="0.2">
      <c r="A111" s="1635"/>
      <c r="B111" s="1993"/>
      <c r="C111" s="298" t="s">
        <v>318</v>
      </c>
      <c r="D111" s="1551"/>
      <c r="E111" s="1594"/>
      <c r="F111" s="1594"/>
      <c r="G111" s="1594"/>
      <c r="H111" s="1594"/>
      <c r="I111" s="1594"/>
      <c r="J111" s="1594"/>
      <c r="K111" s="1594"/>
      <c r="L111" s="1594"/>
      <c r="M111" s="1594"/>
      <c r="N111" s="1594"/>
      <c r="O111" s="1594"/>
      <c r="P111" s="1594"/>
      <c r="Q111" s="1594"/>
      <c r="R111" s="1594"/>
      <c r="S111" s="1594"/>
      <c r="T111" s="1594"/>
      <c r="U111" s="1594"/>
      <c r="V111" s="1594"/>
      <c r="W111" s="1552"/>
      <c r="Z111" s="366"/>
    </row>
    <row r="112" spans="1:26" ht="18" customHeight="1" thickBot="1" x14ac:dyDescent="0.2">
      <c r="A112" s="545">
        <v>4</v>
      </c>
      <c r="B112" s="1592" t="s">
        <v>971</v>
      </c>
      <c r="C112" s="1593"/>
      <c r="D112" s="1997"/>
      <c r="E112" s="1997"/>
      <c r="F112" s="1997"/>
      <c r="G112" s="1997"/>
      <c r="H112" s="1997"/>
      <c r="I112" s="1997"/>
      <c r="J112" s="1997"/>
      <c r="K112" s="1997"/>
      <c r="L112" s="1997"/>
      <c r="M112" s="1997"/>
      <c r="N112" s="1997"/>
      <c r="O112" s="1997"/>
      <c r="P112" s="1997"/>
      <c r="Q112" s="1997"/>
      <c r="R112" s="1997"/>
      <c r="S112" s="1997"/>
      <c r="T112" s="1997"/>
      <c r="U112" s="1997"/>
      <c r="V112" s="1997"/>
      <c r="W112" s="1232"/>
      <c r="X112" s="262"/>
      <c r="Y112" s="262"/>
      <c r="Z112" s="366"/>
    </row>
    <row r="113" spans="1:26" ht="20.25" customHeight="1" thickBot="1" x14ac:dyDescent="0.2">
      <c r="A113" s="1627">
        <v>5</v>
      </c>
      <c r="B113" s="1602" t="s">
        <v>970</v>
      </c>
      <c r="C113" s="1603"/>
      <c r="D113" s="1604"/>
      <c r="E113" s="1604"/>
      <c r="F113" s="1604"/>
      <c r="G113" s="1604"/>
      <c r="H113" s="1604"/>
      <c r="I113" s="1604"/>
      <c r="J113" s="1604"/>
      <c r="K113" s="1604"/>
      <c r="L113" s="1604"/>
      <c r="M113" s="1604"/>
      <c r="N113" s="1604"/>
      <c r="O113" s="1604"/>
      <c r="P113" s="1604"/>
      <c r="Q113" s="1604"/>
      <c r="R113" s="1604"/>
      <c r="S113" s="1604"/>
      <c r="T113" s="1604"/>
      <c r="U113" s="1604"/>
      <c r="V113" s="1604"/>
      <c r="W113" s="1232"/>
      <c r="X113" s="20"/>
      <c r="Y113" s="20"/>
      <c r="Z113" s="366"/>
    </row>
    <row r="114" spans="1:26" s="244" customFormat="1" ht="25.5" customHeight="1" thickBot="1" x14ac:dyDescent="0.2">
      <c r="A114" s="1628"/>
      <c r="B114" s="1600" t="s">
        <v>244</v>
      </c>
      <c r="C114" s="1601"/>
      <c r="D114" s="1712"/>
      <c r="E114" s="1713"/>
      <c r="F114" s="1713"/>
      <c r="G114" s="1713"/>
      <c r="H114" s="1713"/>
      <c r="I114" s="1713"/>
      <c r="J114" s="1713"/>
      <c r="K114" s="1713"/>
      <c r="L114" s="1713"/>
      <c r="M114" s="1713"/>
      <c r="N114" s="1713"/>
      <c r="O114" s="1713"/>
      <c r="P114" s="1713"/>
      <c r="Q114" s="1713"/>
      <c r="R114" s="1713"/>
      <c r="S114" s="1713"/>
      <c r="T114" s="1713"/>
      <c r="U114" s="1713"/>
      <c r="V114" s="1713"/>
      <c r="W114" s="1714"/>
      <c r="Z114" s="366"/>
    </row>
    <row r="115" spans="1:26" ht="27.75" customHeight="1" thickBot="1" x14ac:dyDescent="0.2">
      <c r="A115" s="1629"/>
      <c r="B115" s="1630" t="s">
        <v>1430</v>
      </c>
      <c r="C115" s="1989"/>
      <c r="D115" s="1712"/>
      <c r="E115" s="1713"/>
      <c r="F115" s="1713"/>
      <c r="G115" s="1713"/>
      <c r="H115" s="1713"/>
      <c r="I115" s="1713"/>
      <c r="J115" s="1713"/>
      <c r="K115" s="1713"/>
      <c r="L115" s="1713"/>
      <c r="M115" s="1714"/>
      <c r="N115" s="1647" t="s">
        <v>243</v>
      </c>
      <c r="O115" s="1648"/>
      <c r="P115" s="1649"/>
      <c r="Q115" s="1616"/>
      <c r="R115" s="1616"/>
      <c r="S115" s="1616"/>
      <c r="T115" s="1616"/>
      <c r="U115" s="1616"/>
      <c r="V115" s="1616"/>
      <c r="W115" s="1231"/>
      <c r="X115" s="262"/>
      <c r="Y115" s="262"/>
      <c r="Z115" s="366"/>
    </row>
    <row r="116" spans="1:26" ht="50.1" customHeight="1" thickBot="1" x14ac:dyDescent="0.2">
      <c r="A116" s="1627">
        <v>6</v>
      </c>
      <c r="B116" s="1602" t="s">
        <v>969</v>
      </c>
      <c r="C116" s="1603"/>
      <c r="D116" s="1991"/>
      <c r="E116" s="1991"/>
      <c r="F116" s="1991"/>
      <c r="G116" s="1991"/>
      <c r="H116" s="1991"/>
      <c r="I116" s="1991"/>
      <c r="J116" s="1991"/>
      <c r="K116" s="1991"/>
      <c r="L116" s="1991"/>
      <c r="M116" s="1991"/>
      <c r="N116" s="1991"/>
      <c r="O116" s="1991"/>
      <c r="P116" s="1991"/>
      <c r="Q116" s="1991"/>
      <c r="R116" s="1991"/>
      <c r="S116" s="1991"/>
      <c r="T116" s="1991"/>
      <c r="U116" s="1991"/>
      <c r="V116" s="1991"/>
      <c r="W116" s="1232"/>
      <c r="Z116" s="366"/>
    </row>
    <row r="117" spans="1:26" ht="39.75" customHeight="1" thickBot="1" x14ac:dyDescent="0.2">
      <c r="A117" s="1628"/>
      <c r="B117" s="1600" t="s">
        <v>244</v>
      </c>
      <c r="C117" s="1633"/>
      <c r="D117" s="1712"/>
      <c r="E117" s="1713"/>
      <c r="F117" s="1713"/>
      <c r="G117" s="1713"/>
      <c r="H117" s="1713"/>
      <c r="I117" s="1713"/>
      <c r="J117" s="1713"/>
      <c r="K117" s="1713"/>
      <c r="L117" s="1713"/>
      <c r="M117" s="1713"/>
      <c r="N117" s="1713"/>
      <c r="O117" s="1713"/>
      <c r="P117" s="1713"/>
      <c r="Q117" s="1713"/>
      <c r="R117" s="1713"/>
      <c r="S117" s="1713"/>
      <c r="T117" s="1713"/>
      <c r="U117" s="1713"/>
      <c r="V117" s="1713"/>
      <c r="W117" s="1714"/>
      <c r="Z117" s="366"/>
    </row>
    <row r="118" spans="1:26" ht="25.5" customHeight="1" thickBot="1" x14ac:dyDescent="0.2">
      <c r="A118" s="1629"/>
      <c r="B118" s="1630" t="s">
        <v>1431</v>
      </c>
      <c r="C118" s="1989"/>
      <c r="D118" s="1712"/>
      <c r="E118" s="1713"/>
      <c r="F118" s="1713"/>
      <c r="G118" s="1713"/>
      <c r="H118" s="1713"/>
      <c r="I118" s="1713"/>
      <c r="J118" s="1713"/>
      <c r="K118" s="1713"/>
      <c r="L118" s="1713"/>
      <c r="M118" s="1714"/>
      <c r="N118" s="1648" t="s">
        <v>243</v>
      </c>
      <c r="O118" s="1648"/>
      <c r="P118" s="1648"/>
      <c r="Q118" s="1616"/>
      <c r="R118" s="1616"/>
      <c r="S118" s="1616"/>
      <c r="T118" s="1616"/>
      <c r="U118" s="1616"/>
      <c r="V118" s="1616"/>
      <c r="W118" s="1231"/>
      <c r="Z118" s="366"/>
    </row>
    <row r="119" spans="1:26" ht="40.5" customHeight="1" x14ac:dyDescent="0.15">
      <c r="A119" s="649"/>
      <c r="B119" s="649"/>
      <c r="C119" s="655"/>
      <c r="D119" s="654"/>
      <c r="E119" s="654"/>
      <c r="F119" s="654"/>
      <c r="G119" s="654"/>
      <c r="H119" s="654"/>
      <c r="I119" s="654"/>
      <c r="J119" s="654"/>
      <c r="K119" s="654"/>
      <c r="L119" s="654"/>
      <c r="M119" s="654"/>
      <c r="N119" s="653"/>
      <c r="O119" s="653"/>
      <c r="P119" s="653"/>
      <c r="Q119" s="653"/>
      <c r="R119" s="653"/>
      <c r="S119" s="653"/>
      <c r="T119" s="653"/>
      <c r="U119" s="653"/>
      <c r="V119" s="649"/>
      <c r="W119" s="649"/>
      <c r="Z119" s="366"/>
    </row>
    <row r="120" spans="1:26" ht="11.25" customHeight="1" x14ac:dyDescent="0.15">
      <c r="X120" s="612" t="s">
        <v>391</v>
      </c>
      <c r="Y120" s="612"/>
    </row>
  </sheetData>
  <sheetProtection formatCells="0" formatColumns="0" formatRows="0" insertHyperlinks="0"/>
  <mergeCells count="222">
    <mergeCell ref="D95:W95"/>
    <mergeCell ref="D96:W96"/>
    <mergeCell ref="B83:V83"/>
    <mergeCell ref="B81:B82"/>
    <mergeCell ref="B80:C80"/>
    <mergeCell ref="B79:C79"/>
    <mergeCell ref="N115:P115"/>
    <mergeCell ref="Q115:S115"/>
    <mergeCell ref="T115:V115"/>
    <mergeCell ref="D93:W93"/>
    <mergeCell ref="D94:W94"/>
    <mergeCell ref="N100:P100"/>
    <mergeCell ref="B93:C93"/>
    <mergeCell ref="B88:C88"/>
    <mergeCell ref="B87:V87"/>
    <mergeCell ref="Q89:S89"/>
    <mergeCell ref="T89:V89"/>
    <mergeCell ref="B113:V113"/>
    <mergeCell ref="D108:W108"/>
    <mergeCell ref="D110:W110"/>
    <mergeCell ref="D111:W111"/>
    <mergeCell ref="B108:C108"/>
    <mergeCell ref="D100:M100"/>
    <mergeCell ref="B103:C103"/>
    <mergeCell ref="Q100:S100"/>
    <mergeCell ref="B98:V98"/>
    <mergeCell ref="D99:W99"/>
    <mergeCell ref="B99:C99"/>
    <mergeCell ref="B89:C89"/>
    <mergeCell ref="B100:C100"/>
    <mergeCell ref="B70:C70"/>
    <mergeCell ref="D70:W70"/>
    <mergeCell ref="D60:M60"/>
    <mergeCell ref="T60:V60"/>
    <mergeCell ref="B69:V69"/>
    <mergeCell ref="Q71:S71"/>
    <mergeCell ref="B97:V97"/>
    <mergeCell ref="B95:B96"/>
    <mergeCell ref="B94:C94"/>
    <mergeCell ref="Q74:S74"/>
    <mergeCell ref="T74:V74"/>
    <mergeCell ref="B73:C73"/>
    <mergeCell ref="N86:P86"/>
    <mergeCell ref="D85:W85"/>
    <mergeCell ref="T86:V86"/>
    <mergeCell ref="B84:V84"/>
    <mergeCell ref="Q86:S86"/>
    <mergeCell ref="D86:M86"/>
    <mergeCell ref="D81:W81"/>
    <mergeCell ref="D82:W82"/>
    <mergeCell ref="B85:C85"/>
    <mergeCell ref="D73:W73"/>
    <mergeCell ref="N74:P74"/>
    <mergeCell ref="D74:M74"/>
    <mergeCell ref="A20:A21"/>
    <mergeCell ref="D20:W20"/>
    <mergeCell ref="D21:W21"/>
    <mergeCell ref="B20:B21"/>
    <mergeCell ref="B22:V22"/>
    <mergeCell ref="B35:C35"/>
    <mergeCell ref="D37:W37"/>
    <mergeCell ref="Q28:S28"/>
    <mergeCell ref="B33:C33"/>
    <mergeCell ref="B34:C34"/>
    <mergeCell ref="T28:V28"/>
    <mergeCell ref="B31:C31"/>
    <mergeCell ref="N28:P28"/>
    <mergeCell ref="B32:C32"/>
    <mergeCell ref="K31:W32"/>
    <mergeCell ref="B23:V23"/>
    <mergeCell ref="B24:C24"/>
    <mergeCell ref="D24:W24"/>
    <mergeCell ref="N10:V12"/>
    <mergeCell ref="B19:C19"/>
    <mergeCell ref="N17:W17"/>
    <mergeCell ref="D18:W18"/>
    <mergeCell ref="B18:C18"/>
    <mergeCell ref="E11:M11"/>
    <mergeCell ref="B14:W14"/>
    <mergeCell ref="E12:M12"/>
    <mergeCell ref="B10:B12"/>
    <mergeCell ref="B16:C16"/>
    <mergeCell ref="D19:W19"/>
    <mergeCell ref="C10:C12"/>
    <mergeCell ref="D10:D12"/>
    <mergeCell ref="B17:M17"/>
    <mergeCell ref="D16:W16"/>
    <mergeCell ref="E10:M10"/>
    <mergeCell ref="A1:W1"/>
    <mergeCell ref="E9:M9"/>
    <mergeCell ref="N9:V9"/>
    <mergeCell ref="N7:V7"/>
    <mergeCell ref="N8:V8"/>
    <mergeCell ref="A2:V2"/>
    <mergeCell ref="B6:W6"/>
    <mergeCell ref="E7:M7"/>
    <mergeCell ref="F4:W4"/>
    <mergeCell ref="E8:M8"/>
    <mergeCell ref="Q25:S25"/>
    <mergeCell ref="B27:C27"/>
    <mergeCell ref="D27:W27"/>
    <mergeCell ref="D28:M28"/>
    <mergeCell ref="D35:W35"/>
    <mergeCell ref="T25:V25"/>
    <mergeCell ref="N25:P25"/>
    <mergeCell ref="D25:M25"/>
    <mergeCell ref="B36:C36"/>
    <mergeCell ref="D34:W34"/>
    <mergeCell ref="D33:W33"/>
    <mergeCell ref="B37:C37"/>
    <mergeCell ref="Q46:S46"/>
    <mergeCell ref="T46:V46"/>
    <mergeCell ref="B40:V40"/>
    <mergeCell ref="D43:M43"/>
    <mergeCell ref="D38:W38"/>
    <mergeCell ref="D39:W39"/>
    <mergeCell ref="B41:V41"/>
    <mergeCell ref="B42:C42"/>
    <mergeCell ref="D42:W42"/>
    <mergeCell ref="B38:B39"/>
    <mergeCell ref="B44:V44"/>
    <mergeCell ref="B45:C45"/>
    <mergeCell ref="D45:W45"/>
    <mergeCell ref="N46:P46"/>
    <mergeCell ref="D46:M46"/>
    <mergeCell ref="N43:P43"/>
    <mergeCell ref="N60:P60"/>
    <mergeCell ref="D71:M71"/>
    <mergeCell ref="N71:P71"/>
    <mergeCell ref="B68:V68"/>
    <mergeCell ref="D51:W51"/>
    <mergeCell ref="D66:W66"/>
    <mergeCell ref="D67:W67"/>
    <mergeCell ref="B63:V63"/>
    <mergeCell ref="B64:C64"/>
    <mergeCell ref="D65:W65"/>
    <mergeCell ref="B65:C65"/>
    <mergeCell ref="B58:V58"/>
    <mergeCell ref="B59:C59"/>
    <mergeCell ref="D59:W59"/>
    <mergeCell ref="D52:W52"/>
    <mergeCell ref="D53:W53"/>
    <mergeCell ref="D57:M57"/>
    <mergeCell ref="D56:W56"/>
    <mergeCell ref="N57:P57"/>
    <mergeCell ref="B55:V55"/>
    <mergeCell ref="B54:V54"/>
    <mergeCell ref="Q57:S57"/>
    <mergeCell ref="B66:B67"/>
    <mergeCell ref="D64:W64"/>
    <mergeCell ref="X2:X5"/>
    <mergeCell ref="B110:B111"/>
    <mergeCell ref="B109:C109"/>
    <mergeCell ref="D109:W109"/>
    <mergeCell ref="D115:M115"/>
    <mergeCell ref="B114:C114"/>
    <mergeCell ref="D114:W114"/>
    <mergeCell ref="Q43:S43"/>
    <mergeCell ref="T43:V43"/>
    <mergeCell ref="T71:V71"/>
    <mergeCell ref="B49:V49"/>
    <mergeCell ref="B26:V26"/>
    <mergeCell ref="D50:W50"/>
    <mergeCell ref="B50:C50"/>
    <mergeCell ref="T57:V57"/>
    <mergeCell ref="Q60:S60"/>
    <mergeCell ref="B112:V112"/>
    <mergeCell ref="B52:B53"/>
    <mergeCell ref="B51:C51"/>
    <mergeCell ref="D88:W88"/>
    <mergeCell ref="T100:V100"/>
    <mergeCell ref="D89:M89"/>
    <mergeCell ref="N89:P89"/>
    <mergeCell ref="B56:C56"/>
    <mergeCell ref="B117:C117"/>
    <mergeCell ref="D117:W117"/>
    <mergeCell ref="D118:M118"/>
    <mergeCell ref="N118:P118"/>
    <mergeCell ref="Q118:S118"/>
    <mergeCell ref="T118:V118"/>
    <mergeCell ref="A116:A118"/>
    <mergeCell ref="A23:A25"/>
    <mergeCell ref="A26:A28"/>
    <mergeCell ref="A41:A43"/>
    <mergeCell ref="A44:A46"/>
    <mergeCell ref="A55:A57"/>
    <mergeCell ref="A58:A60"/>
    <mergeCell ref="A69:A71"/>
    <mergeCell ref="A72:A74"/>
    <mergeCell ref="A87:A89"/>
    <mergeCell ref="A84:A86"/>
    <mergeCell ref="A38:A39"/>
    <mergeCell ref="A52:A53"/>
    <mergeCell ref="A66:A67"/>
    <mergeCell ref="A81:A82"/>
    <mergeCell ref="D80:W80"/>
    <mergeCell ref="D79:W79"/>
    <mergeCell ref="B72:V72"/>
    <mergeCell ref="A95:A96"/>
    <mergeCell ref="A110:A111"/>
    <mergeCell ref="B118:C118"/>
    <mergeCell ref="B25:C25"/>
    <mergeCell ref="B28:C28"/>
    <mergeCell ref="B43:C43"/>
    <mergeCell ref="B46:C46"/>
    <mergeCell ref="B57:C57"/>
    <mergeCell ref="B60:C60"/>
    <mergeCell ref="B71:C71"/>
    <mergeCell ref="B74:C74"/>
    <mergeCell ref="B86:C86"/>
    <mergeCell ref="A98:A100"/>
    <mergeCell ref="B101:V101"/>
    <mergeCell ref="B102:C102"/>
    <mergeCell ref="D102:W102"/>
    <mergeCell ref="D103:M103"/>
    <mergeCell ref="N103:P103"/>
    <mergeCell ref="Q103:S103"/>
    <mergeCell ref="T103:V103"/>
    <mergeCell ref="A101:A103"/>
    <mergeCell ref="B115:C115"/>
    <mergeCell ref="A113:A115"/>
    <mergeCell ref="B116:V116"/>
  </mergeCells>
  <phoneticPr fontId="4"/>
  <conditionalFormatting sqref="Y3">
    <cfRule type="cellIs" dxfId="1" priority="1" stopIfTrue="1" operator="equal">
      <formula>"未入力あり"</formula>
    </cfRule>
  </conditionalFormatting>
  <dataValidations count="9">
    <dataValidation imeMode="disabled" allowBlank="1" showInputMessage="1" showErrorMessage="1" prompt="内線番号を半角で入力" sqref="Q100:W100 Q28:W28 Q25:W25 Q43:W43 Q46:W46 Q60:W60 Q71:W71 Q74:W74 Q57:W57 Q86:W86 Q118:W118 Q103:W103 Q115:W115 Q89:W89"/>
    <dataValidation allowBlank="1" showInputMessage="1" showErrorMessage="1" prompt="表紙シートの病院名を反映" sqref="F4:W4"/>
    <dataValidation allowBlank="1" showInputMessage="1" showErrorMessage="1" prompt="疾患名は上の表から選択してください。_x000a_該当する病名がない場合は、その病名を直接記載してください。_x000a_すべてのがん種が対象となる場合は「すべてのがん」と記載してください。" sqref="D108:W108 D18:W18 D34:W34 D93:W93 D79:W79"/>
    <dataValidation type="custom" imeMode="disabled" allowBlank="1" showInputMessage="1" showErrorMessage="1" error="半角で入力してください" prompt="電話番号はハイフン「-」を含め、半角で入力_x000a_XXX-XXXX-XXXX" sqref="D115:M115 D28:M28 D25:M25 D43:M43 D46:M46 D60:M60 D71:M71 D74:M74 D57:M57 D86:M86 D100:M100 D118:M118 D103:M103 D89:M89">
      <formula1>LEN(D25)=LENB(D25)</formula1>
    </dataValidation>
    <dataValidation type="custom" imeMode="disabled" allowBlank="1" showInputMessage="1" showErrorMessage="1" error="半角で入力してください" prompt="アドレスは、手入力せずにホームページからコピーしてください" sqref="D111:W111 D21:W21 D39:W39 D67:W67 D53:W53 D96:W96 D82:W82">
      <formula1>LEN(D21)=LENB(D21)</formula1>
    </dataValidation>
    <dataValidation type="list" allowBlank="1" showInputMessage="1" showErrorMessage="1" prompt="表紙①に反映されます" sqref="W2">
      <formula1>"あり,なし"</formula1>
    </dataValidation>
    <dataValidation type="list" allowBlank="1" showInputMessage="1" showErrorMessage="1" sqref="D36">
      <formula1>"対応している,対応していない"</formula1>
    </dataValidation>
    <dataValidation type="list" allowBlank="1" showInputMessage="1" showErrorMessage="1" sqref="N17:W17">
      <formula1>"コロストーマ,ウロストーマ,コロストーマとウロストーマ"</formula1>
    </dataValidation>
    <dataValidation type="list" allowBlank="1" showInputMessage="1" showErrorMessage="1" sqref="W54:W55 W87 W26 W68:W69 W72 W49 D31:D32 W44 W116 W40:W41 W58 W63 W15 W22:W23 W97:W98 W101 W112:W113 W83:W84">
      <formula1>"はい,いいえ"</formula1>
    </dataValidation>
  </dataValidations>
  <hyperlinks>
    <hyperlink ref="Y1" location="表紙①!D31" tooltip="表紙①に戻ります" display="表紙①に戻る"/>
    <hyperlink ref="Y2" location="'様式4（機能別）'!N344" tooltip="様式4（機能別）に戻ります" display="様式4（機能別）のⅡ（地域がん診療連携拠点病院の指定要件について）に戻る"/>
    <hyperlink ref="Y4" location="'様式4（機能別）'!N756" tooltip="別紙4（機能別）に戻ります" display="様式4（機能別）のVII（地域がん診療病院の指定要件について）に戻る"/>
    <hyperlink ref="D21" r:id="rId1"/>
    <hyperlink ref="D39" r:id="rId2"/>
    <hyperlink ref="D53" r:id="rId3"/>
    <hyperlink ref="D82" r:id="rId4"/>
  </hyperlinks>
  <printOptions horizontalCentered="1"/>
  <pageMargins left="0.39370078740157483" right="0.39370078740157483" top="0.59055118110236227" bottom="0.59055118110236227" header="0.35433070866141736" footer="0.27559055118110237"/>
  <pageSetup paperSize="9" scale="77" fitToHeight="0" orientation="portrait" cellComments="asDisplayed" r:id="rId5"/>
  <headerFooter>
    <oddHeader>&amp;Rver.2.0</oddHeader>
    <oddFooter>&amp;C&amp;P/&amp;N&amp;R&amp;A</oddFooter>
  </headerFooter>
  <rowBreaks count="7" manualBreakCount="7">
    <brk id="13" max="23" man="1"/>
    <brk id="29" max="23" man="1"/>
    <brk id="47" max="23" man="1"/>
    <brk id="61" max="23" man="1"/>
    <brk id="75" max="23" man="1"/>
    <brk id="90" max="23" man="1"/>
    <brk id="105" max="2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50"/>
    <pageSetUpPr fitToPage="1"/>
  </sheetPr>
  <dimension ref="A1:H35"/>
  <sheetViews>
    <sheetView showGridLines="0" tabSelected="1" view="pageBreakPreview" zoomScaleNormal="100" zoomScaleSheetLayoutView="100" zoomScalePageLayoutView="70" workbookViewId="0"/>
  </sheetViews>
  <sheetFormatPr defaultColWidth="9" defaultRowHeight="14.25" x14ac:dyDescent="0.15"/>
  <cols>
    <col min="1" max="1" width="3.625" style="11" customWidth="1"/>
    <col min="2" max="3" width="8.625" style="11" customWidth="1"/>
    <col min="4" max="5" width="10.625" style="477" customWidth="1"/>
    <col min="6" max="6" width="68.625" style="18" customWidth="1"/>
    <col min="7" max="7" width="3.75" style="233" customWidth="1"/>
    <col min="8" max="8" width="80.625" style="20" customWidth="1"/>
    <col min="9" max="16384" width="9" style="11"/>
  </cols>
  <sheetData>
    <row r="1" spans="1:8" s="211" customFormat="1" ht="18" thickBot="1" x14ac:dyDescent="0.2">
      <c r="B1" s="212" t="s">
        <v>222</v>
      </c>
      <c r="C1" s="212"/>
      <c r="D1" s="212"/>
      <c r="E1" s="212"/>
      <c r="G1" s="232"/>
      <c r="H1" s="359"/>
    </row>
    <row r="2" spans="1:8" ht="24" customHeight="1" thickBot="1" x14ac:dyDescent="0.2">
      <c r="D2" s="187" t="s">
        <v>220</v>
      </c>
      <c r="E2" s="1367" t="s">
        <v>1646</v>
      </c>
      <c r="F2" s="1368"/>
      <c r="H2" s="1195" t="s">
        <v>1359</v>
      </c>
    </row>
    <row r="3" spans="1:8" s="3" customFormat="1" ht="5.0999999999999996" customHeight="1" x14ac:dyDescent="0.15">
      <c r="G3" s="197"/>
      <c r="H3" s="194"/>
    </row>
    <row r="4" spans="1:8" ht="5.0999999999999996" customHeight="1" x14ac:dyDescent="0.15">
      <c r="B4" s="213"/>
      <c r="C4" s="213"/>
      <c r="F4" s="214"/>
      <c r="H4" s="360"/>
    </row>
    <row r="5" spans="1:8" ht="5.0999999999999996" customHeight="1" x14ac:dyDescent="0.15">
      <c r="A5" s="12"/>
      <c r="B5" s="12"/>
      <c r="C5" s="12"/>
      <c r="D5" s="215"/>
      <c r="E5" s="215"/>
      <c r="F5" s="216"/>
      <c r="H5" s="360"/>
    </row>
    <row r="6" spans="1:8" s="20" customFormat="1" ht="12" customHeight="1" x14ac:dyDescent="0.15">
      <c r="A6" s="13"/>
      <c r="B6" s="13"/>
      <c r="C6" s="13"/>
      <c r="D6" s="217" t="s">
        <v>1644</v>
      </c>
      <c r="E6" s="218"/>
      <c r="F6" s="14"/>
      <c r="G6" s="234"/>
      <c r="H6" s="360"/>
    </row>
    <row r="7" spans="1:8" s="222" customFormat="1" ht="12" customHeight="1" x14ac:dyDescent="0.15">
      <c r="A7" s="219"/>
      <c r="B7" s="219"/>
      <c r="C7" s="219"/>
      <c r="D7" s="220" t="s">
        <v>373</v>
      </c>
      <c r="E7" s="220" t="s">
        <v>290</v>
      </c>
      <c r="F7" s="221" t="s">
        <v>372</v>
      </c>
      <c r="G7" s="235"/>
      <c r="H7" s="360"/>
    </row>
    <row r="8" spans="1:8" s="222" customFormat="1" ht="12" customHeight="1" x14ac:dyDescent="0.15">
      <c r="A8" s="219"/>
      <c r="B8" s="238" t="str">
        <f>IF('様式4（全般事項）'!V1="✔チェック欄に未入力なし","✔","未入力あり")</f>
        <v>✔</v>
      </c>
      <c r="C8" s="219"/>
      <c r="D8" s="220" t="s">
        <v>374</v>
      </c>
      <c r="E8" s="220" t="s">
        <v>290</v>
      </c>
      <c r="F8" s="221" t="s">
        <v>326</v>
      </c>
      <c r="G8" s="235"/>
      <c r="H8" s="360"/>
    </row>
    <row r="9" spans="1:8" s="222" customFormat="1" ht="12" customHeight="1" x14ac:dyDescent="0.15">
      <c r="A9" s="219"/>
      <c r="B9" s="238" t="e">
        <f>IF('様式4（機能別）'!#REF!="✔チェック欄に未入力なし","✔","未入力あり")</f>
        <v>#REF!</v>
      </c>
      <c r="C9" s="219"/>
      <c r="D9" s="220" t="s">
        <v>374</v>
      </c>
      <c r="E9" s="220" t="s">
        <v>290</v>
      </c>
      <c r="F9" s="221" t="s">
        <v>1563</v>
      </c>
      <c r="G9" s="235"/>
      <c r="H9" s="360"/>
    </row>
    <row r="10" spans="1:8" s="224" customFormat="1" ht="5.0999999999999996" customHeight="1" x14ac:dyDescent="0.15">
      <c r="A10" s="223"/>
      <c r="B10" s="223"/>
      <c r="C10" s="223"/>
      <c r="D10" s="209"/>
      <c r="E10" s="209"/>
      <c r="F10" s="414"/>
      <c r="G10" s="236"/>
      <c r="H10" s="360"/>
    </row>
    <row r="11" spans="1:8" s="20" customFormat="1" ht="35.1" customHeight="1" x14ac:dyDescent="0.15">
      <c r="A11" s="13"/>
      <c r="B11" s="13"/>
      <c r="C11" s="13"/>
      <c r="D11" s="217" t="s">
        <v>223</v>
      </c>
      <c r="E11" s="1369" t="s">
        <v>390</v>
      </c>
      <c r="F11" s="1369"/>
      <c r="G11" s="237"/>
      <c r="H11" s="360"/>
    </row>
    <row r="12" spans="1:8" s="222" customFormat="1" ht="24" customHeight="1" x14ac:dyDescent="0.15">
      <c r="A12" s="15"/>
      <c r="B12" s="225" t="s">
        <v>17</v>
      </c>
      <c r="C12" s="226" t="s">
        <v>16</v>
      </c>
      <c r="D12" s="210" t="s">
        <v>221</v>
      </c>
      <c r="E12" s="220" t="s">
        <v>291</v>
      </c>
      <c r="F12" s="227" t="s">
        <v>228</v>
      </c>
      <c r="G12" s="191"/>
      <c r="H12" s="360"/>
    </row>
    <row r="13" spans="1:8" s="222" customFormat="1" ht="12" customHeight="1" x14ac:dyDescent="0.15">
      <c r="A13" s="1370" t="s">
        <v>865</v>
      </c>
      <c r="B13" s="189" t="str">
        <f>IF('別紙1（満たしていない要件）'!E2="","未入力",'別紙1（満たしていない要件）'!E2)</f>
        <v>なし</v>
      </c>
      <c r="C13" s="827"/>
      <c r="D13" s="924" t="s">
        <v>267</v>
      </c>
      <c r="E13" s="220" t="s">
        <v>290</v>
      </c>
      <c r="F13" s="221" t="s">
        <v>1347</v>
      </c>
      <c r="G13" s="191"/>
      <c r="H13" s="360"/>
    </row>
    <row r="14" spans="1:8" s="222" customFormat="1" ht="12" customHeight="1" x14ac:dyDescent="0.15">
      <c r="A14" s="1371"/>
      <c r="B14" s="189" t="str">
        <f>IF('別紙2（専門とするがんの診療状況）'!K2="","未入力",'別紙2（専門とするがんの診療状況）'!K2)</f>
        <v>あり</v>
      </c>
      <c r="C14" s="827"/>
      <c r="D14" s="924" t="s">
        <v>268</v>
      </c>
      <c r="E14" s="220" t="s">
        <v>290</v>
      </c>
      <c r="F14" s="221" t="s">
        <v>844</v>
      </c>
      <c r="G14" s="191"/>
      <c r="H14" s="360"/>
    </row>
    <row r="15" spans="1:8" s="222" customFormat="1" ht="12" customHeight="1" x14ac:dyDescent="0.15">
      <c r="A15" s="1371"/>
      <c r="B15" s="189" t="str">
        <f>IF('別紙３（緩和外来）'!X2="","未入力",'別紙３（緩和外来）'!X2)</f>
        <v>あり</v>
      </c>
      <c r="C15" s="827"/>
      <c r="D15" s="924" t="s">
        <v>193</v>
      </c>
      <c r="E15" s="220" t="s">
        <v>290</v>
      </c>
      <c r="F15" s="221" t="s">
        <v>190</v>
      </c>
      <c r="G15" s="191"/>
      <c r="H15" s="360"/>
    </row>
    <row r="16" spans="1:8" s="222" customFormat="1" ht="12" customHeight="1" x14ac:dyDescent="0.15">
      <c r="A16" s="1371"/>
      <c r="B16" s="189" t="str">
        <f>IF('別紙４（緩和病棟）'!Y2="","未入力",'別紙４（緩和病棟）'!Y2)</f>
        <v>あり</v>
      </c>
      <c r="C16" s="827"/>
      <c r="D16" s="924" t="s">
        <v>194</v>
      </c>
      <c r="E16" s="220" t="s">
        <v>290</v>
      </c>
      <c r="F16" s="221" t="s">
        <v>191</v>
      </c>
      <c r="G16" s="191"/>
      <c r="H16" s="360"/>
    </row>
    <row r="17" spans="1:8" s="222" customFormat="1" ht="12" customHeight="1" x14ac:dyDescent="0.15">
      <c r="A17" s="1371"/>
      <c r="B17" s="189" t="str">
        <f>IF('別紙５（地域緩和ケア連携体制）'!J2="","未入力",'別紙５（地域緩和ケア連携体制）'!J2)</f>
        <v>あり</v>
      </c>
      <c r="C17" s="827"/>
      <c r="D17" s="924" t="s">
        <v>195</v>
      </c>
      <c r="E17" s="1099" t="s">
        <v>1305</v>
      </c>
      <c r="F17" s="221" t="s">
        <v>1176</v>
      </c>
      <c r="G17" s="191"/>
      <c r="H17" s="360"/>
    </row>
    <row r="18" spans="1:8" s="222" customFormat="1" ht="13.15" customHeight="1" x14ac:dyDescent="0.15">
      <c r="A18" s="1371"/>
      <c r="B18" s="189" t="str">
        <f>IF('別紙６（地域パス）'!I2="","未入力",'別紙６（地域パス）'!I2)</f>
        <v>あり</v>
      </c>
      <c r="C18" s="827"/>
      <c r="D18" s="924" t="s">
        <v>196</v>
      </c>
      <c r="E18" s="220" t="s">
        <v>290</v>
      </c>
      <c r="F18" s="221" t="s">
        <v>192</v>
      </c>
      <c r="G18" s="191"/>
      <c r="H18" s="360"/>
    </row>
    <row r="19" spans="1:8" s="222" customFormat="1" ht="12" customHeight="1" x14ac:dyDescent="0.15">
      <c r="A19" s="1371"/>
      <c r="B19" s="189" t="str">
        <f>IF('別紙７（地域連携カンファ開催状況）'!H2="","未入力",'別紙７（地域連携カンファ開催状況）'!H2)</f>
        <v>あり</v>
      </c>
      <c r="C19" s="827"/>
      <c r="D19" s="924" t="s">
        <v>536</v>
      </c>
      <c r="E19" s="220" t="s">
        <v>290</v>
      </c>
      <c r="F19" s="221" t="s">
        <v>861</v>
      </c>
      <c r="G19" s="191"/>
      <c r="H19" s="360"/>
    </row>
    <row r="20" spans="1:8" s="222" customFormat="1" ht="12" customHeight="1" x14ac:dyDescent="0.15">
      <c r="A20" s="1371"/>
      <c r="B20" s="189" t="str">
        <f>IF('別紙８（緩和メンバー）'!F2="","未入力",'別紙８（緩和メンバー）'!F2)</f>
        <v>あり</v>
      </c>
      <c r="C20" s="471" t="str">
        <f>IF(AND(B20="あり",'別紙５（地域緩和ケア連携体制）'!D18=""),"未入力",'別紙５（地域緩和ケア連携体制）'!D18)</f>
        <v>なし</v>
      </c>
      <c r="D20" s="924" t="s">
        <v>537</v>
      </c>
      <c r="E20" s="220" t="s">
        <v>290</v>
      </c>
      <c r="F20" s="221" t="s">
        <v>862</v>
      </c>
      <c r="G20" s="191"/>
      <c r="H20" s="360"/>
    </row>
    <row r="21" spans="1:8" s="222" customFormat="1" ht="12" customHeight="1" x14ac:dyDescent="0.15">
      <c r="A21" s="1371"/>
      <c r="B21" s="189" t="str">
        <f>IF('別紙９（語り合うための場の設定状況）'!P2="","未入力",'別紙９（語り合うための場の設定状況）'!P2)</f>
        <v>あり</v>
      </c>
      <c r="C21" s="827"/>
      <c r="D21" s="924" t="s">
        <v>188</v>
      </c>
      <c r="E21" s="220" t="s">
        <v>290</v>
      </c>
      <c r="F21" s="221" t="s">
        <v>269</v>
      </c>
      <c r="G21" s="191"/>
      <c r="H21" s="360"/>
    </row>
    <row r="22" spans="1:8" s="222" customFormat="1" ht="21" customHeight="1" x14ac:dyDescent="0.15">
      <c r="A22" s="1371"/>
      <c r="B22" s="189" t="str">
        <f>IF('別紙10（診療実績）'!E2="","未入力",'別紙10（診療実績）'!E2)</f>
        <v>あり</v>
      </c>
      <c r="C22" s="827"/>
      <c r="D22" s="924" t="s">
        <v>197</v>
      </c>
      <c r="E22" s="1099" t="s">
        <v>1305</v>
      </c>
      <c r="F22" s="221" t="s">
        <v>863</v>
      </c>
      <c r="G22" s="191"/>
      <c r="H22" s="360"/>
    </row>
    <row r="23" spans="1:8" s="222" customFormat="1" ht="13.15" customHeight="1" x14ac:dyDescent="0.15">
      <c r="A23" s="1371"/>
      <c r="B23" s="189" t="str">
        <f>IF('別紙11（相談内容）'!G2="","未入力",'別紙11（相談内容）'!G2)</f>
        <v>あり</v>
      </c>
      <c r="C23" s="827"/>
      <c r="D23" s="924" t="s">
        <v>168</v>
      </c>
      <c r="E23" s="220" t="s">
        <v>290</v>
      </c>
      <c r="F23" s="221" t="s">
        <v>278</v>
      </c>
      <c r="G23" s="191"/>
      <c r="H23" s="360"/>
    </row>
    <row r="24" spans="1:8" s="222" customFormat="1" ht="12" customHeight="1" x14ac:dyDescent="0.15">
      <c r="A24" s="1371"/>
      <c r="B24" s="189" t="str">
        <f>IF('別紙12（相談支援センター窓口）'!W2="","未入力",'別紙12（相談支援センター窓口）'!W2)</f>
        <v>あり</v>
      </c>
      <c r="C24" s="827"/>
      <c r="D24" s="924" t="s">
        <v>238</v>
      </c>
      <c r="E24" s="220" t="s">
        <v>290</v>
      </c>
      <c r="F24" s="221" t="s">
        <v>1459</v>
      </c>
      <c r="G24" s="191"/>
      <c r="H24" s="360"/>
    </row>
    <row r="25" spans="1:8" s="222" customFormat="1" ht="12" customHeight="1" x14ac:dyDescent="0.15">
      <c r="A25" s="1371"/>
      <c r="B25" s="189" t="str">
        <f>IF('別紙13（相談支援センター体制）'!I2="","未入力",'別紙13（相談支援センター体制）'!I2)</f>
        <v>あり</v>
      </c>
      <c r="C25" s="827"/>
      <c r="D25" s="924" t="s">
        <v>227</v>
      </c>
      <c r="E25" s="220" t="s">
        <v>290</v>
      </c>
      <c r="F25" s="221" t="s">
        <v>369</v>
      </c>
      <c r="G25" s="191"/>
      <c r="H25" s="360"/>
    </row>
    <row r="26" spans="1:8" s="222" customFormat="1" ht="12" customHeight="1" x14ac:dyDescent="0.15">
      <c r="A26" s="1371"/>
      <c r="B26" s="189" t="str">
        <f>IF('別紙14（連携協力体制）'!H2="","未入力",'別紙14（連携協力体制）'!H2)</f>
        <v>あり</v>
      </c>
      <c r="C26" s="228"/>
      <c r="D26" s="924" t="s">
        <v>186</v>
      </c>
      <c r="E26" s="220" t="s">
        <v>290</v>
      </c>
      <c r="F26" s="221" t="s">
        <v>370</v>
      </c>
      <c r="G26" s="235"/>
      <c r="H26" s="360"/>
    </row>
    <row r="27" spans="1:8" s="222" customFormat="1" ht="12" customHeight="1" x14ac:dyDescent="0.15">
      <c r="A27" s="1371"/>
      <c r="B27" s="189" t="str">
        <f>IF('別紙15（専門外来）'!W2="","未入力",'別紙15（専門外来）'!W2)</f>
        <v>あり</v>
      </c>
      <c r="C27" s="228"/>
      <c r="D27" s="924" t="s">
        <v>187</v>
      </c>
      <c r="E27" s="220" t="s">
        <v>290</v>
      </c>
      <c r="F27" s="229" t="s">
        <v>420</v>
      </c>
      <c r="G27" s="235"/>
      <c r="H27" s="360"/>
    </row>
    <row r="28" spans="1:8" s="222" customFormat="1" ht="12" customHeight="1" x14ac:dyDescent="0.15">
      <c r="A28" s="1371"/>
      <c r="B28" s="189" t="str">
        <f>IF('別紙16（院内がん登録）'!G2="","未入力",'別紙16（院内がん登録）'!G2)</f>
        <v>あり</v>
      </c>
      <c r="C28" s="228"/>
      <c r="D28" s="924" t="s">
        <v>189</v>
      </c>
      <c r="E28" s="220" t="s">
        <v>290</v>
      </c>
      <c r="F28" s="229" t="s">
        <v>361</v>
      </c>
      <c r="G28" s="235"/>
      <c r="H28" s="360"/>
    </row>
    <row r="29" spans="1:8" s="222" customFormat="1" ht="12" customHeight="1" x14ac:dyDescent="0.15">
      <c r="A29" s="1371"/>
      <c r="B29" s="189" t="str">
        <f>IF('別紙17（臨床試験・治験）'!W2="","未入力",'別紙17（臨床試験・治験）'!W2)</f>
        <v>あり</v>
      </c>
      <c r="C29" s="228"/>
      <c r="D29" s="1247" t="s">
        <v>116</v>
      </c>
      <c r="E29" s="220" t="s">
        <v>290</v>
      </c>
      <c r="F29" s="229" t="s">
        <v>270</v>
      </c>
      <c r="G29" s="235"/>
      <c r="H29" s="360"/>
    </row>
    <row r="30" spans="1:8" s="222" customFormat="1" ht="12" customHeight="1" x14ac:dyDescent="0.15">
      <c r="A30" s="1371"/>
      <c r="B30" s="189" t="str">
        <f>IF('別紙18（PDCAサイクル）'!K2="","未入力",'別紙18（PDCAサイクル）'!K2)</f>
        <v>あり</v>
      </c>
      <c r="C30" s="471" t="str">
        <f>IF(AND(B30="あり",'別紙18（PDCAサイクル）'!D30=""),"未入力",'別紙18（PDCAサイクル）'!D30)</f>
        <v>なし</v>
      </c>
      <c r="D30" s="924" t="s">
        <v>198</v>
      </c>
      <c r="E30" s="1099" t="s">
        <v>1305</v>
      </c>
      <c r="F30" s="229" t="s">
        <v>371</v>
      </c>
      <c r="G30" s="235"/>
      <c r="H30" s="360"/>
    </row>
    <row r="31" spans="1:8" s="222" customFormat="1" ht="12" customHeight="1" x14ac:dyDescent="0.15">
      <c r="A31" s="1371"/>
      <c r="B31" s="189" t="str">
        <f>IF('別紙19（医療安全）'!I2="","未入力",'別紙19（医療安全）'!I2)</f>
        <v>あり</v>
      </c>
      <c r="C31" s="1252"/>
      <c r="D31" s="924" t="s">
        <v>199</v>
      </c>
      <c r="E31" s="220" t="s">
        <v>290</v>
      </c>
      <c r="F31" s="229" t="s">
        <v>1096</v>
      </c>
      <c r="G31" s="235"/>
      <c r="H31" s="360"/>
    </row>
    <row r="32" spans="1:8" s="222" customFormat="1" ht="5.0999999999999996" customHeight="1" x14ac:dyDescent="0.15">
      <c r="A32" s="1371"/>
      <c r="B32" s="230"/>
      <c r="C32" s="230"/>
      <c r="D32" s="220"/>
      <c r="E32" s="1099"/>
      <c r="F32" s="229"/>
      <c r="G32" s="235"/>
      <c r="H32" s="360"/>
    </row>
    <row r="33" spans="2:6" x14ac:dyDescent="0.15">
      <c r="B33" s="224"/>
      <c r="C33" s="224"/>
      <c r="D33" s="554"/>
      <c r="E33" s="554"/>
      <c r="F33" s="231"/>
    </row>
    <row r="34" spans="2:6" x14ac:dyDescent="0.15">
      <c r="B34" s="224"/>
      <c r="C34" s="224"/>
      <c r="D34" s="554"/>
      <c r="E34" s="554"/>
      <c r="F34" s="231"/>
    </row>
    <row r="35" spans="2:6" x14ac:dyDescent="0.15">
      <c r="B35" s="224"/>
      <c r="C35" s="224"/>
      <c r="D35" s="554"/>
      <c r="E35" s="554"/>
      <c r="F35" s="231"/>
    </row>
  </sheetData>
  <sheetProtection formatCells="0" formatColumns="0" formatRows="0" insertHyperlinks="0"/>
  <mergeCells count="3">
    <mergeCell ref="E2:F2"/>
    <mergeCell ref="E11:F11"/>
    <mergeCell ref="A13:A32"/>
  </mergeCells>
  <phoneticPr fontId="4"/>
  <conditionalFormatting sqref="B13:C13 C14:C16 B26:C29 B32:C32 B14:B25 B30:B31">
    <cfRule type="cellIs" dxfId="138" priority="30" stopIfTrue="1" operator="equal">
      <formula>"未入力"</formula>
    </cfRule>
  </conditionalFormatting>
  <conditionalFormatting sqref="B8:B9">
    <cfRule type="cellIs" dxfId="137" priority="29" stopIfTrue="1" operator="equal">
      <formula>"未入力あり"</formula>
    </cfRule>
  </conditionalFormatting>
  <conditionalFormatting sqref="C17">
    <cfRule type="cellIs" dxfId="136" priority="27" stopIfTrue="1" operator="equal">
      <formula>"未入力"</formula>
    </cfRule>
  </conditionalFormatting>
  <conditionalFormatting sqref="C18">
    <cfRule type="cellIs" dxfId="135" priority="26" stopIfTrue="1" operator="equal">
      <formula>"未入力"</formula>
    </cfRule>
  </conditionalFormatting>
  <conditionalFormatting sqref="C19">
    <cfRule type="cellIs" dxfId="134" priority="25" stopIfTrue="1" operator="equal">
      <formula>"未入力"</formula>
    </cfRule>
  </conditionalFormatting>
  <conditionalFormatting sqref="C20">
    <cfRule type="cellIs" dxfId="133" priority="24" stopIfTrue="1" operator="equal">
      <formula>"未入力"</formula>
    </cfRule>
  </conditionalFormatting>
  <conditionalFormatting sqref="C20">
    <cfRule type="cellIs" dxfId="132" priority="23" stopIfTrue="1" operator="equal">
      <formula>"未入力"</formula>
    </cfRule>
  </conditionalFormatting>
  <conditionalFormatting sqref="C21">
    <cfRule type="cellIs" dxfId="131" priority="22" stopIfTrue="1" operator="equal">
      <formula>"未入力"</formula>
    </cfRule>
  </conditionalFormatting>
  <conditionalFormatting sqref="C22">
    <cfRule type="cellIs" dxfId="130" priority="21" stopIfTrue="1" operator="equal">
      <formula>"未入力"</formula>
    </cfRule>
  </conditionalFormatting>
  <conditionalFormatting sqref="C23">
    <cfRule type="cellIs" dxfId="129" priority="20" stopIfTrue="1" operator="equal">
      <formula>"未入力"</formula>
    </cfRule>
  </conditionalFormatting>
  <conditionalFormatting sqref="C24">
    <cfRule type="cellIs" dxfId="128" priority="19" stopIfTrue="1" operator="equal">
      <formula>"未入力"</formula>
    </cfRule>
  </conditionalFormatting>
  <conditionalFormatting sqref="C25">
    <cfRule type="cellIs" dxfId="127" priority="18" stopIfTrue="1" operator="equal">
      <formula>"未入力"</formula>
    </cfRule>
  </conditionalFormatting>
  <conditionalFormatting sqref="C31">
    <cfRule type="cellIs" dxfId="126" priority="14" stopIfTrue="1" operator="equal">
      <formula>"未入力"</formula>
    </cfRule>
  </conditionalFormatting>
  <conditionalFormatting sqref="C31">
    <cfRule type="cellIs" dxfId="125" priority="13" stopIfTrue="1" operator="equal">
      <formula>"未入力"</formula>
    </cfRule>
  </conditionalFormatting>
  <conditionalFormatting sqref="C30">
    <cfRule type="cellIs" dxfId="124" priority="2" stopIfTrue="1" operator="equal">
      <formula>"未入力"</formula>
    </cfRule>
  </conditionalFormatting>
  <conditionalFormatting sqref="C30">
    <cfRule type="cellIs" dxfId="123" priority="1" stopIfTrue="1" operator="equal">
      <formula>"未入力"</formula>
    </cfRule>
  </conditionalFormatting>
  <dataValidations xWindow="597" yWindow="373" count="1">
    <dataValidation allowBlank="1" showInputMessage="1" showErrorMessage="1" prompt="入力する病院名は、ホームページに掲載する際の見やすさの観点から、全角20文字以内とし、●法人/▲機構/■連合会　等は省略してください。_x000a__x000d_このセルの内容が他のシートに反映されます。" sqref="E2:F2"/>
  </dataValidations>
  <hyperlinks>
    <hyperlink ref="D28" location="'別紙16（院内がん登録）'!Print_Area" tooltip="別紙１６に移動します" display="別紙16"/>
    <hyperlink ref="D31" location="'別紙19（医療安全）'!Print_Area" tooltip="別紙１９に移動します" display="別紙19"/>
    <hyperlink ref="D27" location="'別紙15（専門外来）'!Print_Area" tooltip="別紙１５に移動します" display="別紙15"/>
    <hyperlink ref="D13" location="'別紙1（満たしていない要件）'!A1" tooltip="別紙１に移動します" display="別紙1"/>
    <hyperlink ref="D14" location="'別紙2（専門とするがんの診療状況）'!A1" tooltip="別紙２に移動します" display="別紙2"/>
    <hyperlink ref="D15" location="'別紙３（緩和外来）'!Print_Area" tooltip="別紙３に移動します" display="別紙3"/>
    <hyperlink ref="D16" location="'別紙４（緩和病棟）'!Print_Area" tooltip="別紙４に移動します" display="別紙4"/>
    <hyperlink ref="D17" location="'別紙５（地域緩和ケア連携体制）'!Print_Area" tooltip="別紙５に移動します" display="別紙5"/>
    <hyperlink ref="D18" location="'別紙６（地域パス）'!Print_Area" tooltip="別紙６に移動します" display="別紙6"/>
    <hyperlink ref="D19" location="'別紙７（地域連携カンファ開催状況）'!Print_Area" tooltip="別紙７に移動します" display="別紙7"/>
    <hyperlink ref="D20" location="'別紙８（緩和メンバー）'!Print_Area" tooltip="別紙８に移動します" display="別紙8"/>
    <hyperlink ref="D21" location="'別紙９（患者支援）'!Print_Area" tooltip="別紙９に移動します" display="別紙9"/>
    <hyperlink ref="D22" location="'別紙10（診療実績）'!Print_Area" tooltip="別紙１０に移動します" display="別紙10"/>
    <hyperlink ref="D23" location="'別紙11（相談内容）'!Print_Area" tooltip="別紙１１に移動します" display="別紙11"/>
    <hyperlink ref="D24" location="'別紙12（相談支援センター対応状況）'!Print_Area" tooltip="別紙１２に移動します" display="別紙12"/>
    <hyperlink ref="D25" location="'別紙13（相談支援センター体制）'!Print_Area" tooltip="別紙１３に移動します" display="別紙13"/>
    <hyperlink ref="D26" location="'別紙14（連携協力体制）'!Print_Area" tooltip="別紙１４に移動します" display="別紙14"/>
    <hyperlink ref="D29" location="'別紙17（臨床試験・治験）'!Print_Area" tooltip="別紙１７に移動します" display="別紙17"/>
    <hyperlink ref="D30" location="'別紙18（PDCAサイクル）'!Print_Area" tooltip="別紙１８に移動します" display="別紙18"/>
  </hyperlinks>
  <printOptions horizontalCentered="1"/>
  <pageMargins left="0.39370078740157483" right="0.39370078740157483" top="0.59055118110236227" bottom="0.59055118110236227" header="0.35433070866141736" footer="0.27559055118110237"/>
  <pageSetup paperSize="9" scale="87" fitToHeight="0" orientation="portrait" cellComments="asDisplayed" r:id="rId1"/>
  <headerFooter>
    <oddHeader>&amp;Rver.2.0</oddHeader>
    <oddFooter>&amp;C&amp;P/&amp;N&amp;R&amp;A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J27"/>
  <sheetViews>
    <sheetView showGridLines="0" view="pageBreakPreview" topLeftCell="A7" zoomScaleNormal="100" zoomScaleSheetLayoutView="100" zoomScalePageLayoutView="80" workbookViewId="0">
      <selection activeCell="H10" sqref="H10"/>
    </sheetView>
  </sheetViews>
  <sheetFormatPr defaultColWidth="8.875" defaultRowHeight="13.5" x14ac:dyDescent="0.15"/>
  <cols>
    <col min="1" max="1" width="3.625" style="273" customWidth="1"/>
    <col min="2" max="2" width="12.625" style="273" customWidth="1"/>
    <col min="3" max="4" width="8.625" style="273" customWidth="1"/>
    <col min="5" max="5" width="6.625" style="273" customWidth="1"/>
    <col min="6" max="6" width="17.625" style="273" customWidth="1"/>
    <col min="7" max="7" width="34.625" style="273" customWidth="1"/>
    <col min="8" max="8" width="15" style="273" customWidth="1"/>
    <col min="9" max="9" width="2.25" style="273" customWidth="1"/>
    <col min="10" max="10" width="80.625" style="273" customWidth="1"/>
    <col min="11" max="16384" width="8.875" style="273"/>
  </cols>
  <sheetData>
    <row r="1" spans="1:10" ht="19.5" customHeight="1" thickBot="1" x14ac:dyDescent="0.2">
      <c r="A1" s="1538" t="s">
        <v>1051</v>
      </c>
      <c r="B1" s="2032"/>
      <c r="C1" s="2032"/>
      <c r="D1" s="2032"/>
      <c r="E1" s="2032"/>
      <c r="F1" s="2032"/>
      <c r="G1" s="2032"/>
      <c r="I1" s="990" t="s">
        <v>1214</v>
      </c>
    </row>
    <row r="2" spans="1:10" ht="35.1" customHeight="1" thickTop="1" thickBot="1" x14ac:dyDescent="0.2">
      <c r="A2" s="1539" t="s">
        <v>387</v>
      </c>
      <c r="B2" s="1539"/>
      <c r="C2" s="1539"/>
      <c r="D2" s="1539"/>
      <c r="E2" s="1539"/>
      <c r="F2" s="1554"/>
      <c r="G2" s="243" t="s">
        <v>293</v>
      </c>
      <c r="H2" s="1826" t="str">
        <f>IF(AND(B12&lt;&gt;"",C12&lt;&gt;"",D12&lt;&gt;"",E12&lt;&gt;"",F12&lt;&gt;"",G12&lt;&gt;"",G2&lt;&gt;""),"",IF(G2="あり","下の表の少なくとも１項目は入力してください",IF(G2="","←「あり」か「なし」を選択してください","")))</f>
        <v/>
      </c>
      <c r="I2" s="990" t="s">
        <v>1271</v>
      </c>
    </row>
    <row r="3" spans="1:10" ht="5.0999999999999996" customHeight="1" thickTop="1" x14ac:dyDescent="0.15">
      <c r="A3" s="249"/>
      <c r="B3" s="249"/>
      <c r="C3" s="249"/>
      <c r="D3" s="249"/>
      <c r="E3" s="249"/>
      <c r="F3" s="249"/>
      <c r="G3" s="249"/>
      <c r="H3" s="1826"/>
      <c r="I3" s="78"/>
    </row>
    <row r="4" spans="1:10" ht="20.100000000000001" customHeight="1" x14ac:dyDescent="0.15">
      <c r="A4" s="249"/>
      <c r="B4" s="249"/>
      <c r="C4" s="249" t="s">
        <v>1050</v>
      </c>
      <c r="D4" s="249"/>
      <c r="E4" s="249"/>
      <c r="F4" s="680" t="s">
        <v>327</v>
      </c>
      <c r="G4" s="700" t="str">
        <f>表紙①!E2</f>
        <v>市立貝塚病院</v>
      </c>
      <c r="H4" s="1826"/>
      <c r="I4" s="990" t="s">
        <v>1306</v>
      </c>
    </row>
    <row r="5" spans="1:10" ht="20.100000000000001" customHeight="1" x14ac:dyDescent="0.15">
      <c r="F5" s="245" t="s">
        <v>1355</v>
      </c>
      <c r="G5" s="542" t="s">
        <v>1601</v>
      </c>
      <c r="J5" s="1209" t="s">
        <v>384</v>
      </c>
    </row>
    <row r="6" spans="1:10" ht="20.100000000000001" customHeight="1" x14ac:dyDescent="0.15">
      <c r="A6" s="2036" t="s">
        <v>1049</v>
      </c>
      <c r="B6" s="2036"/>
      <c r="C6" s="2036"/>
      <c r="D6" s="2036"/>
      <c r="E6" s="2036"/>
      <c r="F6" s="2036"/>
      <c r="G6" s="2036"/>
      <c r="J6" s="366"/>
    </row>
    <row r="7" spans="1:10" ht="99.95" customHeight="1" x14ac:dyDescent="0.15">
      <c r="A7" s="2037" t="s">
        <v>1048</v>
      </c>
      <c r="B7" s="2037"/>
      <c r="C7" s="2037"/>
      <c r="D7" s="2037"/>
      <c r="E7" s="2037"/>
      <c r="F7" s="2037"/>
      <c r="G7" s="2037"/>
      <c r="J7" s="366"/>
    </row>
    <row r="8" spans="1:10" ht="27.95" customHeight="1" x14ac:dyDescent="0.15">
      <c r="A8" s="2033"/>
      <c r="B8" s="2034" t="s">
        <v>1047</v>
      </c>
      <c r="C8" s="2035" t="s">
        <v>1046</v>
      </c>
      <c r="D8" s="2035" t="s">
        <v>1045</v>
      </c>
      <c r="E8" s="2031" t="s">
        <v>932</v>
      </c>
      <c r="F8" s="2031" t="s">
        <v>1044</v>
      </c>
      <c r="G8" s="458" t="s">
        <v>1043</v>
      </c>
      <c r="J8" s="366"/>
    </row>
    <row r="9" spans="1:10" ht="18" customHeight="1" x14ac:dyDescent="0.15">
      <c r="A9" s="2033"/>
      <c r="B9" s="2034"/>
      <c r="C9" s="2035"/>
      <c r="D9" s="2035"/>
      <c r="E9" s="2031"/>
      <c r="F9" s="2031"/>
      <c r="G9" s="697" t="s">
        <v>1042</v>
      </c>
      <c r="J9" s="366"/>
    </row>
    <row r="10" spans="1:10" ht="18" customHeight="1" x14ac:dyDescent="0.15">
      <c r="A10" s="692" t="s">
        <v>920</v>
      </c>
      <c r="B10" s="696" t="s">
        <v>1041</v>
      </c>
      <c r="C10" s="695">
        <v>4</v>
      </c>
      <c r="D10" s="695">
        <v>2</v>
      </c>
      <c r="E10" s="694" t="s">
        <v>333</v>
      </c>
      <c r="F10" s="694" t="s">
        <v>1040</v>
      </c>
      <c r="G10" s="693" t="s">
        <v>1039</v>
      </c>
      <c r="J10" s="366"/>
    </row>
    <row r="11" spans="1:10" ht="18" customHeight="1" thickBot="1" x14ac:dyDescent="0.2">
      <c r="A11" s="692" t="s">
        <v>1038</v>
      </c>
      <c r="B11" s="691" t="s">
        <v>341</v>
      </c>
      <c r="C11" s="690">
        <v>1</v>
      </c>
      <c r="D11" s="690">
        <v>1</v>
      </c>
      <c r="E11" s="689" t="s">
        <v>1037</v>
      </c>
      <c r="F11" s="689" t="s">
        <v>1036</v>
      </c>
      <c r="G11" s="688" t="s">
        <v>1035</v>
      </c>
      <c r="J11" s="366"/>
    </row>
    <row r="12" spans="1:10" ht="36" customHeight="1" thickBot="1" x14ac:dyDescent="0.2">
      <c r="A12" s="687">
        <v>1</v>
      </c>
      <c r="B12" s="685" t="s">
        <v>1708</v>
      </c>
      <c r="C12" s="686">
        <v>14</v>
      </c>
      <c r="D12" s="686">
        <v>13</v>
      </c>
      <c r="E12" s="685" t="s">
        <v>927</v>
      </c>
      <c r="F12" s="685" t="s">
        <v>1709</v>
      </c>
      <c r="G12" s="684" t="s">
        <v>1710</v>
      </c>
      <c r="H12" s="1102" t="str">
        <f>IF(AND(G2="あり",B12&lt;&gt;"",C12&lt;&gt;"",D12&lt;&gt;"",E12&lt;&gt;"",F12&lt;&gt;"",G12&lt;&gt;""),"OK",IF(G2&lt;&gt;"あり","",IF(OR(B12="",C12="",D12="",E12="",F12="",G12=""),"未記入あり","")))</f>
        <v>OK</v>
      </c>
      <c r="J12" s="366"/>
    </row>
    <row r="13" spans="1:10" ht="36" customHeight="1" thickBot="1" x14ac:dyDescent="0.2">
      <c r="A13" s="687">
        <v>2</v>
      </c>
      <c r="B13" s="685"/>
      <c r="C13" s="686"/>
      <c r="D13" s="686"/>
      <c r="E13" s="685"/>
      <c r="F13" s="685"/>
      <c r="G13" s="684"/>
      <c r="J13" s="366"/>
    </row>
    <row r="14" spans="1:10" ht="36" customHeight="1" thickBot="1" x14ac:dyDescent="0.2">
      <c r="A14" s="687">
        <v>3</v>
      </c>
      <c r="B14" s="685"/>
      <c r="C14" s="686"/>
      <c r="D14" s="686"/>
      <c r="E14" s="685"/>
      <c r="F14" s="685"/>
      <c r="G14" s="684"/>
      <c r="J14" s="366"/>
    </row>
    <row r="15" spans="1:10" ht="36" customHeight="1" thickBot="1" x14ac:dyDescent="0.2">
      <c r="A15" s="687">
        <v>4</v>
      </c>
      <c r="B15" s="685"/>
      <c r="C15" s="686"/>
      <c r="D15" s="686"/>
      <c r="E15" s="685"/>
      <c r="F15" s="685"/>
      <c r="G15" s="684"/>
      <c r="J15" s="366"/>
    </row>
    <row r="16" spans="1:10" ht="36" customHeight="1" thickBot="1" x14ac:dyDescent="0.2">
      <c r="A16" s="687">
        <v>5</v>
      </c>
      <c r="B16" s="685"/>
      <c r="C16" s="686"/>
      <c r="D16" s="686"/>
      <c r="E16" s="685"/>
      <c r="F16" s="685"/>
      <c r="G16" s="684"/>
      <c r="J16" s="366"/>
    </row>
    <row r="17" spans="1:10" ht="36" customHeight="1" thickBot="1" x14ac:dyDescent="0.2">
      <c r="A17" s="687">
        <v>6</v>
      </c>
      <c r="B17" s="685"/>
      <c r="C17" s="686"/>
      <c r="D17" s="686"/>
      <c r="E17" s="685"/>
      <c r="F17" s="685"/>
      <c r="G17" s="684"/>
      <c r="J17" s="366"/>
    </row>
    <row r="18" spans="1:10" ht="36" customHeight="1" thickBot="1" x14ac:dyDescent="0.2">
      <c r="A18" s="687">
        <v>7</v>
      </c>
      <c r="B18" s="685"/>
      <c r="C18" s="686"/>
      <c r="D18" s="686"/>
      <c r="E18" s="685"/>
      <c r="F18" s="685"/>
      <c r="G18" s="684"/>
      <c r="J18" s="366"/>
    </row>
    <row r="19" spans="1:10" ht="36" customHeight="1" thickBot="1" x14ac:dyDescent="0.2">
      <c r="A19" s="687">
        <v>8</v>
      </c>
      <c r="B19" s="685"/>
      <c r="C19" s="686"/>
      <c r="D19" s="686"/>
      <c r="E19" s="685"/>
      <c r="F19" s="685"/>
      <c r="G19" s="684"/>
      <c r="J19" s="366"/>
    </row>
    <row r="20" spans="1:10" ht="36" customHeight="1" thickBot="1" x14ac:dyDescent="0.2">
      <c r="A20" s="687">
        <v>9</v>
      </c>
      <c r="B20" s="685"/>
      <c r="C20" s="686"/>
      <c r="D20" s="686"/>
      <c r="E20" s="685"/>
      <c r="F20" s="685"/>
      <c r="G20" s="684"/>
      <c r="J20" s="366"/>
    </row>
    <row r="21" spans="1:10" ht="36" customHeight="1" thickBot="1" x14ac:dyDescent="0.2">
      <c r="A21" s="687">
        <v>10</v>
      </c>
      <c r="B21" s="685"/>
      <c r="C21" s="686"/>
      <c r="D21" s="686"/>
      <c r="E21" s="685"/>
      <c r="F21" s="685"/>
      <c r="G21" s="684"/>
      <c r="J21" s="366"/>
    </row>
    <row r="22" spans="1:10" ht="36" customHeight="1" thickBot="1" x14ac:dyDescent="0.2">
      <c r="A22" s="687">
        <v>11</v>
      </c>
      <c r="B22" s="685"/>
      <c r="C22" s="686"/>
      <c r="D22" s="686"/>
      <c r="E22" s="685"/>
      <c r="F22" s="685"/>
      <c r="G22" s="684"/>
      <c r="J22" s="366"/>
    </row>
    <row r="23" spans="1:10" ht="36" customHeight="1" thickBot="1" x14ac:dyDescent="0.2">
      <c r="A23" s="687">
        <v>12</v>
      </c>
      <c r="B23" s="685"/>
      <c r="C23" s="686"/>
      <c r="D23" s="686"/>
      <c r="E23" s="685"/>
      <c r="F23" s="685"/>
      <c r="G23" s="684"/>
      <c r="J23" s="366"/>
    </row>
    <row r="24" spans="1:10" ht="36" customHeight="1" thickBot="1" x14ac:dyDescent="0.2">
      <c r="A24" s="687">
        <v>13</v>
      </c>
      <c r="B24" s="685"/>
      <c r="C24" s="686"/>
      <c r="D24" s="686"/>
      <c r="E24" s="685"/>
      <c r="F24" s="685"/>
      <c r="G24" s="684"/>
      <c r="J24" s="366"/>
    </row>
    <row r="25" spans="1:10" ht="36" customHeight="1" thickBot="1" x14ac:dyDescent="0.2">
      <c r="A25" s="687">
        <v>14</v>
      </c>
      <c r="B25" s="685"/>
      <c r="C25" s="686"/>
      <c r="D25" s="686"/>
      <c r="E25" s="685"/>
      <c r="F25" s="685"/>
      <c r="G25" s="684"/>
      <c r="J25" s="366"/>
    </row>
    <row r="26" spans="1:10" ht="36" customHeight="1" thickBot="1" x14ac:dyDescent="0.2">
      <c r="A26" s="687">
        <v>15</v>
      </c>
      <c r="B26" s="685"/>
      <c r="C26" s="686"/>
      <c r="D26" s="686"/>
      <c r="E26" s="685"/>
      <c r="F26" s="685"/>
      <c r="G26" s="684"/>
      <c r="J26" s="367"/>
    </row>
    <row r="27" spans="1:10" x14ac:dyDescent="0.15">
      <c r="H27" s="330" t="s">
        <v>391</v>
      </c>
      <c r="I27" s="330"/>
    </row>
  </sheetData>
  <sheetProtection formatCells="0" formatColumns="0" formatRows="0" insertHyperlinks="0"/>
  <mergeCells count="11">
    <mergeCell ref="H2:H4"/>
    <mergeCell ref="F8:F9"/>
    <mergeCell ref="A1:G1"/>
    <mergeCell ref="A8:A9"/>
    <mergeCell ref="B8:B9"/>
    <mergeCell ref="C8:C9"/>
    <mergeCell ref="D8:D9"/>
    <mergeCell ref="E8:E9"/>
    <mergeCell ref="A6:G6"/>
    <mergeCell ref="A7:G7"/>
    <mergeCell ref="A2:F2"/>
  </mergeCells>
  <phoneticPr fontId="4"/>
  <conditionalFormatting sqref="I3">
    <cfRule type="cellIs" dxfId="0" priority="1" stopIfTrue="1" operator="equal">
      <formula>"未入力あり"</formula>
    </cfRule>
  </conditionalFormatting>
  <dataValidations count="7">
    <dataValidation type="list" allowBlank="1" showInputMessage="1" showErrorMessage="1" sqref="G12:G26">
      <formula1>"初級認定者（みなし含む）,初級認定試験・受験予定,初級認定試験・受験なし,中級認定者"</formula1>
    </dataValidation>
    <dataValidation type="list" allowBlank="1" showInputMessage="1" showErrorMessage="1" prompt="表紙①に反映されます" sqref="G2">
      <formula1>"あり,なし"</formula1>
    </dataValidation>
    <dataValidation allowBlank="1" showInputMessage="1" showErrorMessage="1" prompt="表紙シートの病院名を反映" sqref="G4"/>
    <dataValidation type="decimal" imeMode="disabled" operator="greaterThanOrEqual" allowBlank="1" showInputMessage="1" showErrorMessage="1" prompt="年単位で入力" sqref="C12:D26">
      <formula1>0</formula1>
    </dataValidation>
    <dataValidation type="list" allowBlank="1" showInputMessage="1" showErrorMessage="1" sqref="F12:F26">
      <formula1>"専従(8割以上),専任(5割以上8割未満),兼任(5割未満)"</formula1>
    </dataValidation>
    <dataValidation type="list" allowBlank="1" showInputMessage="1" showErrorMessage="1" sqref="E12:E26">
      <formula1>"常勤,非常勤"</formula1>
    </dataValidation>
    <dataValidation type="list" allowBlank="1" showInputMessage="1" showErrorMessage="1" sqref="B12:B26">
      <formula1>"診療情報管理士,なし"</formula1>
    </dataValidation>
  </dataValidations>
  <hyperlinks>
    <hyperlink ref="I1" location="表紙①!D33" tooltip="表紙①に戻ります" display="表紙①に戻る"/>
    <hyperlink ref="I2" location="'様式4（機能別）'!N381" tooltip="様式4（機能別）に戻ります" display="様式4（機能別）のⅡ（地域がん診療連携拠点病院の指定要件について）に戻る"/>
    <hyperlink ref="I4" location="'様式4（機能別）'!N794"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90" fitToHeight="0" orientation="portrait" cellComments="asDisplayed" r:id="rId1"/>
  <headerFooter>
    <oddHeader>&amp;Rver.2.0</oddHeader>
    <oddFooter>&amp;C&amp;P/&amp;N&amp;R&amp;A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V109"/>
  <sheetViews>
    <sheetView showGridLines="0" view="pageBreakPreview" topLeftCell="A22" zoomScaleNormal="100" zoomScaleSheetLayoutView="100" zoomScalePageLayoutView="80" workbookViewId="0">
      <selection activeCell="AA11" sqref="AA11"/>
    </sheetView>
  </sheetViews>
  <sheetFormatPr defaultColWidth="9" defaultRowHeight="12" x14ac:dyDescent="0.15"/>
  <cols>
    <col min="1" max="1" width="4.125" style="248" customWidth="1"/>
    <col min="2" max="2" width="15.625" style="248" customWidth="1"/>
    <col min="3" max="3" width="7.625" style="248" customWidth="1"/>
    <col min="4" max="4" width="25.625" style="248" customWidth="1"/>
    <col min="5" max="13" width="2.625" style="248" customWidth="1"/>
    <col min="14" max="14" width="1.625" style="248" customWidth="1"/>
    <col min="15" max="22" width="2.625" style="248" customWidth="1"/>
    <col min="23" max="23" width="4.625" style="248" customWidth="1"/>
    <col min="24" max="24" width="15" style="248" customWidth="1"/>
    <col min="25" max="25" width="2.25" style="248" customWidth="1"/>
    <col min="26" max="26" width="80.625" style="248" customWidth="1"/>
    <col min="27" max="16384" width="9" style="248"/>
  </cols>
  <sheetData>
    <row r="1" spans="1:48" ht="20.25" customHeight="1" thickBot="1" x14ac:dyDescent="0.2">
      <c r="A1" s="1553" t="s">
        <v>1072</v>
      </c>
      <c r="B1" s="1553"/>
      <c r="C1" s="1553"/>
      <c r="D1" s="1553"/>
      <c r="E1" s="1553"/>
      <c r="F1" s="1553"/>
      <c r="G1" s="1553"/>
      <c r="H1" s="1553"/>
      <c r="I1" s="1553"/>
      <c r="J1" s="1553"/>
      <c r="K1" s="1553"/>
      <c r="L1" s="1553"/>
      <c r="M1" s="1553"/>
      <c r="N1" s="1553"/>
      <c r="O1" s="1553"/>
      <c r="P1" s="1553"/>
      <c r="Q1" s="1553"/>
      <c r="R1" s="1553"/>
      <c r="S1" s="1553"/>
      <c r="T1" s="1553"/>
      <c r="U1" s="1553"/>
      <c r="V1" s="1553"/>
      <c r="W1" s="1553"/>
      <c r="X1" s="682"/>
      <c r="Y1" s="990" t="s">
        <v>1214</v>
      </c>
      <c r="Z1" s="682"/>
    </row>
    <row r="2" spans="1:48" ht="24.95" customHeight="1" thickTop="1" thickBot="1" x14ac:dyDescent="0.2">
      <c r="A2" s="1608" t="s">
        <v>1071</v>
      </c>
      <c r="B2" s="1608"/>
      <c r="C2" s="1608"/>
      <c r="D2" s="1608"/>
      <c r="E2" s="1608"/>
      <c r="F2" s="1608"/>
      <c r="G2" s="1608"/>
      <c r="H2" s="1608"/>
      <c r="I2" s="1608"/>
      <c r="J2" s="1608"/>
      <c r="K2" s="1608"/>
      <c r="L2" s="1608"/>
      <c r="M2" s="1608"/>
      <c r="N2" s="1608"/>
      <c r="O2" s="1608"/>
      <c r="P2" s="1608"/>
      <c r="Q2" s="1608"/>
      <c r="R2" s="1608"/>
      <c r="S2" s="1608"/>
      <c r="T2" s="1608"/>
      <c r="U2" s="1608"/>
      <c r="V2" s="1609"/>
      <c r="W2" s="723" t="s">
        <v>293</v>
      </c>
      <c r="X2" s="1826" t="str">
        <f>IF(AND(M7&lt;&gt;"",M14&lt;&gt;"",M22&lt;&gt;"",M29&lt;&gt;"",W2&lt;&gt;""),"",IF(W2="あり","下の問い合わせ窓口について入力してください",IF(W2="","←「あり」か「なし」を選択してください","")))</f>
        <v>下の問い合わせ窓口について入力してください</v>
      </c>
      <c r="Y2" s="990" t="s">
        <v>1215</v>
      </c>
    </row>
    <row r="3" spans="1:48" ht="5.0999999999999996" customHeight="1" thickTop="1" x14ac:dyDescent="0.15">
      <c r="A3" s="649"/>
      <c r="B3" s="649"/>
      <c r="C3" s="649"/>
      <c r="D3" s="649"/>
      <c r="E3" s="649"/>
      <c r="F3" s="649"/>
      <c r="G3" s="649"/>
      <c r="H3" s="649"/>
      <c r="I3" s="649"/>
      <c r="J3" s="649"/>
      <c r="K3" s="649"/>
      <c r="L3" s="649"/>
      <c r="M3" s="649"/>
      <c r="N3" s="649"/>
      <c r="O3" s="649"/>
      <c r="P3" s="649"/>
      <c r="Q3" s="649"/>
      <c r="R3" s="649"/>
      <c r="S3" s="649"/>
      <c r="T3" s="649"/>
      <c r="U3" s="649"/>
      <c r="V3" s="649"/>
      <c r="W3" s="649"/>
      <c r="X3" s="1826"/>
    </row>
    <row r="4" spans="1:48" ht="20.100000000000001" customHeight="1" x14ac:dyDescent="0.15">
      <c r="A4" s="649"/>
      <c r="B4" s="649"/>
      <c r="C4" s="649"/>
      <c r="D4" s="722" t="s">
        <v>327</v>
      </c>
      <c r="E4" s="2045" t="str">
        <f>表紙①!E2</f>
        <v>市立貝塚病院</v>
      </c>
      <c r="F4" s="2046"/>
      <c r="G4" s="2046"/>
      <c r="H4" s="2046"/>
      <c r="I4" s="2046"/>
      <c r="J4" s="2046"/>
      <c r="K4" s="2046"/>
      <c r="L4" s="2046"/>
      <c r="M4" s="2046"/>
      <c r="N4" s="2046"/>
      <c r="O4" s="2046"/>
      <c r="P4" s="2046"/>
      <c r="Q4" s="2046"/>
      <c r="R4" s="2046"/>
      <c r="S4" s="2046"/>
      <c r="T4" s="2046"/>
      <c r="U4" s="2046"/>
      <c r="V4" s="2046"/>
      <c r="W4" s="2047"/>
      <c r="X4" s="1826"/>
      <c r="Y4" s="626"/>
      <c r="Z4" s="1203" t="s">
        <v>384</v>
      </c>
    </row>
    <row r="5" spans="1:48" s="405" customFormat="1" ht="20.100000000000001" customHeight="1" x14ac:dyDescent="0.15">
      <c r="A5" s="721" t="s">
        <v>1013</v>
      </c>
      <c r="B5" s="720" t="s">
        <v>1603</v>
      </c>
      <c r="C5" s="720"/>
      <c r="D5" s="720"/>
      <c r="E5" s="719"/>
      <c r="F5" s="719"/>
      <c r="G5" s="719"/>
      <c r="H5" s="719"/>
      <c r="I5" s="719"/>
      <c r="J5" s="719"/>
      <c r="K5" s="719"/>
      <c r="L5" s="719"/>
      <c r="M5" s="719"/>
      <c r="N5" s="719"/>
      <c r="O5" s="719"/>
      <c r="P5" s="719"/>
      <c r="Q5" s="719"/>
      <c r="R5" s="719"/>
      <c r="S5" s="719"/>
      <c r="T5" s="719"/>
      <c r="U5" s="719"/>
      <c r="V5" s="719"/>
      <c r="W5" s="719"/>
      <c r="X5" s="718"/>
      <c r="Y5" s="718"/>
      <c r="Z5" s="678"/>
      <c r="AA5" s="718"/>
      <c r="AB5" s="718"/>
      <c r="AC5" s="718"/>
      <c r="AD5" s="718"/>
      <c r="AE5" s="718"/>
      <c r="AF5" s="718"/>
      <c r="AG5" s="718"/>
      <c r="AH5" s="718"/>
      <c r="AI5" s="718"/>
      <c r="AJ5" s="718"/>
      <c r="AK5" s="718"/>
      <c r="AL5" s="718"/>
      <c r="AM5" s="718"/>
      <c r="AN5" s="718"/>
      <c r="AO5" s="718"/>
      <c r="AP5" s="718"/>
      <c r="AQ5" s="718"/>
      <c r="AR5" s="718"/>
      <c r="AS5" s="718"/>
      <c r="AT5" s="718"/>
      <c r="AU5" s="718"/>
      <c r="AV5" s="718"/>
    </row>
    <row r="6" spans="1:48" ht="22.15" customHeight="1" thickBot="1" x14ac:dyDescent="0.2">
      <c r="A6" s="710" t="s">
        <v>1070</v>
      </c>
      <c r="B6" s="2044" t="s">
        <v>1069</v>
      </c>
      <c r="C6" s="2044"/>
      <c r="D6" s="2044"/>
      <c r="E6" s="2044"/>
      <c r="F6" s="2044"/>
      <c r="G6" s="2044"/>
      <c r="H6" s="2044"/>
      <c r="I6" s="2044"/>
      <c r="J6" s="2044"/>
      <c r="K6" s="2044"/>
      <c r="L6" s="2044"/>
      <c r="M6" s="2044"/>
      <c r="N6" s="2044"/>
      <c r="O6" s="2044"/>
      <c r="P6" s="2044"/>
      <c r="Q6" s="2044"/>
      <c r="R6" s="2044"/>
      <c r="S6" s="2044"/>
      <c r="T6" s="2044"/>
      <c r="U6" s="2044"/>
      <c r="V6" s="2044"/>
      <c r="W6" s="2044"/>
      <c r="Z6" s="678"/>
    </row>
    <row r="7" spans="1:48" ht="21" customHeight="1" thickBot="1" x14ac:dyDescent="0.2">
      <c r="A7" s="1732">
        <v>1</v>
      </c>
      <c r="B7" s="2050" t="s">
        <v>1068</v>
      </c>
      <c r="C7" s="2051"/>
      <c r="D7" s="2051"/>
      <c r="E7" s="2051"/>
      <c r="F7" s="2051"/>
      <c r="G7" s="2051"/>
      <c r="H7" s="2051"/>
      <c r="I7" s="2051"/>
      <c r="J7" s="2051"/>
      <c r="K7" s="2051"/>
      <c r="L7" s="2052"/>
      <c r="M7" s="1693" t="s">
        <v>1797</v>
      </c>
      <c r="N7" s="2048"/>
      <c r="O7" s="2048"/>
      <c r="P7" s="2048"/>
      <c r="Q7" s="2048"/>
      <c r="R7" s="2048"/>
      <c r="S7" s="2048"/>
      <c r="T7" s="2048"/>
      <c r="U7" s="2048"/>
      <c r="V7" s="2048"/>
      <c r="W7" s="2049"/>
      <c r="X7" s="626"/>
      <c r="Y7" s="626"/>
      <c r="Z7" s="678"/>
    </row>
    <row r="8" spans="1:48" ht="15" customHeight="1" thickBot="1" x14ac:dyDescent="0.2">
      <c r="A8" s="1628"/>
      <c r="B8" s="708" t="s">
        <v>1065</v>
      </c>
      <c r="C8" s="707"/>
      <c r="D8" s="707"/>
      <c r="E8" s="707"/>
      <c r="F8" s="707"/>
      <c r="G8" s="707"/>
      <c r="H8" s="537"/>
      <c r="I8" s="537"/>
      <c r="J8" s="707"/>
      <c r="K8" s="707"/>
      <c r="L8" s="537"/>
      <c r="M8" s="626"/>
      <c r="N8" s="535"/>
      <c r="O8" s="535"/>
      <c r="P8" s="535"/>
      <c r="Q8" s="626"/>
      <c r="R8" s="626"/>
      <c r="S8" s="535"/>
      <c r="T8" s="535"/>
      <c r="U8" s="535"/>
      <c r="V8" s="535"/>
      <c r="W8" s="716"/>
      <c r="X8" s="626"/>
      <c r="Y8" s="626"/>
      <c r="Z8" s="678"/>
    </row>
    <row r="9" spans="1:48" ht="21" customHeight="1" thickBot="1" x14ac:dyDescent="0.2">
      <c r="A9" s="1628"/>
      <c r="B9" s="705" t="s">
        <v>1067</v>
      </c>
      <c r="C9" s="704"/>
      <c r="D9" s="703"/>
      <c r="E9" s="2053" t="s">
        <v>1055</v>
      </c>
      <c r="F9" s="2053"/>
      <c r="G9" s="2054"/>
      <c r="H9" s="2055"/>
      <c r="I9" s="2056"/>
      <c r="J9" s="2057" t="s">
        <v>298</v>
      </c>
      <c r="K9" s="2058"/>
      <c r="L9" s="2055" t="s">
        <v>1679</v>
      </c>
      <c r="M9" s="2056"/>
      <c r="N9" s="2057" t="s">
        <v>1059</v>
      </c>
      <c r="O9" s="2059"/>
      <c r="P9" s="2058"/>
      <c r="Q9" s="2055"/>
      <c r="R9" s="2056"/>
      <c r="S9" s="2057" t="s">
        <v>1053</v>
      </c>
      <c r="T9" s="2059"/>
      <c r="U9" s="2059"/>
      <c r="V9" s="2058"/>
      <c r="W9" s="702"/>
      <c r="X9" s="626"/>
      <c r="Y9" s="626"/>
      <c r="Z9" s="678"/>
    </row>
    <row r="10" spans="1:48" ht="21" customHeight="1" thickBot="1" x14ac:dyDescent="0.2">
      <c r="A10" s="1628"/>
      <c r="B10" s="1731" t="s">
        <v>244</v>
      </c>
      <c r="C10" s="1731"/>
      <c r="D10" s="1712" t="s">
        <v>1767</v>
      </c>
      <c r="E10" s="1713"/>
      <c r="F10" s="1713"/>
      <c r="G10" s="1713"/>
      <c r="H10" s="1713"/>
      <c r="I10" s="1713"/>
      <c r="J10" s="1713"/>
      <c r="K10" s="1713"/>
      <c r="L10" s="1713"/>
      <c r="M10" s="1713"/>
      <c r="N10" s="1713"/>
      <c r="O10" s="1713"/>
      <c r="P10" s="1713"/>
      <c r="Q10" s="1713"/>
      <c r="R10" s="1713"/>
      <c r="S10" s="1713"/>
      <c r="T10" s="1713"/>
      <c r="U10" s="1713"/>
      <c r="V10" s="1713"/>
      <c r="W10" s="1714"/>
      <c r="X10" s="626"/>
      <c r="Y10" s="626"/>
      <c r="Z10" s="678"/>
    </row>
    <row r="11" spans="1:48" ht="54" customHeight="1" thickBot="1" x14ac:dyDescent="0.2">
      <c r="A11" s="1628"/>
      <c r="B11" s="2042" t="s">
        <v>1052</v>
      </c>
      <c r="C11" s="701" t="s">
        <v>50</v>
      </c>
      <c r="D11" s="1551" t="s">
        <v>1768</v>
      </c>
      <c r="E11" s="1594"/>
      <c r="F11" s="1594"/>
      <c r="G11" s="1594"/>
      <c r="H11" s="1594"/>
      <c r="I11" s="1594"/>
      <c r="J11" s="1594"/>
      <c r="K11" s="1594"/>
      <c r="L11" s="1594"/>
      <c r="M11" s="1594"/>
      <c r="N11" s="1594"/>
      <c r="O11" s="1594"/>
      <c r="P11" s="1594"/>
      <c r="Q11" s="1594"/>
      <c r="R11" s="1594"/>
      <c r="S11" s="1594"/>
      <c r="T11" s="1594"/>
      <c r="U11" s="1594"/>
      <c r="V11" s="1594"/>
      <c r="W11" s="1552"/>
      <c r="X11" s="626"/>
      <c r="Y11" s="626"/>
      <c r="Z11" s="678"/>
    </row>
    <row r="12" spans="1:48" ht="21" customHeight="1" thickBot="1" x14ac:dyDescent="0.2">
      <c r="A12" s="1628"/>
      <c r="B12" s="2043"/>
      <c r="C12" s="539" t="s">
        <v>985</v>
      </c>
      <c r="D12" s="1643" t="s">
        <v>1769</v>
      </c>
      <c r="E12" s="1594"/>
      <c r="F12" s="1594"/>
      <c r="G12" s="1594"/>
      <c r="H12" s="1594"/>
      <c r="I12" s="1594"/>
      <c r="J12" s="1594"/>
      <c r="K12" s="1594"/>
      <c r="L12" s="1594"/>
      <c r="M12" s="1594"/>
      <c r="N12" s="1594"/>
      <c r="O12" s="1594"/>
      <c r="P12" s="1594"/>
      <c r="Q12" s="1594"/>
      <c r="R12" s="1594"/>
      <c r="S12" s="1594"/>
      <c r="T12" s="1594"/>
      <c r="U12" s="1594"/>
      <c r="V12" s="1594"/>
      <c r="W12" s="1552"/>
      <c r="X12" s="626"/>
      <c r="Y12" s="626"/>
      <c r="Z12" s="678"/>
    </row>
    <row r="13" spans="1:48" ht="21" customHeight="1" thickBot="1" x14ac:dyDescent="0.2">
      <c r="A13" s="1629"/>
      <c r="B13" s="2040" t="s">
        <v>1432</v>
      </c>
      <c r="C13" s="2041"/>
      <c r="D13" s="1712" t="s">
        <v>1737</v>
      </c>
      <c r="E13" s="1713"/>
      <c r="F13" s="1713"/>
      <c r="G13" s="1713"/>
      <c r="H13" s="1713"/>
      <c r="I13" s="1713"/>
      <c r="J13" s="1714"/>
      <c r="K13" s="2063" t="s">
        <v>243</v>
      </c>
      <c r="L13" s="2063"/>
      <c r="M13" s="2063"/>
      <c r="N13" s="1616">
        <v>641</v>
      </c>
      <c r="O13" s="1616"/>
      <c r="P13" s="1616"/>
      <c r="Q13" s="1616"/>
      <c r="R13" s="1616"/>
      <c r="S13" s="1616"/>
      <c r="T13" s="1616"/>
      <c r="U13" s="1616"/>
      <c r="V13" s="1616"/>
      <c r="W13" s="1616"/>
      <c r="X13" s="626"/>
      <c r="Y13" s="626"/>
      <c r="Z13" s="678"/>
    </row>
    <row r="14" spans="1:48" ht="21.75" customHeight="1" x14ac:dyDescent="0.15">
      <c r="A14" s="1732">
        <v>2</v>
      </c>
      <c r="B14" s="2060" t="s">
        <v>1066</v>
      </c>
      <c r="C14" s="2061"/>
      <c r="D14" s="2061"/>
      <c r="E14" s="2061"/>
      <c r="F14" s="2061"/>
      <c r="G14" s="2061"/>
      <c r="H14" s="2061"/>
      <c r="I14" s="2061"/>
      <c r="J14" s="2061"/>
      <c r="K14" s="2061"/>
      <c r="L14" s="2062"/>
      <c r="M14" s="2066"/>
      <c r="N14" s="2067"/>
      <c r="O14" s="2067"/>
      <c r="P14" s="2067"/>
      <c r="Q14" s="2067"/>
      <c r="R14" s="2067"/>
      <c r="S14" s="2067"/>
      <c r="T14" s="2067"/>
      <c r="U14" s="2067"/>
      <c r="V14" s="2067"/>
      <c r="W14" s="2068"/>
      <c r="X14" s="626"/>
      <c r="Y14" s="626"/>
      <c r="Z14" s="678"/>
    </row>
    <row r="15" spans="1:48" ht="15" customHeight="1" thickBot="1" x14ac:dyDescent="0.2">
      <c r="A15" s="1628"/>
      <c r="B15" s="708" t="s">
        <v>1065</v>
      </c>
      <c r="C15" s="707"/>
      <c r="D15" s="707"/>
      <c r="E15" s="707"/>
      <c r="F15" s="707"/>
      <c r="G15" s="707"/>
      <c r="H15" s="707"/>
      <c r="I15" s="707"/>
      <c r="J15" s="707"/>
      <c r="K15" s="707"/>
      <c r="L15" s="707"/>
      <c r="M15" s="707"/>
      <c r="N15" s="707"/>
      <c r="O15" s="707"/>
      <c r="P15" s="707"/>
      <c r="Q15" s="707"/>
      <c r="R15" s="707"/>
      <c r="S15" s="707"/>
      <c r="T15" s="707"/>
      <c r="U15" s="707"/>
      <c r="V15" s="707"/>
      <c r="W15" s="715"/>
      <c r="X15" s="626"/>
      <c r="Y15" s="626"/>
      <c r="Z15" s="678"/>
    </row>
    <row r="16" spans="1:48" s="711" customFormat="1" ht="21" customHeight="1" thickBot="1" x14ac:dyDescent="0.2">
      <c r="A16" s="1628"/>
      <c r="B16" s="705" t="s">
        <v>1060</v>
      </c>
      <c r="C16" s="704"/>
      <c r="D16" s="703"/>
      <c r="E16" s="2053" t="s">
        <v>1055</v>
      </c>
      <c r="F16" s="2053"/>
      <c r="G16" s="2054"/>
      <c r="H16" s="2055"/>
      <c r="I16" s="2056"/>
      <c r="J16" s="2057" t="s">
        <v>298</v>
      </c>
      <c r="K16" s="2058"/>
      <c r="L16" s="2055" t="s">
        <v>1679</v>
      </c>
      <c r="M16" s="2056"/>
      <c r="N16" s="2057" t="s">
        <v>1064</v>
      </c>
      <c r="O16" s="2059"/>
      <c r="P16" s="2058"/>
      <c r="Q16" s="2055"/>
      <c r="R16" s="2056"/>
      <c r="S16" s="2057" t="s">
        <v>1053</v>
      </c>
      <c r="T16" s="2059"/>
      <c r="U16" s="2059"/>
      <c r="V16" s="2058"/>
      <c r="W16" s="702"/>
      <c r="Y16" s="714"/>
      <c r="Z16" s="713"/>
      <c r="AC16" s="712"/>
    </row>
    <row r="17" spans="1:26" ht="21" customHeight="1" thickBot="1" x14ac:dyDescent="0.2">
      <c r="A17" s="1628"/>
      <c r="B17" s="1731" t="s">
        <v>244</v>
      </c>
      <c r="C17" s="1731"/>
      <c r="D17" s="1712" t="s">
        <v>1767</v>
      </c>
      <c r="E17" s="1713"/>
      <c r="F17" s="1713"/>
      <c r="G17" s="1713"/>
      <c r="H17" s="1713"/>
      <c r="I17" s="1713"/>
      <c r="J17" s="1713"/>
      <c r="K17" s="1713"/>
      <c r="L17" s="1713"/>
      <c r="M17" s="1713"/>
      <c r="N17" s="1713"/>
      <c r="O17" s="1713"/>
      <c r="P17" s="1713"/>
      <c r="Q17" s="1713"/>
      <c r="R17" s="1713"/>
      <c r="S17" s="1713"/>
      <c r="T17" s="1713"/>
      <c r="U17" s="1713"/>
      <c r="V17" s="1713"/>
      <c r="W17" s="1714"/>
      <c r="Z17" s="678"/>
    </row>
    <row r="18" spans="1:26" ht="53.25" customHeight="1" thickBot="1" x14ac:dyDescent="0.2">
      <c r="A18" s="1628"/>
      <c r="B18" s="2042" t="s">
        <v>1052</v>
      </c>
      <c r="C18" s="701" t="s">
        <v>50</v>
      </c>
      <c r="D18" s="1551" t="s">
        <v>1768</v>
      </c>
      <c r="E18" s="1594"/>
      <c r="F18" s="1594"/>
      <c r="G18" s="1594"/>
      <c r="H18" s="1594"/>
      <c r="I18" s="1594"/>
      <c r="J18" s="1594"/>
      <c r="K18" s="1594"/>
      <c r="L18" s="1594"/>
      <c r="M18" s="1594"/>
      <c r="N18" s="1594"/>
      <c r="O18" s="1594"/>
      <c r="P18" s="1594"/>
      <c r="Q18" s="1594"/>
      <c r="R18" s="1594"/>
      <c r="S18" s="1594"/>
      <c r="T18" s="1594"/>
      <c r="U18" s="1594"/>
      <c r="V18" s="1594"/>
      <c r="W18" s="1552"/>
      <c r="Z18" s="678"/>
    </row>
    <row r="19" spans="1:26" ht="21" customHeight="1" thickBot="1" x14ac:dyDescent="0.2">
      <c r="A19" s="1628"/>
      <c r="B19" s="2043"/>
      <c r="C19" s="539" t="s">
        <v>985</v>
      </c>
      <c r="D19" s="1643" t="s">
        <v>1769</v>
      </c>
      <c r="E19" s="1594"/>
      <c r="F19" s="1594"/>
      <c r="G19" s="1594"/>
      <c r="H19" s="1594"/>
      <c r="I19" s="1594"/>
      <c r="J19" s="1594"/>
      <c r="K19" s="1594"/>
      <c r="L19" s="1594"/>
      <c r="M19" s="1594"/>
      <c r="N19" s="1594"/>
      <c r="O19" s="1594"/>
      <c r="P19" s="1594"/>
      <c r="Q19" s="1594"/>
      <c r="R19" s="1594"/>
      <c r="S19" s="1594"/>
      <c r="T19" s="1594"/>
      <c r="U19" s="1594"/>
      <c r="V19" s="1594"/>
      <c r="W19" s="1552"/>
      <c r="Z19" s="678"/>
    </row>
    <row r="20" spans="1:26" ht="30" customHeight="1" thickBot="1" x14ac:dyDescent="0.2">
      <c r="A20" s="1629"/>
      <c r="B20" s="2040" t="s">
        <v>1432</v>
      </c>
      <c r="C20" s="2041"/>
      <c r="D20" s="1712" t="s">
        <v>1737</v>
      </c>
      <c r="E20" s="1713"/>
      <c r="F20" s="1713"/>
      <c r="G20" s="1713"/>
      <c r="H20" s="1713"/>
      <c r="I20" s="1713"/>
      <c r="J20" s="1714"/>
      <c r="K20" s="2063" t="s">
        <v>243</v>
      </c>
      <c r="L20" s="2063"/>
      <c r="M20" s="2063"/>
      <c r="N20" s="1616">
        <v>641</v>
      </c>
      <c r="O20" s="1616"/>
      <c r="P20" s="1616"/>
      <c r="Q20" s="1616"/>
      <c r="R20" s="1616" t="s">
        <v>1770</v>
      </c>
      <c r="S20" s="1616"/>
      <c r="T20" s="1616"/>
      <c r="U20" s="1616">
        <v>8023</v>
      </c>
      <c r="V20" s="1616"/>
      <c r="W20" s="1616"/>
      <c r="Y20" s="621"/>
      <c r="Z20" s="678"/>
    </row>
    <row r="21" spans="1:26" ht="24" customHeight="1" thickBot="1" x14ac:dyDescent="0.2">
      <c r="A21" s="710" t="s">
        <v>1063</v>
      </c>
      <c r="B21" s="709" t="s">
        <v>1062</v>
      </c>
      <c r="C21" s="709"/>
      <c r="D21" s="709"/>
      <c r="E21" s="709"/>
      <c r="F21" s="709"/>
      <c r="G21" s="709"/>
      <c r="H21" s="709"/>
      <c r="I21" s="709"/>
      <c r="J21" s="709"/>
      <c r="K21" s="709"/>
      <c r="L21" s="709"/>
      <c r="M21" s="709"/>
      <c r="N21" s="709"/>
      <c r="O21" s="709"/>
      <c r="P21" s="709"/>
      <c r="Q21" s="709"/>
      <c r="R21" s="709"/>
      <c r="S21" s="709"/>
      <c r="T21" s="709"/>
      <c r="U21" s="709"/>
      <c r="V21" s="709"/>
      <c r="W21" s="709"/>
      <c r="Z21" s="678"/>
    </row>
    <row r="22" spans="1:26" ht="20.25" customHeight="1" thickBot="1" x14ac:dyDescent="0.2">
      <c r="A22" s="1732">
        <v>1</v>
      </c>
      <c r="B22" s="1691" t="s">
        <v>1061</v>
      </c>
      <c r="C22" s="1692"/>
      <c r="D22" s="1692"/>
      <c r="E22" s="1692"/>
      <c r="F22" s="1692"/>
      <c r="G22" s="1692"/>
      <c r="H22" s="1692"/>
      <c r="I22" s="1692"/>
      <c r="J22" s="1692"/>
      <c r="K22" s="1692"/>
      <c r="L22" s="2065"/>
      <c r="M22" s="1693"/>
      <c r="N22" s="2048"/>
      <c r="O22" s="2048"/>
      <c r="P22" s="2048"/>
      <c r="Q22" s="2048"/>
      <c r="R22" s="2048"/>
      <c r="S22" s="2048"/>
      <c r="T22" s="2048"/>
      <c r="U22" s="2048"/>
      <c r="V22" s="2048"/>
      <c r="W22" s="2049"/>
      <c r="Z22" s="678"/>
    </row>
    <row r="23" spans="1:26" ht="24" customHeight="1" thickBot="1" x14ac:dyDescent="0.2">
      <c r="A23" s="2038"/>
      <c r="B23" s="708" t="s">
        <v>1057</v>
      </c>
      <c r="C23" s="707"/>
      <c r="D23" s="707"/>
      <c r="E23" s="707"/>
      <c r="F23" s="707"/>
      <c r="G23" s="707"/>
      <c r="H23" s="707"/>
      <c r="I23" s="707"/>
      <c r="J23" s="707"/>
      <c r="K23" s="707"/>
      <c r="L23" s="707"/>
      <c r="M23" s="535"/>
      <c r="N23" s="535"/>
      <c r="O23" s="535"/>
      <c r="P23" s="535"/>
      <c r="Q23" s="535"/>
      <c r="R23" s="535"/>
      <c r="S23" s="535"/>
      <c r="T23" s="535"/>
      <c r="U23" s="535"/>
      <c r="V23" s="535"/>
      <c r="W23" s="706"/>
      <c r="Z23" s="678"/>
    </row>
    <row r="24" spans="1:26" ht="24" customHeight="1" thickBot="1" x14ac:dyDescent="0.2">
      <c r="A24" s="2038"/>
      <c r="B24" s="705" t="s">
        <v>1060</v>
      </c>
      <c r="C24" s="704"/>
      <c r="D24" s="703"/>
      <c r="E24" s="2053" t="s">
        <v>1055</v>
      </c>
      <c r="F24" s="2053"/>
      <c r="G24" s="2054"/>
      <c r="H24" s="2055"/>
      <c r="I24" s="2056"/>
      <c r="J24" s="2057" t="s">
        <v>298</v>
      </c>
      <c r="K24" s="2058"/>
      <c r="L24" s="2055" t="s">
        <v>1679</v>
      </c>
      <c r="M24" s="2056"/>
      <c r="N24" s="2057" t="s">
        <v>1059</v>
      </c>
      <c r="O24" s="2059"/>
      <c r="P24" s="2058"/>
      <c r="Q24" s="2055"/>
      <c r="R24" s="2056"/>
      <c r="S24" s="2057" t="s">
        <v>1053</v>
      </c>
      <c r="T24" s="2059"/>
      <c r="U24" s="2059"/>
      <c r="V24" s="2058"/>
      <c r="W24" s="702"/>
      <c r="Z24" s="678"/>
    </row>
    <row r="25" spans="1:26" ht="24" customHeight="1" thickBot="1" x14ac:dyDescent="0.2">
      <c r="A25" s="2038"/>
      <c r="B25" s="1731" t="s">
        <v>244</v>
      </c>
      <c r="C25" s="1731"/>
      <c r="D25" s="1712" t="s">
        <v>1767</v>
      </c>
      <c r="E25" s="1713"/>
      <c r="F25" s="1713"/>
      <c r="G25" s="1713"/>
      <c r="H25" s="1713"/>
      <c r="I25" s="1713"/>
      <c r="J25" s="1713"/>
      <c r="K25" s="1713"/>
      <c r="L25" s="1713"/>
      <c r="M25" s="1713"/>
      <c r="N25" s="1713"/>
      <c r="O25" s="1713"/>
      <c r="P25" s="1713"/>
      <c r="Q25" s="1713"/>
      <c r="R25" s="1713"/>
      <c r="S25" s="1713"/>
      <c r="T25" s="1713"/>
      <c r="U25" s="1713"/>
      <c r="V25" s="1713"/>
      <c r="W25" s="1714"/>
      <c r="Z25" s="678"/>
    </row>
    <row r="26" spans="1:26" ht="54" customHeight="1" thickBot="1" x14ac:dyDescent="0.2">
      <c r="A26" s="2038"/>
      <c r="B26" s="2042" t="s">
        <v>1052</v>
      </c>
      <c r="C26" s="701" t="s">
        <v>50</v>
      </c>
      <c r="D26" s="1551" t="s">
        <v>1768</v>
      </c>
      <c r="E26" s="1594"/>
      <c r="F26" s="1594"/>
      <c r="G26" s="1594"/>
      <c r="H26" s="1594"/>
      <c r="I26" s="1594"/>
      <c r="J26" s="1594"/>
      <c r="K26" s="1594"/>
      <c r="L26" s="1594"/>
      <c r="M26" s="1594"/>
      <c r="N26" s="1594"/>
      <c r="O26" s="1594"/>
      <c r="P26" s="1594"/>
      <c r="Q26" s="1594"/>
      <c r="R26" s="1594"/>
      <c r="S26" s="1594"/>
      <c r="T26" s="1594"/>
      <c r="U26" s="1594"/>
      <c r="V26" s="1594"/>
      <c r="W26" s="1552"/>
      <c r="Z26" s="678"/>
    </row>
    <row r="27" spans="1:26" ht="24" customHeight="1" thickBot="1" x14ac:dyDescent="0.2">
      <c r="A27" s="2038"/>
      <c r="B27" s="2043"/>
      <c r="C27" s="539" t="s">
        <v>985</v>
      </c>
      <c r="D27" s="1643" t="s">
        <v>1769</v>
      </c>
      <c r="E27" s="1594"/>
      <c r="F27" s="1594"/>
      <c r="G27" s="1594"/>
      <c r="H27" s="1594"/>
      <c r="I27" s="1594"/>
      <c r="J27" s="1594"/>
      <c r="K27" s="1594"/>
      <c r="L27" s="1594"/>
      <c r="M27" s="1594"/>
      <c r="N27" s="1594"/>
      <c r="O27" s="1594"/>
      <c r="P27" s="1594"/>
      <c r="Q27" s="1594"/>
      <c r="R27" s="1594"/>
      <c r="S27" s="1594"/>
      <c r="T27" s="1594"/>
      <c r="U27" s="1594"/>
      <c r="V27" s="1594"/>
      <c r="W27" s="1552"/>
      <c r="Z27" s="678"/>
    </row>
    <row r="28" spans="1:26" ht="24" customHeight="1" thickBot="1" x14ac:dyDescent="0.2">
      <c r="A28" s="2039"/>
      <c r="B28" s="2040" t="s">
        <v>1432</v>
      </c>
      <c r="C28" s="2041"/>
      <c r="D28" s="1712" t="s">
        <v>1737</v>
      </c>
      <c r="E28" s="1713"/>
      <c r="F28" s="1713"/>
      <c r="G28" s="1713"/>
      <c r="H28" s="1713"/>
      <c r="I28" s="1713"/>
      <c r="J28" s="1714"/>
      <c r="K28" s="2063" t="s">
        <v>243</v>
      </c>
      <c r="L28" s="2063"/>
      <c r="M28" s="2063"/>
      <c r="N28" s="1616">
        <v>641</v>
      </c>
      <c r="O28" s="1616"/>
      <c r="P28" s="1616"/>
      <c r="Q28" s="1616"/>
      <c r="R28" s="1616" t="s">
        <v>1770</v>
      </c>
      <c r="S28" s="1616"/>
      <c r="T28" s="1616"/>
      <c r="U28" s="1616">
        <v>8023</v>
      </c>
      <c r="V28" s="1616"/>
      <c r="W28" s="1616"/>
      <c r="Z28" s="678"/>
    </row>
    <row r="29" spans="1:26" ht="21" customHeight="1" thickBot="1" x14ac:dyDescent="0.2">
      <c r="A29" s="1732">
        <v>2</v>
      </c>
      <c r="B29" s="2060" t="s">
        <v>1058</v>
      </c>
      <c r="C29" s="2061"/>
      <c r="D29" s="2061"/>
      <c r="E29" s="2061"/>
      <c r="F29" s="2061"/>
      <c r="G29" s="2061"/>
      <c r="H29" s="2061"/>
      <c r="I29" s="2061"/>
      <c r="J29" s="2061"/>
      <c r="K29" s="2061"/>
      <c r="L29" s="2064"/>
      <c r="M29" s="1693"/>
      <c r="N29" s="2048"/>
      <c r="O29" s="2048"/>
      <c r="P29" s="2048"/>
      <c r="Q29" s="2048"/>
      <c r="R29" s="2048"/>
      <c r="S29" s="2048"/>
      <c r="T29" s="2048"/>
      <c r="U29" s="2048"/>
      <c r="V29" s="2048"/>
      <c r="W29" s="2049"/>
      <c r="Z29" s="678"/>
    </row>
    <row r="30" spans="1:26" ht="24" customHeight="1" thickBot="1" x14ac:dyDescent="0.2">
      <c r="A30" s="1628"/>
      <c r="B30" s="708" t="s">
        <v>1057</v>
      </c>
      <c r="C30" s="707"/>
      <c r="D30" s="707"/>
      <c r="E30" s="707"/>
      <c r="F30" s="707"/>
      <c r="G30" s="707"/>
      <c r="H30" s="707"/>
      <c r="I30" s="707"/>
      <c r="J30" s="707"/>
      <c r="K30" s="707"/>
      <c r="L30" s="707"/>
      <c r="M30" s="535"/>
      <c r="N30" s="535"/>
      <c r="O30" s="535"/>
      <c r="P30" s="535"/>
      <c r="Q30" s="535"/>
      <c r="R30" s="535"/>
      <c r="S30" s="535"/>
      <c r="T30" s="535"/>
      <c r="U30" s="535"/>
      <c r="V30" s="535"/>
      <c r="W30" s="706"/>
      <c r="Z30" s="678"/>
    </row>
    <row r="31" spans="1:26" ht="24" customHeight="1" thickBot="1" x14ac:dyDescent="0.2">
      <c r="A31" s="1628"/>
      <c r="B31" s="705" t="s">
        <v>1056</v>
      </c>
      <c r="C31" s="704"/>
      <c r="D31" s="703"/>
      <c r="E31" s="2053" t="s">
        <v>1055</v>
      </c>
      <c r="F31" s="2053"/>
      <c r="G31" s="2054"/>
      <c r="H31" s="2055"/>
      <c r="I31" s="2056"/>
      <c r="J31" s="2057" t="s">
        <v>298</v>
      </c>
      <c r="K31" s="2058"/>
      <c r="L31" s="2055" t="s">
        <v>1679</v>
      </c>
      <c r="M31" s="2056"/>
      <c r="N31" s="2057" t="s">
        <v>1054</v>
      </c>
      <c r="O31" s="2059"/>
      <c r="P31" s="2058"/>
      <c r="Q31" s="2055"/>
      <c r="R31" s="2056"/>
      <c r="S31" s="2057" t="s">
        <v>1053</v>
      </c>
      <c r="T31" s="2059"/>
      <c r="U31" s="2059"/>
      <c r="V31" s="2058"/>
      <c r="W31" s="702"/>
      <c r="Z31" s="678"/>
    </row>
    <row r="32" spans="1:26" ht="24" customHeight="1" thickBot="1" x14ac:dyDescent="0.2">
      <c r="A32" s="1628"/>
      <c r="B32" s="1731" t="s">
        <v>244</v>
      </c>
      <c r="C32" s="1731"/>
      <c r="D32" s="1712" t="s">
        <v>1767</v>
      </c>
      <c r="E32" s="1713"/>
      <c r="F32" s="1713"/>
      <c r="G32" s="1713"/>
      <c r="H32" s="1713"/>
      <c r="I32" s="1713"/>
      <c r="J32" s="1713"/>
      <c r="K32" s="1713"/>
      <c r="L32" s="1713"/>
      <c r="M32" s="1713"/>
      <c r="N32" s="1713"/>
      <c r="O32" s="1713"/>
      <c r="P32" s="1713"/>
      <c r="Q32" s="1713"/>
      <c r="R32" s="1713"/>
      <c r="S32" s="1713"/>
      <c r="T32" s="1713"/>
      <c r="U32" s="1713"/>
      <c r="V32" s="1713"/>
      <c r="W32" s="1714"/>
      <c r="Z32" s="678"/>
    </row>
    <row r="33" spans="1:26" ht="53.25" customHeight="1" thickBot="1" x14ac:dyDescent="0.2">
      <c r="A33" s="1628"/>
      <c r="B33" s="2042" t="s">
        <v>1052</v>
      </c>
      <c r="C33" s="701" t="s">
        <v>50</v>
      </c>
      <c r="D33" s="1551" t="s">
        <v>1768</v>
      </c>
      <c r="E33" s="1594"/>
      <c r="F33" s="1594"/>
      <c r="G33" s="1594"/>
      <c r="H33" s="1594"/>
      <c r="I33" s="1594"/>
      <c r="J33" s="1594"/>
      <c r="K33" s="1594"/>
      <c r="L33" s="1594"/>
      <c r="M33" s="1594"/>
      <c r="N33" s="1594"/>
      <c r="O33" s="1594"/>
      <c r="P33" s="1594"/>
      <c r="Q33" s="1594"/>
      <c r="R33" s="1594"/>
      <c r="S33" s="1594"/>
      <c r="T33" s="1594"/>
      <c r="U33" s="1594"/>
      <c r="V33" s="1594"/>
      <c r="W33" s="1552"/>
      <c r="Z33" s="678"/>
    </row>
    <row r="34" spans="1:26" ht="24" customHeight="1" thickBot="1" x14ac:dyDescent="0.2">
      <c r="A34" s="1628"/>
      <c r="B34" s="2043"/>
      <c r="C34" s="539" t="s">
        <v>977</v>
      </c>
      <c r="D34" s="1643" t="s">
        <v>1769</v>
      </c>
      <c r="E34" s="1594"/>
      <c r="F34" s="1594"/>
      <c r="G34" s="1594"/>
      <c r="H34" s="1594"/>
      <c r="I34" s="1594"/>
      <c r="J34" s="1594"/>
      <c r="K34" s="1594"/>
      <c r="L34" s="1594"/>
      <c r="M34" s="1594"/>
      <c r="N34" s="1594"/>
      <c r="O34" s="1594"/>
      <c r="P34" s="1594"/>
      <c r="Q34" s="1594"/>
      <c r="R34" s="1594"/>
      <c r="S34" s="1594"/>
      <c r="T34" s="1594"/>
      <c r="U34" s="1594"/>
      <c r="V34" s="1594"/>
      <c r="W34" s="1552"/>
      <c r="Z34" s="678"/>
    </row>
    <row r="35" spans="1:26" ht="24" customHeight="1" thickBot="1" x14ac:dyDescent="0.2">
      <c r="A35" s="1628"/>
      <c r="B35" s="2040" t="s">
        <v>1432</v>
      </c>
      <c r="C35" s="2041"/>
      <c r="D35" s="1712" t="s">
        <v>1737</v>
      </c>
      <c r="E35" s="1713"/>
      <c r="F35" s="1713"/>
      <c r="G35" s="1713"/>
      <c r="H35" s="1713"/>
      <c r="I35" s="1713"/>
      <c r="J35" s="1714"/>
      <c r="K35" s="2063" t="s">
        <v>243</v>
      </c>
      <c r="L35" s="2063"/>
      <c r="M35" s="2063"/>
      <c r="N35" s="1616">
        <v>641</v>
      </c>
      <c r="O35" s="1616"/>
      <c r="P35" s="1616"/>
      <c r="Q35" s="1616"/>
      <c r="R35" s="1616" t="s">
        <v>1770</v>
      </c>
      <c r="S35" s="1616"/>
      <c r="T35" s="1616"/>
      <c r="U35" s="1616">
        <v>8023</v>
      </c>
      <c r="V35" s="1616"/>
      <c r="W35" s="1616"/>
      <c r="Z35" s="678"/>
    </row>
    <row r="36" spans="1:26" ht="24" customHeight="1" x14ac:dyDescent="0.15">
      <c r="C36" s="262"/>
      <c r="D36" s="262"/>
      <c r="E36" s="262"/>
      <c r="F36" s="262"/>
      <c r="G36" s="262"/>
      <c r="H36" s="262"/>
      <c r="I36" s="262"/>
      <c r="J36" s="262"/>
      <c r="K36" s="262"/>
      <c r="L36" s="262"/>
      <c r="M36" s="262"/>
      <c r="N36" s="262"/>
      <c r="O36" s="262"/>
      <c r="P36" s="262"/>
      <c r="Q36" s="262"/>
      <c r="R36" s="262"/>
      <c r="S36" s="262"/>
      <c r="T36" s="262"/>
      <c r="U36" s="262"/>
      <c r="V36" s="262"/>
    </row>
    <row r="37" spans="1:26" ht="24" customHeight="1" x14ac:dyDescent="0.15"/>
    <row r="38" spans="1:26" ht="24" customHeight="1" x14ac:dyDescent="0.15"/>
    <row r="39" spans="1:26" ht="24" customHeight="1" x14ac:dyDescent="0.15"/>
    <row r="40" spans="1:26" ht="5.0999999999999996" customHeight="1" x14ac:dyDescent="0.15"/>
    <row r="41" spans="1:26" ht="18" customHeight="1" x14ac:dyDescent="0.15"/>
    <row r="42" spans="1:26" ht="18" customHeight="1" x14ac:dyDescent="0.15"/>
    <row r="43" spans="1:26" ht="25.5" customHeight="1" x14ac:dyDescent="0.15"/>
    <row r="44" spans="1:26" ht="18" customHeight="1" x14ac:dyDescent="0.15"/>
    <row r="45" spans="1:26" ht="18" customHeight="1" x14ac:dyDescent="0.15"/>
    <row r="46" spans="1:26" ht="25.5" customHeight="1" x14ac:dyDescent="0.15"/>
    <row r="47" spans="1:26" ht="30" customHeight="1" x14ac:dyDescent="0.15"/>
    <row r="48" spans="1:26" ht="45" customHeight="1" x14ac:dyDescent="0.15">
      <c r="Y48" s="612"/>
    </row>
    <row r="49" ht="24" customHeight="1" x14ac:dyDescent="0.15"/>
    <row r="50" ht="24" customHeight="1" x14ac:dyDescent="0.15"/>
    <row r="51" ht="24" customHeight="1" x14ac:dyDescent="0.15"/>
    <row r="52" ht="24" customHeight="1" x14ac:dyDescent="0.15"/>
    <row r="53" ht="24" customHeight="1" x14ac:dyDescent="0.15"/>
    <row r="54" ht="24" customHeight="1" x14ac:dyDescent="0.15"/>
    <row r="55" ht="24" customHeight="1" x14ac:dyDescent="0.15"/>
    <row r="56" ht="24" customHeight="1" x14ac:dyDescent="0.15"/>
    <row r="57" ht="24" customHeight="1" x14ac:dyDescent="0.15"/>
    <row r="58" ht="30" customHeight="1" x14ac:dyDescent="0.15"/>
    <row r="59" ht="25.5" customHeight="1" x14ac:dyDescent="0.15"/>
    <row r="60" ht="18" customHeight="1" x14ac:dyDescent="0.15"/>
    <row r="61" ht="18" customHeight="1" x14ac:dyDescent="0.15"/>
    <row r="62" ht="25.5" customHeight="1" x14ac:dyDescent="0.15"/>
    <row r="63" ht="30" customHeight="1" x14ac:dyDescent="0.15"/>
    <row r="64" ht="45" customHeight="1" x14ac:dyDescent="0.15"/>
    <row r="65" ht="24" customHeight="1" x14ac:dyDescent="0.15"/>
    <row r="66" ht="24" customHeight="1" x14ac:dyDescent="0.15"/>
    <row r="67" ht="24" customHeight="1" x14ac:dyDescent="0.15"/>
    <row r="68" ht="24" customHeight="1" x14ac:dyDescent="0.15"/>
    <row r="69" ht="24" customHeight="1" x14ac:dyDescent="0.15"/>
    <row r="70" ht="24" customHeight="1" x14ac:dyDescent="0.15"/>
    <row r="71" ht="24" customHeight="1" x14ac:dyDescent="0.15"/>
    <row r="72" ht="24" customHeight="1" x14ac:dyDescent="0.15"/>
    <row r="73" ht="24" customHeight="1" x14ac:dyDescent="0.15"/>
    <row r="74" ht="30" customHeight="1" x14ac:dyDescent="0.15"/>
    <row r="75" ht="5.0999999999999996" customHeight="1" x14ac:dyDescent="0.15"/>
    <row r="76" ht="20.25" customHeight="1" x14ac:dyDescent="0.15"/>
    <row r="77" ht="25.5" customHeight="1" x14ac:dyDescent="0.15"/>
    <row r="78" ht="20.25" customHeight="1" x14ac:dyDescent="0.15"/>
    <row r="79" ht="18" customHeight="1" x14ac:dyDescent="0.15"/>
    <row r="80" ht="25.5" customHeight="1" x14ac:dyDescent="0.15"/>
    <row r="81" ht="30" customHeight="1" x14ac:dyDescent="0.15"/>
    <row r="82" ht="45" customHeight="1" x14ac:dyDescent="0.15"/>
    <row r="83" ht="25.5" customHeight="1" x14ac:dyDescent="0.15"/>
    <row r="84" ht="25.5" customHeight="1" x14ac:dyDescent="0.15"/>
    <row r="85" ht="24" customHeight="1" x14ac:dyDescent="0.15"/>
    <row r="86" ht="24" customHeight="1" x14ac:dyDescent="0.15"/>
    <row r="87" ht="24" customHeight="1" x14ac:dyDescent="0.15"/>
    <row r="88" ht="24" customHeight="1" x14ac:dyDescent="0.15"/>
    <row r="89" ht="24" customHeight="1" x14ac:dyDescent="0.15"/>
    <row r="90" ht="24" customHeight="1" x14ac:dyDescent="0.15"/>
    <row r="91" ht="24" customHeight="1" x14ac:dyDescent="0.15"/>
    <row r="92" ht="30" customHeight="1" x14ac:dyDescent="0.15"/>
    <row r="93" ht="25.5" customHeight="1" x14ac:dyDescent="0.15"/>
    <row r="94" ht="20.25" customHeight="1" x14ac:dyDescent="0.15"/>
    <row r="95" ht="18" customHeight="1" x14ac:dyDescent="0.15"/>
    <row r="96" ht="25.5" customHeight="1" x14ac:dyDescent="0.15"/>
    <row r="97" spans="24:24" ht="30" customHeight="1" x14ac:dyDescent="0.15"/>
    <row r="98" spans="24:24" ht="45" customHeight="1" x14ac:dyDescent="0.15"/>
    <row r="99" spans="24:24" ht="25.5" customHeight="1" x14ac:dyDescent="0.15"/>
    <row r="100" spans="24:24" ht="25.5" customHeight="1" x14ac:dyDescent="0.15"/>
    <row r="101" spans="24:24" ht="24" customHeight="1" x14ac:dyDescent="0.15"/>
    <row r="102" spans="24:24" ht="24" customHeight="1" x14ac:dyDescent="0.15"/>
    <row r="103" spans="24:24" ht="24" customHeight="1" x14ac:dyDescent="0.15"/>
    <row r="104" spans="24:24" ht="24" customHeight="1" x14ac:dyDescent="0.15"/>
    <row r="105" spans="24:24" ht="24" customHeight="1" x14ac:dyDescent="0.15"/>
    <row r="106" spans="24:24" ht="24" customHeight="1" x14ac:dyDescent="0.15"/>
    <row r="107" spans="24:24" ht="24" customHeight="1" x14ac:dyDescent="0.15"/>
    <row r="108" spans="24:24" ht="30" customHeight="1" x14ac:dyDescent="0.15"/>
    <row r="109" spans="24:24" ht="10.5" customHeight="1" x14ac:dyDescent="0.15">
      <c r="X109" s="612" t="s">
        <v>391</v>
      </c>
    </row>
  </sheetData>
  <sheetProtection formatCells="0" formatColumns="0" formatRows="0" insertHyperlinks="0"/>
  <mergeCells count="89">
    <mergeCell ref="D11:W11"/>
    <mergeCell ref="K13:M13"/>
    <mergeCell ref="N13:Q13"/>
    <mergeCell ref="E24:G24"/>
    <mergeCell ref="H24:I24"/>
    <mergeCell ref="J24:K24"/>
    <mergeCell ref="D18:W18"/>
    <mergeCell ref="S24:V24"/>
    <mergeCell ref="D12:W12"/>
    <mergeCell ref="N16:P16"/>
    <mergeCell ref="Q16:R16"/>
    <mergeCell ref="S16:V16"/>
    <mergeCell ref="U13:W13"/>
    <mergeCell ref="L16:M16"/>
    <mergeCell ref="D26:W26"/>
    <mergeCell ref="R13:T13"/>
    <mergeCell ref="D28:J28"/>
    <mergeCell ref="K28:M28"/>
    <mergeCell ref="N28:Q28"/>
    <mergeCell ref="R20:T20"/>
    <mergeCell ref="U20:W20"/>
    <mergeCell ref="D27:W27"/>
    <mergeCell ref="D19:W19"/>
    <mergeCell ref="B22:L22"/>
    <mergeCell ref="L24:M24"/>
    <mergeCell ref="N24:P24"/>
    <mergeCell ref="Q24:R24"/>
    <mergeCell ref="M22:W22"/>
    <mergeCell ref="M14:W14"/>
    <mergeCell ref="D13:J13"/>
    <mergeCell ref="N35:Q35"/>
    <mergeCell ref="R35:T35"/>
    <mergeCell ref="U35:W35"/>
    <mergeCell ref="H31:I31"/>
    <mergeCell ref="J31:K31"/>
    <mergeCell ref="D34:W34"/>
    <mergeCell ref="D35:J35"/>
    <mergeCell ref="K35:M35"/>
    <mergeCell ref="L31:M31"/>
    <mergeCell ref="N31:P31"/>
    <mergeCell ref="Q31:R31"/>
    <mergeCell ref="S31:V31"/>
    <mergeCell ref="D33:W33"/>
    <mergeCell ref="M29:W29"/>
    <mergeCell ref="E31:G31"/>
    <mergeCell ref="B29:L29"/>
    <mergeCell ref="B32:C32"/>
    <mergeCell ref="D32:W32"/>
    <mergeCell ref="A1:W1"/>
    <mergeCell ref="A2:V2"/>
    <mergeCell ref="R28:T28"/>
    <mergeCell ref="D25:W25"/>
    <mergeCell ref="B14:L14"/>
    <mergeCell ref="B26:B27"/>
    <mergeCell ref="B17:C17"/>
    <mergeCell ref="D17:W17"/>
    <mergeCell ref="E16:G16"/>
    <mergeCell ref="H16:I16"/>
    <mergeCell ref="J16:K16"/>
    <mergeCell ref="D20:J20"/>
    <mergeCell ref="K20:M20"/>
    <mergeCell ref="N20:Q20"/>
    <mergeCell ref="U28:W28"/>
    <mergeCell ref="B25:C25"/>
    <mergeCell ref="B6:W6"/>
    <mergeCell ref="E4:W4"/>
    <mergeCell ref="X2:X4"/>
    <mergeCell ref="D10:W10"/>
    <mergeCell ref="M7:W7"/>
    <mergeCell ref="B7:L7"/>
    <mergeCell ref="E9:G9"/>
    <mergeCell ref="H9:I9"/>
    <mergeCell ref="J9:K9"/>
    <mergeCell ref="L9:M9"/>
    <mergeCell ref="S9:V9"/>
    <mergeCell ref="B10:C10"/>
    <mergeCell ref="N9:P9"/>
    <mergeCell ref="Q9:R9"/>
    <mergeCell ref="A7:A13"/>
    <mergeCell ref="A14:A20"/>
    <mergeCell ref="A22:A28"/>
    <mergeCell ref="A29:A35"/>
    <mergeCell ref="B13:C13"/>
    <mergeCell ref="B20:C20"/>
    <mergeCell ref="B28:C28"/>
    <mergeCell ref="B35:C35"/>
    <mergeCell ref="B11:B12"/>
    <mergeCell ref="B33:B34"/>
    <mergeCell ref="B18:B19"/>
  </mergeCells>
  <phoneticPr fontId="4"/>
  <dataValidations count="8">
    <dataValidation type="list" allowBlank="1" showInputMessage="1" showErrorMessage="1" sqref="H9:I9 L9:M9 Q9:R9 W9 H16:I16 L16:M16 Q16:R16 W16 H24:I24 L24:M24 Q24:R24 W24 H31:I31 L31:M31 Q31:R31 W31">
      <formula1>"○"</formula1>
    </dataValidation>
    <dataValidation imeMode="disabled" allowBlank="1" showInputMessage="1" showErrorMessage="1" prompt="内線番号を半角で入力" sqref="N13:W13 N28:W28 N20:W20 N35:W35"/>
    <dataValidation allowBlank="1" showInputMessage="1" showErrorMessage="1" prompt="表紙シートの病院名を反映" sqref="E4:W4"/>
    <dataValidation type="custom" imeMode="disabled" allowBlank="1" showInputMessage="1" showErrorMessage="1" error="半角で入力してください" prompt="アドレスは、手入力せずにホームページからコピーしてください" sqref="D27:W27 D12:W12 D19:W19 D34:W34">
      <formula1>LEN(D12)=LENB(D12)</formula1>
    </dataValidation>
    <dataValidation type="custom" imeMode="disabled" allowBlank="1" showInputMessage="1" showErrorMessage="1" error="半角で入力してください" prompt="電話番号はハイフン「-」を含め、半角で入力_x000a_XXX-XXXX-XXXX" sqref="D28:J28 D20:J20 D13:J13 D35:J35">
      <formula1>LEN(D13)=LENB(D13)</formula1>
    </dataValidation>
    <dataValidation type="list" allowBlank="1" showInputMessage="1" showErrorMessage="1" prompt="表紙①に反映されます" sqref="W2">
      <formula1>"あり,なし"</formula1>
    </dataValidation>
    <dataValidation type="list" allowBlank="1" showInputMessage="1" showErrorMessage="1" sqref="M7:W7 M14:W14">
      <formula1>"臨床試験専用の窓口がある,相談支援センターが窓口となっている,担当している診療科が窓口となっている,窓口はない"</formula1>
    </dataValidation>
    <dataValidation type="list" allowBlank="1" showInputMessage="1" showErrorMessage="1" sqref="M22:W22 M29:W29">
      <formula1>"治験専用の窓口がある,相談支援センターが窓口となっている,担当している診療科が窓口となっている,窓口はない"</formula1>
    </dataValidation>
  </dataValidations>
  <hyperlinks>
    <hyperlink ref="Y1" location="表紙①!D35" tooltip="表紙①に戻ります" display="表紙①に戻る"/>
    <hyperlink ref="Y2" location="'様式4（機能別）'!K413" tooltip="様式４（機能別）に戻ります" display="様式4（機能別）に戻る"/>
    <hyperlink ref="D12" r:id="rId1"/>
    <hyperlink ref="D19" r:id="rId2"/>
    <hyperlink ref="D27" r:id="rId3"/>
    <hyperlink ref="D34" r:id="rId4"/>
  </hyperlinks>
  <printOptions horizontalCentered="1"/>
  <pageMargins left="0.39370078740157483" right="0.39370078740157483" top="0.59055118110236227" bottom="0.59055118110236227" header="0.35433070866141736" footer="0.27559055118110237"/>
  <pageSetup paperSize="9" scale="81" fitToHeight="0" orientation="portrait" cellComments="asDisplayed" r:id="rId5"/>
  <headerFooter>
    <oddHeader>&amp;Rver.2.0</oddHeader>
    <oddFooter>&amp;C&amp;P/&amp;N&amp;R&amp;A</oddFooter>
  </headerFooter>
  <ignoredErrors>
    <ignoredError sqref="A5" numberStoredAsText="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52"/>
  <sheetViews>
    <sheetView showGridLines="0" view="pageBreakPreview" zoomScaleNormal="100" zoomScaleSheetLayoutView="100" workbookViewId="0">
      <selection activeCell="J52" sqref="J52"/>
    </sheetView>
  </sheetViews>
  <sheetFormatPr defaultColWidth="5.375" defaultRowHeight="13.5" x14ac:dyDescent="0.15"/>
  <cols>
    <col min="1" max="1" width="3.25" style="273" customWidth="1"/>
    <col min="2" max="2" width="8.625" style="273" customWidth="1"/>
    <col min="3" max="3" width="10.625" style="273" customWidth="1"/>
    <col min="4" max="4" width="15.625" style="273" customWidth="1"/>
    <col min="5" max="5" width="5.625" style="273" customWidth="1"/>
    <col min="6" max="11" width="8.625" style="273" customWidth="1"/>
    <col min="12" max="12" width="15" style="273" customWidth="1"/>
    <col min="13" max="13" width="2.625" style="266" customWidth="1"/>
    <col min="14" max="14" width="80.625" style="273" customWidth="1"/>
    <col min="15" max="16384" width="5.375" style="273"/>
  </cols>
  <sheetData>
    <row r="1" spans="1:14" ht="20.100000000000001" customHeight="1" thickBot="1" x14ac:dyDescent="0.2">
      <c r="A1" s="1538" t="s">
        <v>1084</v>
      </c>
      <c r="B1" s="1538"/>
      <c r="C1" s="1538"/>
      <c r="D1" s="1538"/>
      <c r="E1" s="1538"/>
      <c r="F1" s="1538"/>
      <c r="G1" s="1538"/>
      <c r="H1" s="1538"/>
      <c r="I1" s="1538"/>
      <c r="J1" s="1538"/>
      <c r="K1" s="1538"/>
      <c r="M1" s="990" t="s">
        <v>1214</v>
      </c>
    </row>
    <row r="2" spans="1:14" ht="24.95" customHeight="1" thickTop="1" thickBot="1" x14ac:dyDescent="0.2">
      <c r="A2" s="1608" t="s">
        <v>388</v>
      </c>
      <c r="B2" s="1608"/>
      <c r="C2" s="1608"/>
      <c r="D2" s="1608"/>
      <c r="E2" s="1608"/>
      <c r="F2" s="1608"/>
      <c r="G2" s="1608"/>
      <c r="H2" s="1608"/>
      <c r="I2" s="1608"/>
      <c r="J2" s="1609"/>
      <c r="K2" s="288" t="s">
        <v>293</v>
      </c>
      <c r="L2" s="1826" t="str">
        <f>IF(AND(B18&lt;&gt;"",D18&lt;&gt;"",G18&lt;&gt;"",D30&lt;&gt;"",B24&lt;&gt;"",K2&lt;&gt;"",J8&lt;&gt;"",J9&lt;&gt;"",J10&lt;&gt;"",J12&lt;&gt;""),"",IF(K2="あり","←下の表の記載及び別添資料の提出有無について選択してください",IF(K2="","←「あり」か「なし」を選択してください","")))</f>
        <v/>
      </c>
      <c r="M2" s="990" t="s">
        <v>1307</v>
      </c>
    </row>
    <row r="3" spans="1:14" ht="5.0999999999999996" customHeight="1" thickTop="1" x14ac:dyDescent="0.15">
      <c r="L3" s="1826"/>
      <c r="M3" s="3"/>
    </row>
    <row r="4" spans="1:14" ht="20.100000000000001" customHeight="1" x14ac:dyDescent="0.15">
      <c r="A4" s="272"/>
      <c r="B4" s="272"/>
      <c r="C4" s="272"/>
      <c r="D4" s="272"/>
      <c r="E4" s="272"/>
      <c r="F4" s="279" t="s">
        <v>327</v>
      </c>
      <c r="G4" s="1540" t="str">
        <f>表紙①!E2</f>
        <v>市立貝塚病院</v>
      </c>
      <c r="H4" s="1910"/>
      <c r="I4" s="1910"/>
      <c r="J4" s="1910"/>
      <c r="K4" s="1541"/>
      <c r="L4" s="1826"/>
      <c r="M4" s="990" t="s">
        <v>1275</v>
      </c>
    </row>
    <row r="5" spans="1:14" ht="20.100000000000001" customHeight="1" x14ac:dyDescent="0.15">
      <c r="A5" s="272"/>
      <c r="B5" s="272"/>
      <c r="C5" s="272"/>
      <c r="D5" s="272"/>
      <c r="E5" s="272"/>
      <c r="F5" s="245" t="s">
        <v>1353</v>
      </c>
      <c r="G5" s="38" t="s">
        <v>1600</v>
      </c>
      <c r="H5" s="224"/>
      <c r="I5" s="125"/>
      <c r="J5" s="734"/>
      <c r="K5" s="734"/>
      <c r="L5" s="1826"/>
      <c r="M5" s="990" t="s">
        <v>1272</v>
      </c>
      <c r="N5" s="1103"/>
    </row>
    <row r="6" spans="1:14" s="268" customFormat="1" ht="50.1" customHeight="1" x14ac:dyDescent="0.15">
      <c r="A6" s="2078" t="s">
        <v>1343</v>
      </c>
      <c r="B6" s="2078"/>
      <c r="C6" s="2078"/>
      <c r="D6" s="2078"/>
      <c r="E6" s="2078"/>
      <c r="F6" s="2078"/>
      <c r="G6" s="2078"/>
      <c r="H6" s="2078"/>
      <c r="I6" s="2078"/>
      <c r="J6" s="2078"/>
      <c r="K6" s="2078"/>
      <c r="M6" s="724"/>
      <c r="N6" s="1207" t="s">
        <v>384</v>
      </c>
    </row>
    <row r="7" spans="1:14" s="268" customFormat="1" ht="18.75" customHeight="1" thickBot="1" x14ac:dyDescent="0.2">
      <c r="A7" s="2079" t="s">
        <v>1337</v>
      </c>
      <c r="B7" s="2079"/>
      <c r="C7" s="2079"/>
      <c r="D7" s="2079"/>
      <c r="E7" s="2079"/>
      <c r="F7" s="2079"/>
      <c r="G7" s="2079"/>
      <c r="H7" s="2079"/>
      <c r="I7" s="2079"/>
      <c r="J7" s="2080"/>
      <c r="K7" s="2080"/>
      <c r="M7" s="724"/>
      <c r="N7" s="1210"/>
    </row>
    <row r="8" spans="1:14" s="268" customFormat="1" ht="21" customHeight="1" thickBot="1" x14ac:dyDescent="0.2">
      <c r="A8" s="2087" t="s">
        <v>1338</v>
      </c>
      <c r="B8" s="2088"/>
      <c r="C8" s="2088"/>
      <c r="D8" s="2088"/>
      <c r="E8" s="2088"/>
      <c r="F8" s="2088"/>
      <c r="G8" s="2088"/>
      <c r="H8" s="2088"/>
      <c r="I8" s="2089"/>
      <c r="J8" s="2093" t="s">
        <v>1676</v>
      </c>
      <c r="K8" s="2094"/>
      <c r="M8" s="724"/>
      <c r="N8" s="1210"/>
    </row>
    <row r="9" spans="1:14" s="268" customFormat="1" ht="27" customHeight="1" thickBot="1" x14ac:dyDescent="0.2">
      <c r="A9" s="2081" t="s">
        <v>1339</v>
      </c>
      <c r="B9" s="2082"/>
      <c r="C9" s="2082"/>
      <c r="D9" s="2082"/>
      <c r="E9" s="2082"/>
      <c r="F9" s="2082"/>
      <c r="G9" s="2082"/>
      <c r="H9" s="2082"/>
      <c r="I9" s="2083"/>
      <c r="J9" s="2093" t="s">
        <v>1657</v>
      </c>
      <c r="K9" s="2094"/>
      <c r="M9" s="724"/>
      <c r="N9" s="1210"/>
    </row>
    <row r="10" spans="1:14" s="268" customFormat="1" ht="21.75" customHeight="1" thickBot="1" x14ac:dyDescent="0.2">
      <c r="A10" s="2090" t="s">
        <v>1344</v>
      </c>
      <c r="B10" s="2091"/>
      <c r="C10" s="2091"/>
      <c r="D10" s="2091"/>
      <c r="E10" s="2091"/>
      <c r="F10" s="2091"/>
      <c r="G10" s="2091"/>
      <c r="H10" s="2091"/>
      <c r="I10" s="2092"/>
      <c r="J10" s="2093" t="s">
        <v>1701</v>
      </c>
      <c r="K10" s="2094"/>
      <c r="M10" s="724"/>
      <c r="N10" s="1210"/>
    </row>
    <row r="11" spans="1:14" s="268" customFormat="1" ht="39.75" customHeight="1" thickBot="1" x14ac:dyDescent="0.2">
      <c r="A11" s="1187"/>
      <c r="B11" s="2084" t="s">
        <v>1340</v>
      </c>
      <c r="C11" s="2085"/>
      <c r="D11" s="2085"/>
      <c r="E11" s="2085"/>
      <c r="F11" s="2085"/>
      <c r="G11" s="2085"/>
      <c r="H11" s="2085"/>
      <c r="I11" s="2086"/>
      <c r="J11" s="1759"/>
      <c r="K11" s="1761"/>
      <c r="M11" s="724"/>
      <c r="N11" s="1210"/>
    </row>
    <row r="12" spans="1:14" s="268" customFormat="1" ht="27" customHeight="1" thickBot="1" x14ac:dyDescent="0.2">
      <c r="A12" s="2081" t="s">
        <v>1341</v>
      </c>
      <c r="B12" s="2082"/>
      <c r="C12" s="2082"/>
      <c r="D12" s="2082"/>
      <c r="E12" s="2082"/>
      <c r="F12" s="2082"/>
      <c r="G12" s="2082"/>
      <c r="H12" s="2082"/>
      <c r="I12" s="2083"/>
      <c r="J12" s="2095" t="s">
        <v>1657</v>
      </c>
      <c r="K12" s="2096"/>
      <c r="M12" s="724"/>
      <c r="N12" s="1210"/>
    </row>
    <row r="13" spans="1:14" s="268" customFormat="1" ht="40.5" customHeight="1" thickBot="1" x14ac:dyDescent="0.2">
      <c r="A13" s="2087" t="s">
        <v>1342</v>
      </c>
      <c r="B13" s="2088"/>
      <c r="C13" s="2088"/>
      <c r="D13" s="2088"/>
      <c r="E13" s="2088"/>
      <c r="F13" s="2088"/>
      <c r="G13" s="2088"/>
      <c r="H13" s="2088"/>
      <c r="I13" s="2089"/>
      <c r="J13" s="1759"/>
      <c r="K13" s="1761"/>
      <c r="M13" s="724"/>
      <c r="N13" s="1210"/>
    </row>
    <row r="14" spans="1:14" s="268" customFormat="1" ht="54.75" customHeight="1" x14ac:dyDescent="0.15">
      <c r="A14" s="2077" t="s">
        <v>1083</v>
      </c>
      <c r="B14" s="2077"/>
      <c r="C14" s="2077"/>
      <c r="D14" s="2077"/>
      <c r="E14" s="2077"/>
      <c r="F14" s="2077"/>
      <c r="G14" s="2077"/>
      <c r="H14" s="2077"/>
      <c r="I14" s="2077"/>
      <c r="J14" s="2077"/>
      <c r="K14" s="2077"/>
      <c r="M14" s="724"/>
      <c r="N14" s="1210"/>
    </row>
    <row r="15" spans="1:14" s="248" customFormat="1" x14ac:dyDescent="0.15">
      <c r="A15" s="733" t="s">
        <v>1082</v>
      </c>
      <c r="B15" s="732"/>
      <c r="C15" s="732"/>
      <c r="D15" s="732"/>
      <c r="E15" s="732"/>
      <c r="F15" s="732"/>
      <c r="G15" s="732"/>
      <c r="H15" s="732"/>
      <c r="I15" s="732"/>
      <c r="J15" s="732"/>
      <c r="K15" s="732"/>
      <c r="M15" s="266"/>
      <c r="N15" s="366"/>
    </row>
    <row r="16" spans="1:14" s="248" customFormat="1" ht="12" customHeight="1" x14ac:dyDescent="0.15">
      <c r="A16" s="2076" t="s">
        <v>1081</v>
      </c>
      <c r="B16" s="2076"/>
      <c r="C16" s="2076"/>
      <c r="D16" s="2074" t="s">
        <v>1080</v>
      </c>
      <c r="E16" s="2074"/>
      <c r="F16" s="2074"/>
      <c r="G16" s="2074" t="s">
        <v>1079</v>
      </c>
      <c r="H16" s="2074"/>
      <c r="I16" s="2074"/>
      <c r="J16" s="2074"/>
      <c r="K16" s="2074"/>
      <c r="M16" s="266"/>
      <c r="N16" s="366"/>
    </row>
    <row r="17" spans="1:14" s="248" customFormat="1" ht="30" customHeight="1" thickBot="1" x14ac:dyDescent="0.2">
      <c r="A17" s="731" t="s">
        <v>1078</v>
      </c>
      <c r="B17" s="2075" t="s">
        <v>1077</v>
      </c>
      <c r="C17" s="2075"/>
      <c r="D17" s="2075" t="s">
        <v>1076</v>
      </c>
      <c r="E17" s="2075"/>
      <c r="F17" s="2075"/>
      <c r="G17" s="2075" t="s">
        <v>1075</v>
      </c>
      <c r="H17" s="2075"/>
      <c r="I17" s="2075"/>
      <c r="J17" s="2075"/>
      <c r="K17" s="2075"/>
      <c r="M17" s="266"/>
      <c r="N17" s="366"/>
    </row>
    <row r="18" spans="1:14" s="248" customFormat="1" ht="30" customHeight="1" thickBot="1" x14ac:dyDescent="0.2">
      <c r="A18" s="729">
        <v>1</v>
      </c>
      <c r="B18" s="1743" t="s">
        <v>1077</v>
      </c>
      <c r="C18" s="1743"/>
      <c r="D18" s="1743" t="s">
        <v>1702</v>
      </c>
      <c r="E18" s="1743"/>
      <c r="F18" s="1743"/>
      <c r="G18" s="1743" t="s">
        <v>1703</v>
      </c>
      <c r="H18" s="1743"/>
      <c r="I18" s="1743"/>
      <c r="J18" s="1743"/>
      <c r="K18" s="1743"/>
      <c r="M18" s="266"/>
      <c r="N18" s="366"/>
    </row>
    <row r="19" spans="1:14" s="248" customFormat="1" ht="30" customHeight="1" thickBot="1" x14ac:dyDescent="0.2">
      <c r="A19" s="729">
        <v>2</v>
      </c>
      <c r="B19" s="1743"/>
      <c r="C19" s="1743"/>
      <c r="D19" s="1743"/>
      <c r="E19" s="1743"/>
      <c r="F19" s="1743"/>
      <c r="G19" s="1743"/>
      <c r="H19" s="1743"/>
      <c r="I19" s="1743"/>
      <c r="J19" s="1743"/>
      <c r="K19" s="1743"/>
      <c r="M19" s="266"/>
      <c r="N19" s="366"/>
    </row>
    <row r="20" spans="1:14" s="248" customFormat="1" ht="30" customHeight="1" thickBot="1" x14ac:dyDescent="0.2">
      <c r="A20" s="729">
        <v>3</v>
      </c>
      <c r="B20" s="1743"/>
      <c r="C20" s="1743"/>
      <c r="D20" s="1743"/>
      <c r="E20" s="1743"/>
      <c r="F20" s="1743"/>
      <c r="G20" s="1743"/>
      <c r="H20" s="1743"/>
      <c r="I20" s="1743"/>
      <c r="J20" s="1743"/>
      <c r="K20" s="1743"/>
      <c r="M20" s="266"/>
      <c r="N20" s="366"/>
    </row>
    <row r="21" spans="1:14" s="248" customFormat="1" ht="30" customHeight="1" thickBot="1" x14ac:dyDescent="0.2">
      <c r="A21" s="729">
        <v>4</v>
      </c>
      <c r="B21" s="1743"/>
      <c r="C21" s="1743"/>
      <c r="D21" s="1743"/>
      <c r="E21" s="1743"/>
      <c r="F21" s="1743"/>
      <c r="G21" s="1743"/>
      <c r="H21" s="1743"/>
      <c r="I21" s="1743"/>
      <c r="J21" s="1743"/>
      <c r="K21" s="1743"/>
      <c r="M21" s="266"/>
      <c r="N21" s="366"/>
    </row>
    <row r="22" spans="1:14" s="248" customFormat="1" ht="30" customHeight="1" thickBot="1" x14ac:dyDescent="0.2">
      <c r="A22" s="729">
        <v>5</v>
      </c>
      <c r="B22" s="1743"/>
      <c r="C22" s="1743"/>
      <c r="D22" s="1743"/>
      <c r="E22" s="1743"/>
      <c r="F22" s="1743"/>
      <c r="G22" s="1743"/>
      <c r="H22" s="1743"/>
      <c r="I22" s="1743"/>
      <c r="J22" s="1743"/>
      <c r="K22" s="1743"/>
      <c r="M22" s="266"/>
      <c r="N22" s="366"/>
    </row>
    <row r="23" spans="1:14" s="682" customFormat="1" ht="20.100000000000001" customHeight="1" thickBot="1" x14ac:dyDescent="0.2">
      <c r="A23" s="727" t="s">
        <v>1074</v>
      </c>
      <c r="B23" s="728"/>
      <c r="C23" s="728"/>
      <c r="D23" s="728"/>
      <c r="E23" s="728"/>
      <c r="F23" s="728"/>
      <c r="G23" s="728"/>
      <c r="H23" s="728"/>
      <c r="I23" s="728"/>
      <c r="J23" s="728"/>
      <c r="K23" s="728"/>
      <c r="M23" s="730"/>
      <c r="N23" s="678"/>
    </row>
    <row r="24" spans="1:14" s="248" customFormat="1" ht="20.100000000000001" customHeight="1" thickBot="1" x14ac:dyDescent="0.2">
      <c r="A24" s="729">
        <v>1</v>
      </c>
      <c r="B24" s="2071" t="s">
        <v>1704</v>
      </c>
      <c r="C24" s="2071"/>
      <c r="D24" s="2071"/>
      <c r="E24" s="2071"/>
      <c r="F24" s="2071"/>
      <c r="G24" s="2071"/>
      <c r="H24" s="2071"/>
      <c r="I24" s="2071"/>
      <c r="J24" s="2071"/>
      <c r="K24" s="2071"/>
      <c r="M24" s="266"/>
      <c r="N24" s="366"/>
    </row>
    <row r="25" spans="1:14" s="248" customFormat="1" ht="20.100000000000001" customHeight="1" thickBot="1" x14ac:dyDescent="0.2">
      <c r="A25" s="729">
        <v>2</v>
      </c>
      <c r="B25" s="2070" t="s">
        <v>1705</v>
      </c>
      <c r="C25" s="2070"/>
      <c r="D25" s="2070"/>
      <c r="E25" s="2070"/>
      <c r="F25" s="2070"/>
      <c r="G25" s="2070"/>
      <c r="H25" s="2070"/>
      <c r="I25" s="2070"/>
      <c r="J25" s="2070"/>
      <c r="K25" s="2070"/>
      <c r="M25" s="266"/>
      <c r="N25" s="366"/>
    </row>
    <row r="26" spans="1:14" s="248" customFormat="1" ht="20.100000000000001" customHeight="1" thickBot="1" x14ac:dyDescent="0.2">
      <c r="A26" s="729">
        <v>3</v>
      </c>
      <c r="B26" s="1743"/>
      <c r="C26" s="1743"/>
      <c r="D26" s="1743"/>
      <c r="E26" s="1743"/>
      <c r="F26" s="1743"/>
      <c r="G26" s="1743"/>
      <c r="H26" s="1743"/>
      <c r="I26" s="1743"/>
      <c r="J26" s="1743"/>
      <c r="K26" s="1743"/>
      <c r="M26" s="266"/>
      <c r="N26" s="366"/>
    </row>
    <row r="27" spans="1:14" s="248" customFormat="1" ht="20.100000000000001" customHeight="1" thickBot="1" x14ac:dyDescent="0.2">
      <c r="A27" s="729">
        <v>4</v>
      </c>
      <c r="B27" s="1743"/>
      <c r="C27" s="1743"/>
      <c r="D27" s="1743"/>
      <c r="E27" s="1743"/>
      <c r="F27" s="1743"/>
      <c r="G27" s="1743"/>
      <c r="H27" s="1743"/>
      <c r="I27" s="1743"/>
      <c r="J27" s="1743"/>
      <c r="K27" s="1743"/>
      <c r="M27" s="266"/>
      <c r="N27" s="366"/>
    </row>
    <row r="28" spans="1:14" s="248" customFormat="1" ht="20.100000000000001" customHeight="1" thickBot="1" x14ac:dyDescent="0.2">
      <c r="A28" s="729">
        <v>5</v>
      </c>
      <c r="B28" s="1743"/>
      <c r="C28" s="1743"/>
      <c r="D28" s="1743"/>
      <c r="E28" s="1743"/>
      <c r="F28" s="1743"/>
      <c r="G28" s="1743"/>
      <c r="H28" s="1743"/>
      <c r="I28" s="1743"/>
      <c r="J28" s="1743"/>
      <c r="K28" s="1743"/>
      <c r="M28" s="266"/>
      <c r="N28" s="366"/>
    </row>
    <row r="29" spans="1:14" s="682" customFormat="1" ht="20.100000000000001" customHeight="1" thickBot="1" x14ac:dyDescent="0.2">
      <c r="A29" s="727" t="s">
        <v>1455</v>
      </c>
      <c r="B29" s="728"/>
      <c r="C29" s="728"/>
      <c r="D29" s="728"/>
      <c r="E29" s="728"/>
      <c r="F29" s="728"/>
      <c r="G29" s="728"/>
      <c r="H29" s="728"/>
      <c r="I29" s="728"/>
      <c r="J29" s="728"/>
      <c r="K29" s="728"/>
      <c r="M29" s="266"/>
      <c r="N29" s="678"/>
    </row>
    <row r="30" spans="1:14" s="248" customFormat="1" ht="15" customHeight="1" thickBot="1" x14ac:dyDescent="0.2">
      <c r="A30" s="726" t="s">
        <v>11</v>
      </c>
      <c r="B30" s="727"/>
      <c r="C30" s="609"/>
      <c r="D30" s="543" t="s">
        <v>341</v>
      </c>
      <c r="E30" s="248" t="s">
        <v>1073</v>
      </c>
      <c r="M30" s="266"/>
      <c r="N30" s="366"/>
    </row>
    <row r="31" spans="1:14" s="248" customFormat="1" ht="15" customHeight="1" thickBot="1" x14ac:dyDescent="0.2">
      <c r="A31" s="726" t="s">
        <v>12</v>
      </c>
      <c r="D31" s="543"/>
      <c r="E31" s="637" t="s">
        <v>413</v>
      </c>
      <c r="M31" s="266"/>
      <c r="N31" s="366"/>
    </row>
    <row r="32" spans="1:14" s="248" customFormat="1" ht="15" customHeight="1" thickBot="1" x14ac:dyDescent="0.2">
      <c r="A32" s="725" t="s">
        <v>13</v>
      </c>
      <c r="B32" s="682"/>
      <c r="C32" s="682"/>
      <c r="D32" s="682"/>
      <c r="E32" s="682"/>
      <c r="F32" s="2069"/>
      <c r="G32" s="2069"/>
      <c r="H32" s="2069"/>
      <c r="I32" s="682"/>
      <c r="J32" s="682"/>
      <c r="M32" s="266"/>
      <c r="N32" s="366"/>
    </row>
    <row r="33" spans="1:14" s="248" customFormat="1" x14ac:dyDescent="0.15">
      <c r="A33" s="717"/>
      <c r="B33" s="717"/>
      <c r="C33" s="717"/>
      <c r="D33" s="717"/>
      <c r="E33" s="717"/>
      <c r="F33" s="717"/>
      <c r="G33" s="717"/>
      <c r="H33" s="717"/>
      <c r="I33" s="717"/>
      <c r="J33" s="717"/>
      <c r="K33" s="717"/>
      <c r="M33" s="266"/>
      <c r="N33" s="366"/>
    </row>
    <row r="34" spans="1:14" s="248" customFormat="1" ht="13.5" customHeight="1" x14ac:dyDescent="0.15">
      <c r="A34" s="2072" t="s">
        <v>1706</v>
      </c>
      <c r="B34" s="2072"/>
      <c r="C34" s="2072"/>
      <c r="D34" s="2072"/>
      <c r="E34" s="2072"/>
      <c r="F34" s="2072"/>
      <c r="G34" s="2072"/>
      <c r="H34" s="2072"/>
      <c r="I34" s="2072"/>
      <c r="J34" s="2072"/>
      <c r="K34" s="2072"/>
      <c r="M34" s="266"/>
      <c r="N34" s="366"/>
    </row>
    <row r="35" spans="1:14" s="248" customFormat="1" x14ac:dyDescent="0.15">
      <c r="A35" s="2073"/>
      <c r="B35" s="2073"/>
      <c r="C35" s="2073"/>
      <c r="D35" s="2073"/>
      <c r="E35" s="2073"/>
      <c r="F35" s="2073"/>
      <c r="G35" s="2073"/>
      <c r="H35" s="2073"/>
      <c r="I35" s="2073"/>
      <c r="J35" s="2073"/>
      <c r="K35" s="2073"/>
      <c r="M35" s="266"/>
      <c r="N35" s="366"/>
    </row>
    <row r="36" spans="1:14" s="248" customFormat="1" x14ac:dyDescent="0.15">
      <c r="A36" s="2073"/>
      <c r="B36" s="2073"/>
      <c r="C36" s="2073"/>
      <c r="D36" s="2073"/>
      <c r="E36" s="2073"/>
      <c r="F36" s="2073"/>
      <c r="G36" s="2073"/>
      <c r="H36" s="2073"/>
      <c r="I36" s="2073"/>
      <c r="J36" s="2073"/>
      <c r="K36" s="2073"/>
      <c r="M36" s="266"/>
      <c r="N36" s="366"/>
    </row>
    <row r="37" spans="1:14" s="248" customFormat="1" x14ac:dyDescent="0.15">
      <c r="A37" s="2073"/>
      <c r="B37" s="2073"/>
      <c r="C37" s="2073"/>
      <c r="D37" s="2073"/>
      <c r="E37" s="2073"/>
      <c r="F37" s="2073"/>
      <c r="G37" s="2073"/>
      <c r="H37" s="2073"/>
      <c r="I37" s="2073"/>
      <c r="J37" s="2073"/>
      <c r="K37" s="2073"/>
      <c r="M37" s="266"/>
      <c r="N37" s="366"/>
    </row>
    <row r="38" spans="1:14" s="248" customFormat="1" x14ac:dyDescent="0.15">
      <c r="A38" s="2073"/>
      <c r="B38" s="2073"/>
      <c r="C38" s="2073"/>
      <c r="D38" s="2073"/>
      <c r="E38" s="2073"/>
      <c r="F38" s="2073"/>
      <c r="G38" s="2073"/>
      <c r="H38" s="2073"/>
      <c r="I38" s="2073"/>
      <c r="J38" s="2073"/>
      <c r="K38" s="2073"/>
      <c r="M38" s="266"/>
      <c r="N38" s="366"/>
    </row>
    <row r="39" spans="1:14" s="248" customFormat="1" x14ac:dyDescent="0.15">
      <c r="A39" s="2073"/>
      <c r="B39" s="2073"/>
      <c r="C39" s="2073"/>
      <c r="D39" s="2073"/>
      <c r="E39" s="2073"/>
      <c r="F39" s="2073"/>
      <c r="G39" s="2073"/>
      <c r="H39" s="2073"/>
      <c r="I39" s="2073"/>
      <c r="J39" s="2073"/>
      <c r="K39" s="2073"/>
      <c r="M39" s="266"/>
      <c r="N39" s="366"/>
    </row>
    <row r="40" spans="1:14" s="248" customFormat="1" x14ac:dyDescent="0.15">
      <c r="A40" s="2073"/>
      <c r="B40" s="2073"/>
      <c r="C40" s="2073"/>
      <c r="D40" s="2073"/>
      <c r="E40" s="2073"/>
      <c r="F40" s="2073"/>
      <c r="G40" s="2073"/>
      <c r="H40" s="2073"/>
      <c r="I40" s="2073"/>
      <c r="J40" s="2073"/>
      <c r="K40" s="2073"/>
      <c r="M40" s="266"/>
      <c r="N40" s="366"/>
    </row>
    <row r="41" spans="1:14" s="248" customFormat="1" x14ac:dyDescent="0.15">
      <c r="A41" s="2073"/>
      <c r="B41" s="2073"/>
      <c r="C41" s="2073"/>
      <c r="D41" s="2073"/>
      <c r="E41" s="2073"/>
      <c r="F41" s="2073"/>
      <c r="G41" s="2073"/>
      <c r="H41" s="2073"/>
      <c r="I41" s="2073"/>
      <c r="J41" s="2073"/>
      <c r="K41" s="2073"/>
      <c r="M41" s="266"/>
      <c r="N41" s="366"/>
    </row>
    <row r="42" spans="1:14" s="248" customFormat="1" x14ac:dyDescent="0.15">
      <c r="A42" s="2073"/>
      <c r="B42" s="2073"/>
      <c r="C42" s="2073"/>
      <c r="D42" s="2073"/>
      <c r="E42" s="2073"/>
      <c r="F42" s="2073"/>
      <c r="G42" s="2073"/>
      <c r="H42" s="2073"/>
      <c r="I42" s="2073"/>
      <c r="J42" s="2073"/>
      <c r="K42" s="2073"/>
      <c r="M42" s="266"/>
      <c r="N42" s="366"/>
    </row>
    <row r="43" spans="1:14" s="248" customFormat="1" x14ac:dyDescent="0.15">
      <c r="A43" s="2073"/>
      <c r="B43" s="2073"/>
      <c r="C43" s="2073"/>
      <c r="D43" s="2073"/>
      <c r="E43" s="2073"/>
      <c r="F43" s="2073"/>
      <c r="G43" s="2073"/>
      <c r="H43" s="2073"/>
      <c r="I43" s="2073"/>
      <c r="J43" s="2073"/>
      <c r="K43" s="2073"/>
      <c r="M43" s="266"/>
      <c r="N43" s="366"/>
    </row>
    <row r="44" spans="1:14" s="248" customFormat="1" x14ac:dyDescent="0.15">
      <c r="A44" s="2073"/>
      <c r="B44" s="2073"/>
      <c r="C44" s="2073"/>
      <c r="D44" s="2073"/>
      <c r="E44" s="2073"/>
      <c r="F44" s="2073"/>
      <c r="G44" s="2073"/>
      <c r="H44" s="2073"/>
      <c r="I44" s="2073"/>
      <c r="J44" s="2073"/>
      <c r="K44" s="2073"/>
      <c r="M44" s="266"/>
      <c r="N44" s="366"/>
    </row>
    <row r="45" spans="1:14" x14ac:dyDescent="0.15">
      <c r="A45" s="2073"/>
      <c r="B45" s="2073"/>
      <c r="C45" s="2073"/>
      <c r="D45" s="2073"/>
      <c r="E45" s="2073"/>
      <c r="F45" s="2073"/>
      <c r="G45" s="2073"/>
      <c r="H45" s="2073"/>
      <c r="I45" s="2073"/>
      <c r="J45" s="2073"/>
      <c r="K45" s="2073"/>
    </row>
    <row r="46" spans="1:14" x14ac:dyDescent="0.15">
      <c r="A46" s="2073"/>
      <c r="B46" s="2073"/>
      <c r="C46" s="2073"/>
      <c r="D46" s="2073"/>
      <c r="E46" s="2073"/>
      <c r="F46" s="2073"/>
      <c r="G46" s="2073"/>
      <c r="H46" s="2073"/>
      <c r="I46" s="2073"/>
      <c r="J46" s="2073"/>
      <c r="K46" s="2073"/>
    </row>
    <row r="47" spans="1:14" x14ac:dyDescent="0.15">
      <c r="A47" s="2073"/>
      <c r="B47" s="2073"/>
      <c r="C47" s="2073"/>
      <c r="D47" s="2073"/>
      <c r="E47" s="2073"/>
      <c r="F47" s="2073"/>
      <c r="G47" s="2073"/>
      <c r="H47" s="2073"/>
      <c r="I47" s="2073"/>
      <c r="J47" s="2073"/>
      <c r="K47" s="2073"/>
    </row>
    <row r="48" spans="1:14" x14ac:dyDescent="0.15">
      <c r="A48" s="1332"/>
      <c r="B48" s="1332"/>
      <c r="C48" s="1332"/>
      <c r="D48" s="1332"/>
      <c r="E48" s="1332"/>
      <c r="F48" s="1332"/>
      <c r="G48" s="1332"/>
      <c r="H48" s="1332"/>
      <c r="I48" s="1332"/>
      <c r="J48" s="1332"/>
      <c r="K48" s="1332"/>
    </row>
    <row r="49" spans="1:11" x14ac:dyDescent="0.15">
      <c r="A49" s="1332"/>
      <c r="B49" s="1332"/>
      <c r="C49" s="1332"/>
      <c r="D49" s="1332"/>
      <c r="E49" s="1332"/>
      <c r="F49" s="1332"/>
      <c r="G49" s="1332"/>
      <c r="H49" s="1332"/>
      <c r="I49" s="1332"/>
      <c r="J49" s="1332"/>
      <c r="K49" s="1332"/>
    </row>
    <row r="50" spans="1:11" x14ac:dyDescent="0.15">
      <c r="A50" s="1332"/>
      <c r="B50" s="1332"/>
      <c r="C50" s="1332"/>
      <c r="D50" s="1332"/>
      <c r="E50" s="1332"/>
      <c r="F50" s="1332"/>
      <c r="G50" s="1332"/>
      <c r="H50" s="1332"/>
      <c r="I50" s="1332"/>
      <c r="J50" s="1332"/>
      <c r="K50" s="1332"/>
    </row>
    <row r="51" spans="1:11" x14ac:dyDescent="0.15">
      <c r="A51" s="1332"/>
      <c r="B51" s="1332"/>
      <c r="C51" s="1332"/>
      <c r="D51" s="1332"/>
      <c r="E51" s="1332"/>
      <c r="F51" s="1332"/>
      <c r="G51" s="1332"/>
      <c r="H51" s="1332"/>
      <c r="I51" s="1332"/>
      <c r="J51" s="1332"/>
      <c r="K51" s="1332"/>
    </row>
    <row r="52" spans="1:11" x14ac:dyDescent="0.15">
      <c r="A52" s="1332"/>
      <c r="B52" s="1332"/>
      <c r="C52" s="1332"/>
      <c r="D52" s="1332"/>
      <c r="E52" s="1332"/>
      <c r="F52" s="1332"/>
      <c r="G52" s="1332"/>
      <c r="H52" s="1332"/>
      <c r="I52" s="1332"/>
      <c r="J52" s="1332"/>
      <c r="K52" s="1332"/>
    </row>
  </sheetData>
  <sheetProtection formatCells="0" formatColumns="0" formatRows="0" insertHyperlinks="0"/>
  <mergeCells count="47">
    <mergeCell ref="D19:F19"/>
    <mergeCell ref="A9:I9"/>
    <mergeCell ref="A10:I10"/>
    <mergeCell ref="A13:I13"/>
    <mergeCell ref="J8:K8"/>
    <mergeCell ref="J9:K9"/>
    <mergeCell ref="J10:K10"/>
    <mergeCell ref="J11:K11"/>
    <mergeCell ref="J12:K12"/>
    <mergeCell ref="L2:L5"/>
    <mergeCell ref="A16:C16"/>
    <mergeCell ref="B17:C17"/>
    <mergeCell ref="D16:F16"/>
    <mergeCell ref="G4:K4"/>
    <mergeCell ref="A14:K14"/>
    <mergeCell ref="A6:K6"/>
    <mergeCell ref="A7:K7"/>
    <mergeCell ref="J13:K13"/>
    <mergeCell ref="A12:I12"/>
    <mergeCell ref="B11:I11"/>
    <mergeCell ref="A8:I8"/>
    <mergeCell ref="D17:F17"/>
    <mergeCell ref="A34:K47"/>
    <mergeCell ref="A1:K1"/>
    <mergeCell ref="G16:K16"/>
    <mergeCell ref="G17:K17"/>
    <mergeCell ref="A2:J2"/>
    <mergeCell ref="B21:C21"/>
    <mergeCell ref="G21:K21"/>
    <mergeCell ref="B19:C19"/>
    <mergeCell ref="G20:K20"/>
    <mergeCell ref="D21:F21"/>
    <mergeCell ref="D20:F20"/>
    <mergeCell ref="B20:C20"/>
    <mergeCell ref="G18:K18"/>
    <mergeCell ref="G19:K19"/>
    <mergeCell ref="B18:C18"/>
    <mergeCell ref="D18:F18"/>
    <mergeCell ref="F32:H32"/>
    <mergeCell ref="B25:K25"/>
    <mergeCell ref="B24:K24"/>
    <mergeCell ref="D22:F22"/>
    <mergeCell ref="B22:C22"/>
    <mergeCell ref="B28:K28"/>
    <mergeCell ref="G22:K22"/>
    <mergeCell ref="B27:K27"/>
    <mergeCell ref="B26:K26"/>
  </mergeCells>
  <phoneticPr fontId="4"/>
  <dataValidations count="8">
    <dataValidation allowBlank="1" showInputMessage="1" showErrorMessage="1" prompt="表紙シートの病院名を反映" sqref="G4:K4"/>
    <dataValidation type="list" allowBlank="1" showInputMessage="1" showErrorMessage="1" prompt="表紙①に反映されます" sqref="K2">
      <formula1>"あり,なし"</formula1>
    </dataValidation>
    <dataValidation type="list" allowBlank="1" showInputMessage="1" showErrorMessage="1" sqref="D30">
      <formula1>"あり,なし"</formula1>
    </dataValidation>
    <dataValidation type="list" allowBlank="1" showInputMessage="1" showErrorMessage="1" sqref="D31">
      <formula1>"ワード,一太郎,リッチテキスト,エクセル,パワーポイント,PDF,その他"</formula1>
    </dataValidation>
    <dataValidation allowBlank="1" showErrorMessage="1" prompt="表紙シートの病院名を反映" sqref="M5"/>
    <dataValidation allowBlank="1" showErrorMessage="1" sqref="M4 M2"/>
    <dataValidation type="list" allowBlank="1" showInputMessage="1" showErrorMessage="1" sqref="J8:K9 J12:K12">
      <formula1>"はい,いいえ"</formula1>
    </dataValidation>
    <dataValidation type="list" allowBlank="1" showInputMessage="1" showErrorMessage="1" sqref="J10:K10">
      <formula1>"病院機能評価,JCI認証,ISO9001,その他,第三者評価を行っていない"</formula1>
    </dataValidation>
  </dataValidations>
  <hyperlinks>
    <hyperlink ref="M1" location="表紙①!D36" tooltip="表紙①に戻ります" display="表紙①に戻る"/>
    <hyperlink ref="M2" location="'様式4（機能別）'!N419" tooltip="様式4（機能別）に戻ります" display="様式4（機能別）のⅡ（地域がん診療連携拠点病院の指定要件について）に戻る"/>
    <hyperlink ref="M4" location="'様式4（機能別）'!N521" tooltip="様式4（機能別）に戻ります" display="様式4（機能別）のⅣ（都道府県がん診療連携拠点病院の指定要件について）に戻る"/>
    <hyperlink ref="M5" location="'様式4（機能別）'!N813" tooltip="様式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84" fitToHeight="0" orientation="portrait" cellComments="asDisplayed" r:id="rId1"/>
  <headerFooter>
    <oddHeader>&amp;Rver.2.0</oddHeader>
    <oddFooter>&amp;C&amp;P/&amp;N&amp;R&amp;A</oddFooter>
  </headerFooter>
  <rowBreaks count="1" manualBreakCount="1">
    <brk id="47" max="11"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L49"/>
  <sheetViews>
    <sheetView view="pageBreakPreview" topLeftCell="A7" zoomScale="90" zoomScaleNormal="100" zoomScaleSheetLayoutView="90" workbookViewId="0">
      <selection activeCell="D18" sqref="D18"/>
    </sheetView>
  </sheetViews>
  <sheetFormatPr defaultColWidth="8.875" defaultRowHeight="13.5" x14ac:dyDescent="0.15"/>
  <cols>
    <col min="1" max="1" width="3.625" style="188" customWidth="1"/>
    <col min="2" max="2" width="6.75" style="188" customWidth="1"/>
    <col min="3" max="4" width="15.625" style="188" customWidth="1"/>
    <col min="5" max="5" width="17.75" style="188" customWidth="1"/>
    <col min="6" max="6" width="11.875" style="188" customWidth="1"/>
    <col min="7" max="7" width="15.875" style="188" customWidth="1"/>
    <col min="8" max="8" width="23.625" style="188" customWidth="1"/>
    <col min="9" max="9" width="27.25" style="188" customWidth="1"/>
    <col min="10" max="10" width="15" style="764" customWidth="1"/>
    <col min="11" max="11" width="2.625" style="764" customWidth="1"/>
    <col min="12" max="12" width="80.625" style="188" customWidth="1"/>
    <col min="13" max="16384" width="8.875" style="188"/>
  </cols>
  <sheetData>
    <row r="1" spans="1:12" ht="18" customHeight="1" thickBot="1" x14ac:dyDescent="0.2">
      <c r="A1" s="2134" t="s">
        <v>1095</v>
      </c>
      <c r="B1" s="2134"/>
      <c r="C1" s="2134"/>
      <c r="D1" s="2134"/>
      <c r="E1" s="2134"/>
      <c r="F1" s="2134"/>
      <c r="G1" s="2134"/>
      <c r="H1" s="2134"/>
      <c r="I1" s="2134"/>
      <c r="K1" s="990" t="s">
        <v>1214</v>
      </c>
    </row>
    <row r="2" spans="1:12" ht="24.95" customHeight="1" thickTop="1" thickBot="1" x14ac:dyDescent="0.2">
      <c r="A2" s="2135" t="s">
        <v>1094</v>
      </c>
      <c r="B2" s="2135"/>
      <c r="C2" s="2135"/>
      <c r="D2" s="2135"/>
      <c r="E2" s="2135"/>
      <c r="F2" s="2135"/>
      <c r="G2" s="2135"/>
      <c r="H2" s="2135"/>
      <c r="I2" s="743" t="s">
        <v>293</v>
      </c>
      <c r="J2" s="2117" t="str">
        <f>IF(AND(I2&lt;&gt;"",C14&lt;&gt;"",D14&lt;&gt;"",E14&lt;&gt;"",F14&lt;&gt;"",I14&lt;&gt;""),"",IF(I2="あり","下の表うち、少なくとも部門長の欄は入力してください",IF(I2="","←「あり」か「なし」を選択してください","")))</f>
        <v/>
      </c>
      <c r="K2" s="990" t="s">
        <v>1308</v>
      </c>
    </row>
    <row r="3" spans="1:12" ht="15" thickTop="1" x14ac:dyDescent="0.15">
      <c r="A3" s="767"/>
      <c r="B3" s="767"/>
      <c r="C3" s="767"/>
      <c r="D3" s="767"/>
      <c r="E3" s="767"/>
      <c r="F3" s="767"/>
      <c r="G3" s="767"/>
      <c r="H3" s="767"/>
      <c r="I3" s="835" t="s">
        <v>1093</v>
      </c>
      <c r="J3" s="2117"/>
      <c r="K3" s="990" t="s">
        <v>1272</v>
      </c>
    </row>
    <row r="4" spans="1:12" ht="5.0999999999999996" customHeight="1" x14ac:dyDescent="0.15">
      <c r="A4" s="768"/>
      <c r="B4" s="768"/>
      <c r="C4" s="768"/>
      <c r="D4" s="768"/>
      <c r="E4" s="768"/>
      <c r="F4" s="768"/>
      <c r="G4" s="768"/>
      <c r="H4" s="768"/>
      <c r="I4" s="769"/>
      <c r="J4" s="2117"/>
      <c r="L4" s="1105"/>
    </row>
    <row r="5" spans="1:12" s="742" customFormat="1" ht="20.100000000000001" customHeight="1" x14ac:dyDescent="0.15">
      <c r="A5" s="770"/>
      <c r="B5" s="770"/>
      <c r="C5" s="770"/>
      <c r="D5" s="770"/>
      <c r="E5" s="770"/>
      <c r="F5" s="771" t="s">
        <v>1092</v>
      </c>
      <c r="G5" s="2136" t="str">
        <f>表紙①!E2</f>
        <v>市立貝塚病院</v>
      </c>
      <c r="H5" s="2137"/>
      <c r="I5" s="2138"/>
      <c r="J5" s="2117"/>
      <c r="K5" s="772"/>
      <c r="L5" s="1203" t="s">
        <v>824</v>
      </c>
    </row>
    <row r="6" spans="1:12" s="742" customFormat="1" ht="20.100000000000001" customHeight="1" x14ac:dyDescent="0.15">
      <c r="A6" s="770"/>
      <c r="B6" s="770"/>
      <c r="C6" s="770"/>
      <c r="D6" s="770"/>
      <c r="E6" s="770"/>
      <c r="F6" s="771" t="s">
        <v>1353</v>
      </c>
      <c r="G6" s="773" t="s">
        <v>1602</v>
      </c>
      <c r="H6" s="773"/>
      <c r="I6" s="773"/>
      <c r="J6" s="772"/>
      <c r="K6" s="772"/>
      <c r="L6" s="360"/>
    </row>
    <row r="7" spans="1:12" s="742" customFormat="1" ht="20.100000000000001" customHeight="1" x14ac:dyDescent="0.15">
      <c r="A7" s="768" t="s">
        <v>1091</v>
      </c>
      <c r="B7" s="768"/>
      <c r="C7" s="770"/>
      <c r="D7" s="770"/>
      <c r="E7" s="770"/>
      <c r="F7" s="771"/>
      <c r="G7" s="774"/>
      <c r="H7" s="775"/>
      <c r="I7" s="775"/>
      <c r="J7" s="772"/>
      <c r="K7" s="772"/>
      <c r="L7" s="360"/>
    </row>
    <row r="8" spans="1:12" ht="16.5" customHeight="1" x14ac:dyDescent="0.15">
      <c r="A8" s="776"/>
      <c r="B8" s="776"/>
      <c r="C8" s="2139" t="s">
        <v>1116</v>
      </c>
      <c r="D8" s="2139"/>
      <c r="E8" s="2139"/>
      <c r="F8" s="2139"/>
      <c r="G8" s="2139"/>
      <c r="H8" s="2139"/>
      <c r="I8" s="2139"/>
      <c r="L8" s="360"/>
    </row>
    <row r="9" spans="1:12" ht="50.25" customHeight="1" x14ac:dyDescent="0.15">
      <c r="A9" s="741"/>
      <c r="B9" s="741"/>
      <c r="C9" s="2129" t="s">
        <v>1117</v>
      </c>
      <c r="D9" s="2129"/>
      <c r="E9" s="2129"/>
      <c r="F9" s="2129"/>
      <c r="G9" s="2129"/>
      <c r="H9" s="2129"/>
      <c r="I9" s="2129"/>
      <c r="L9" s="360"/>
    </row>
    <row r="10" spans="1:12" ht="25.5" customHeight="1" x14ac:dyDescent="0.15">
      <c r="A10" s="741"/>
      <c r="B10" s="741"/>
      <c r="C10" s="2129" t="s">
        <v>1118</v>
      </c>
      <c r="D10" s="2129"/>
      <c r="E10" s="2129"/>
      <c r="F10" s="2129"/>
      <c r="G10" s="2129"/>
      <c r="H10" s="2129"/>
      <c r="I10" s="2129"/>
      <c r="L10" s="360"/>
    </row>
    <row r="11" spans="1:12" ht="30" customHeight="1" x14ac:dyDescent="0.15">
      <c r="A11" s="1213"/>
      <c r="B11" s="1213"/>
      <c r="C11" s="2149" t="s">
        <v>1361</v>
      </c>
      <c r="D11" s="2149"/>
      <c r="E11" s="2149"/>
      <c r="F11" s="2149"/>
      <c r="G11" s="2149"/>
      <c r="H11" s="2149"/>
      <c r="I11" s="2149"/>
      <c r="L11" s="360"/>
    </row>
    <row r="12" spans="1:12" ht="18" customHeight="1" x14ac:dyDescent="0.15">
      <c r="A12" s="2118"/>
      <c r="B12" s="2119"/>
      <c r="C12" s="2140" t="s">
        <v>921</v>
      </c>
      <c r="D12" s="2142" t="s">
        <v>932</v>
      </c>
      <c r="E12" s="2144" t="s">
        <v>931</v>
      </c>
      <c r="F12" s="2146" t="s">
        <v>1362</v>
      </c>
      <c r="G12" s="2147"/>
      <c r="H12" s="2147"/>
      <c r="I12" s="2148"/>
      <c r="L12" s="360"/>
    </row>
    <row r="13" spans="1:12" ht="18" customHeight="1" thickBot="1" x14ac:dyDescent="0.2">
      <c r="A13" s="2120"/>
      <c r="B13" s="2121"/>
      <c r="C13" s="2141"/>
      <c r="D13" s="2143"/>
      <c r="E13" s="2145"/>
      <c r="F13" s="2132" t="s">
        <v>1090</v>
      </c>
      <c r="G13" s="2133"/>
      <c r="H13" s="1216" t="s">
        <v>1360</v>
      </c>
      <c r="I13" s="1217" t="s">
        <v>1089</v>
      </c>
      <c r="L13" s="360"/>
    </row>
    <row r="14" spans="1:12" ht="27" customHeight="1" thickBot="1" x14ac:dyDescent="0.2">
      <c r="A14" s="556">
        <v>1</v>
      </c>
      <c r="B14" s="763" t="s">
        <v>1105</v>
      </c>
      <c r="C14" s="636" t="s">
        <v>218</v>
      </c>
      <c r="D14" s="635" t="s">
        <v>927</v>
      </c>
      <c r="E14" s="685" t="s">
        <v>1745</v>
      </c>
      <c r="F14" s="2130" t="s">
        <v>1746</v>
      </c>
      <c r="G14" s="2131"/>
      <c r="H14" s="1343" t="s">
        <v>1747</v>
      </c>
      <c r="I14" s="1342">
        <v>43404</v>
      </c>
      <c r="J14" s="1104" t="str">
        <f>IF(AND(I2="あり",C14&lt;&gt;"",D14&lt;&gt;"",E14&lt;&gt;"",F14&lt;&gt;"",I14&lt;&gt;""),"OK",IF(I2&lt;&gt;"あり","",IF(OR(C14="",D14="",E14="",F14="",I14=""),"未記入あり","")))</f>
        <v>OK</v>
      </c>
      <c r="L14" s="360"/>
    </row>
    <row r="15" spans="1:12" ht="27" customHeight="1" thickBot="1" x14ac:dyDescent="0.2">
      <c r="A15" s="556">
        <v>2</v>
      </c>
      <c r="B15" s="2126"/>
      <c r="C15" s="636" t="s">
        <v>930</v>
      </c>
      <c r="D15" s="635" t="s">
        <v>927</v>
      </c>
      <c r="E15" s="685" t="s">
        <v>929</v>
      </c>
      <c r="F15" s="2111" t="s">
        <v>1743</v>
      </c>
      <c r="G15" s="2112"/>
      <c r="H15" s="1341" t="s">
        <v>1744</v>
      </c>
      <c r="I15" s="1342">
        <v>43344</v>
      </c>
      <c r="L15" s="360"/>
    </row>
    <row r="16" spans="1:12" ht="27" customHeight="1" thickBot="1" x14ac:dyDescent="0.2">
      <c r="A16" s="556">
        <v>3</v>
      </c>
      <c r="B16" s="2127"/>
      <c r="C16" s="636"/>
      <c r="D16" s="635"/>
      <c r="E16" s="685"/>
      <c r="F16" s="2111"/>
      <c r="G16" s="2112"/>
      <c r="H16" s="1341"/>
      <c r="I16" s="1342"/>
      <c r="L16" s="360"/>
    </row>
    <row r="17" spans="1:12" ht="27" customHeight="1" thickBot="1" x14ac:dyDescent="0.2">
      <c r="A17" s="556">
        <v>4</v>
      </c>
      <c r="B17" s="2127"/>
      <c r="C17" s="636"/>
      <c r="D17" s="635"/>
      <c r="E17" s="685"/>
      <c r="F17" s="2109"/>
      <c r="G17" s="2110"/>
      <c r="H17" s="1215"/>
      <c r="I17" s="744"/>
      <c r="L17" s="360"/>
    </row>
    <row r="18" spans="1:12" ht="27" customHeight="1" thickBot="1" x14ac:dyDescent="0.2">
      <c r="A18" s="556">
        <v>5</v>
      </c>
      <c r="B18" s="2127"/>
      <c r="C18" s="636"/>
      <c r="D18" s="635"/>
      <c r="E18" s="685"/>
      <c r="F18" s="2109"/>
      <c r="G18" s="2110"/>
      <c r="H18" s="1215"/>
      <c r="I18" s="744"/>
      <c r="L18" s="360"/>
    </row>
    <row r="19" spans="1:12" ht="27" customHeight="1" thickBot="1" x14ac:dyDescent="0.2">
      <c r="A19" s="556">
        <v>6</v>
      </c>
      <c r="B19" s="2127"/>
      <c r="C19" s="636"/>
      <c r="D19" s="635"/>
      <c r="E19" s="685"/>
      <c r="F19" s="2109"/>
      <c r="G19" s="2110"/>
      <c r="H19" s="1215"/>
      <c r="I19" s="744"/>
      <c r="L19" s="360"/>
    </row>
    <row r="20" spans="1:12" ht="27" customHeight="1" thickBot="1" x14ac:dyDescent="0.2">
      <c r="A20" s="556">
        <v>7</v>
      </c>
      <c r="B20" s="2127"/>
      <c r="C20" s="636"/>
      <c r="D20" s="635"/>
      <c r="E20" s="685"/>
      <c r="F20" s="2109"/>
      <c r="G20" s="2110"/>
      <c r="H20" s="1215"/>
      <c r="I20" s="744"/>
      <c r="L20" s="360"/>
    </row>
    <row r="21" spans="1:12" ht="27" customHeight="1" thickBot="1" x14ac:dyDescent="0.2">
      <c r="A21" s="556">
        <v>8</v>
      </c>
      <c r="B21" s="2127"/>
      <c r="C21" s="636"/>
      <c r="D21" s="635"/>
      <c r="E21" s="685"/>
      <c r="F21" s="2109"/>
      <c r="G21" s="2110"/>
      <c r="H21" s="1215"/>
      <c r="I21" s="744"/>
      <c r="L21" s="360"/>
    </row>
    <row r="22" spans="1:12" ht="27" customHeight="1" thickBot="1" x14ac:dyDescent="0.2">
      <c r="A22" s="556">
        <v>9</v>
      </c>
      <c r="B22" s="2127"/>
      <c r="C22" s="636"/>
      <c r="D22" s="635"/>
      <c r="E22" s="685"/>
      <c r="F22" s="2109"/>
      <c r="G22" s="2110"/>
      <c r="H22" s="1215"/>
      <c r="I22" s="744"/>
      <c r="L22" s="360"/>
    </row>
    <row r="23" spans="1:12" ht="27" customHeight="1" thickBot="1" x14ac:dyDescent="0.2">
      <c r="A23" s="556">
        <v>10</v>
      </c>
      <c r="B23" s="2128"/>
      <c r="C23" s="636"/>
      <c r="D23" s="635"/>
      <c r="E23" s="685"/>
      <c r="F23" s="2109"/>
      <c r="G23" s="2110"/>
      <c r="H23" s="1215"/>
      <c r="I23" s="744"/>
      <c r="L23" s="360"/>
    </row>
    <row r="24" spans="1:12" ht="20.100000000000001" customHeight="1" x14ac:dyDescent="0.15">
      <c r="A24" s="764"/>
      <c r="B24" s="764"/>
      <c r="C24" s="764"/>
      <c r="D24" s="764"/>
      <c r="E24" s="764"/>
      <c r="F24" s="764"/>
      <c r="G24" s="764"/>
      <c r="H24" s="764"/>
      <c r="I24" s="764"/>
      <c r="J24" s="766" t="s">
        <v>391</v>
      </c>
      <c r="K24" s="766"/>
      <c r="L24" s="360"/>
    </row>
    <row r="25" spans="1:12" x14ac:dyDescent="0.15">
      <c r="A25" s="2122" t="s">
        <v>922</v>
      </c>
      <c r="B25" s="2122"/>
      <c r="C25" s="2122"/>
      <c r="D25" s="2122"/>
      <c r="E25" s="2122"/>
      <c r="F25" s="2122"/>
      <c r="G25" s="2122"/>
      <c r="H25" s="2122"/>
      <c r="I25" s="2122"/>
      <c r="J25" s="2122"/>
      <c r="K25" s="947"/>
      <c r="L25" s="360"/>
    </row>
    <row r="26" spans="1:12" ht="24" customHeight="1" thickBot="1" x14ac:dyDescent="0.2">
      <c r="A26" s="740"/>
      <c r="B26" s="2123" t="s">
        <v>921</v>
      </c>
      <c r="C26" s="2124"/>
      <c r="D26" s="2124"/>
      <c r="E26" s="273"/>
      <c r="F26" s="262"/>
      <c r="G26" s="273"/>
      <c r="H26" s="273"/>
      <c r="I26" s="273"/>
      <c r="L26" s="360"/>
    </row>
    <row r="27" spans="1:12" ht="24" customHeight="1" thickBot="1" x14ac:dyDescent="0.2">
      <c r="A27" s="739" t="s">
        <v>1088</v>
      </c>
      <c r="B27" s="2125" t="s">
        <v>1087</v>
      </c>
      <c r="C27" s="2125"/>
      <c r="D27" s="2125"/>
      <c r="E27" s="273"/>
      <c r="F27" s="262"/>
      <c r="G27" s="273"/>
      <c r="H27" s="273"/>
      <c r="I27" s="273"/>
      <c r="L27" s="360"/>
    </row>
    <row r="28" spans="1:12" ht="24" customHeight="1" thickBot="1" x14ac:dyDescent="0.2">
      <c r="A28" s="738">
        <v>1</v>
      </c>
      <c r="B28" s="1950"/>
      <c r="C28" s="1951"/>
      <c r="D28" s="1952"/>
      <c r="E28" s="273"/>
      <c r="F28" s="262"/>
      <c r="G28" s="273"/>
      <c r="H28" s="273"/>
      <c r="I28" s="273"/>
      <c r="L28" s="360"/>
    </row>
    <row r="29" spans="1:12" ht="24" customHeight="1" thickBot="1" x14ac:dyDescent="0.2">
      <c r="A29" s="737">
        <v>2</v>
      </c>
      <c r="B29" s="1950"/>
      <c r="C29" s="1951"/>
      <c r="D29" s="1952"/>
      <c r="E29" s="273"/>
      <c r="F29" s="262"/>
      <c r="G29" s="273"/>
      <c r="H29" s="273"/>
      <c r="I29" s="273"/>
      <c r="L29" s="360"/>
    </row>
    <row r="30" spans="1:12" ht="24" customHeight="1" thickBot="1" x14ac:dyDescent="0.2">
      <c r="A30" s="737">
        <v>3</v>
      </c>
      <c r="B30" s="1950"/>
      <c r="C30" s="1951"/>
      <c r="D30" s="1952"/>
      <c r="E30" s="273"/>
      <c r="F30" s="262"/>
      <c r="G30" s="273"/>
      <c r="H30" s="273"/>
      <c r="I30" s="273"/>
      <c r="L30" s="360"/>
    </row>
    <row r="31" spans="1:12" ht="24" customHeight="1" thickBot="1" x14ac:dyDescent="0.2">
      <c r="A31" s="737">
        <v>4</v>
      </c>
      <c r="B31" s="1949"/>
      <c r="C31" s="1949"/>
      <c r="D31" s="1949"/>
      <c r="E31" s="273"/>
      <c r="F31" s="262"/>
      <c r="G31" s="273"/>
      <c r="H31" s="273"/>
      <c r="I31" s="273"/>
      <c r="L31" s="360"/>
    </row>
    <row r="32" spans="1:12" ht="24" customHeight="1" thickBot="1" x14ac:dyDescent="0.2">
      <c r="A32" s="737">
        <v>5</v>
      </c>
      <c r="B32" s="1949"/>
      <c r="C32" s="1949"/>
      <c r="D32" s="1949"/>
      <c r="E32" s="273"/>
      <c r="F32" s="262"/>
      <c r="G32" s="273"/>
      <c r="H32" s="273"/>
      <c r="I32" s="273"/>
      <c r="L32" s="360"/>
    </row>
    <row r="33" spans="1:12" x14ac:dyDescent="0.15">
      <c r="A33" s="764"/>
      <c r="B33" s="764"/>
      <c r="C33" s="764"/>
      <c r="D33" s="764"/>
      <c r="E33" s="765"/>
      <c r="F33" s="836"/>
      <c r="G33" s="765"/>
      <c r="H33" s="765"/>
      <c r="I33" s="765"/>
      <c r="L33" s="360"/>
    </row>
    <row r="34" spans="1:12" ht="42.75" customHeight="1" x14ac:dyDescent="0.15">
      <c r="A34" s="2101" t="s">
        <v>1423</v>
      </c>
      <c r="B34" s="2102"/>
      <c r="C34" s="2102"/>
      <c r="D34" s="2102"/>
      <c r="E34" s="2102"/>
      <c r="F34" s="2102"/>
      <c r="G34" s="2102"/>
      <c r="H34" s="2102"/>
      <c r="I34" s="764"/>
      <c r="L34" s="360"/>
    </row>
    <row r="35" spans="1:12" x14ac:dyDescent="0.15">
      <c r="A35" s="764"/>
      <c r="B35" s="764"/>
      <c r="C35" s="764"/>
      <c r="D35" s="764"/>
      <c r="E35" s="764"/>
      <c r="F35" s="764"/>
      <c r="G35" s="764"/>
      <c r="H35" s="764"/>
      <c r="I35" s="764"/>
      <c r="L35" s="360"/>
    </row>
    <row r="36" spans="1:12" x14ac:dyDescent="0.15">
      <c r="A36" s="2113"/>
      <c r="B36" s="2113" t="s">
        <v>1086</v>
      </c>
      <c r="C36" s="2113"/>
      <c r="D36" s="2113"/>
      <c r="E36" s="2113"/>
      <c r="F36" s="2113" t="s">
        <v>1085</v>
      </c>
      <c r="G36" s="2113"/>
      <c r="H36" s="2113"/>
      <c r="I36" s="2105" t="s">
        <v>1425</v>
      </c>
      <c r="J36" s="1244"/>
      <c r="K36" s="188"/>
    </row>
    <row r="37" spans="1:12" x14ac:dyDescent="0.15">
      <c r="A37" s="2113"/>
      <c r="B37" s="2113"/>
      <c r="C37" s="2113"/>
      <c r="D37" s="2113"/>
      <c r="E37" s="2113"/>
      <c r="F37" s="2113"/>
      <c r="G37" s="2113"/>
      <c r="H37" s="2113"/>
      <c r="I37" s="1915"/>
      <c r="J37" s="1244"/>
      <c r="K37" s="188"/>
    </row>
    <row r="38" spans="1:12" ht="33" customHeight="1" x14ac:dyDescent="0.15">
      <c r="A38" s="736" t="s">
        <v>864</v>
      </c>
      <c r="B38" s="2103" t="s">
        <v>1417</v>
      </c>
      <c r="C38" s="2104"/>
      <c r="D38" s="2104"/>
      <c r="E38" s="2104"/>
      <c r="F38" s="2104" t="s">
        <v>1424</v>
      </c>
      <c r="G38" s="2104"/>
      <c r="H38" s="2104"/>
      <c r="I38" s="1242" t="s">
        <v>1429</v>
      </c>
      <c r="J38" s="1244"/>
      <c r="K38" s="188"/>
    </row>
    <row r="39" spans="1:12" ht="33" customHeight="1" x14ac:dyDescent="0.15">
      <c r="A39" s="736" t="s">
        <v>864</v>
      </c>
      <c r="B39" s="2106" t="s">
        <v>1418</v>
      </c>
      <c r="C39" s="2107"/>
      <c r="D39" s="2107"/>
      <c r="E39" s="2108"/>
      <c r="F39" s="2104" t="s">
        <v>1356</v>
      </c>
      <c r="G39" s="2104"/>
      <c r="H39" s="2104"/>
      <c r="I39" s="1242" t="s">
        <v>1426</v>
      </c>
      <c r="J39" s="1244"/>
      <c r="K39" s="188"/>
    </row>
    <row r="40" spans="1:12" ht="33" customHeight="1" x14ac:dyDescent="0.15">
      <c r="A40" s="736" t="s">
        <v>864</v>
      </c>
      <c r="B40" s="2103" t="s">
        <v>1427</v>
      </c>
      <c r="C40" s="2104"/>
      <c r="D40" s="2104"/>
      <c r="E40" s="2104"/>
      <c r="F40" s="2104" t="s">
        <v>1428</v>
      </c>
      <c r="G40" s="2104"/>
      <c r="H40" s="2104"/>
      <c r="I40" s="1242" t="s">
        <v>1426</v>
      </c>
      <c r="J40" s="1244"/>
      <c r="K40" s="188"/>
    </row>
    <row r="41" spans="1:12" ht="33" customHeight="1" x14ac:dyDescent="0.15">
      <c r="A41" s="736" t="s">
        <v>864</v>
      </c>
      <c r="B41" s="2106" t="s">
        <v>1420</v>
      </c>
      <c r="C41" s="2107"/>
      <c r="D41" s="2107"/>
      <c r="E41" s="2108"/>
      <c r="F41" s="2104" t="s">
        <v>1356</v>
      </c>
      <c r="G41" s="2104"/>
      <c r="H41" s="2104"/>
      <c r="I41" s="1242"/>
      <c r="J41" s="1244"/>
      <c r="K41" s="188"/>
    </row>
    <row r="42" spans="1:12" ht="33" customHeight="1" x14ac:dyDescent="0.15">
      <c r="A42" s="736" t="s">
        <v>864</v>
      </c>
      <c r="B42" s="2103" t="s">
        <v>1421</v>
      </c>
      <c r="C42" s="2104"/>
      <c r="D42" s="2104"/>
      <c r="E42" s="2104"/>
      <c r="F42" s="2104" t="s">
        <v>1356</v>
      </c>
      <c r="G42" s="2104"/>
      <c r="H42" s="2104"/>
      <c r="I42" s="1242"/>
      <c r="J42" s="1244"/>
      <c r="K42" s="188"/>
    </row>
    <row r="43" spans="1:12" ht="33" customHeight="1" x14ac:dyDescent="0.15">
      <c r="A43" s="736" t="s">
        <v>864</v>
      </c>
      <c r="B43" s="2106" t="s">
        <v>1422</v>
      </c>
      <c r="C43" s="2107"/>
      <c r="D43" s="2107"/>
      <c r="E43" s="2108"/>
      <c r="F43" s="2104" t="s">
        <v>1356</v>
      </c>
      <c r="G43" s="2104"/>
      <c r="H43" s="2104"/>
      <c r="I43" s="1242"/>
      <c r="J43" s="1244"/>
      <c r="K43" s="188"/>
    </row>
    <row r="44" spans="1:12" ht="33" customHeight="1" x14ac:dyDescent="0.15">
      <c r="A44" s="736" t="s">
        <v>864</v>
      </c>
      <c r="B44" s="2103" t="s">
        <v>1419</v>
      </c>
      <c r="C44" s="2104"/>
      <c r="D44" s="2104"/>
      <c r="E44" s="2104"/>
      <c r="F44" s="2104" t="s">
        <v>1356</v>
      </c>
      <c r="G44" s="2104"/>
      <c r="H44" s="2104"/>
      <c r="I44" s="1242"/>
      <c r="J44" s="1244"/>
      <c r="K44" s="188"/>
    </row>
    <row r="45" spans="1:12" ht="33" customHeight="1" x14ac:dyDescent="0.15">
      <c r="A45" s="735">
        <v>1</v>
      </c>
      <c r="B45" s="2114" t="s">
        <v>1748</v>
      </c>
      <c r="C45" s="2114"/>
      <c r="D45" s="2114"/>
      <c r="E45" s="2114"/>
      <c r="F45" s="2115">
        <v>42783</v>
      </c>
      <c r="G45" s="2114"/>
      <c r="H45" s="2114"/>
      <c r="I45" s="1344">
        <v>44665</v>
      </c>
      <c r="J45" s="1244"/>
      <c r="K45" s="188"/>
    </row>
    <row r="46" spans="1:12" ht="33" customHeight="1" x14ac:dyDescent="0.15">
      <c r="A46" s="735">
        <v>2</v>
      </c>
      <c r="B46" s="2099" t="s">
        <v>1421</v>
      </c>
      <c r="C46" s="2099"/>
      <c r="D46" s="2099"/>
      <c r="E46" s="2099"/>
      <c r="F46" s="2116">
        <v>43739</v>
      </c>
      <c r="G46" s="2099"/>
      <c r="H46" s="2099"/>
      <c r="I46" s="1243"/>
      <c r="J46" s="1244"/>
      <c r="K46" s="188"/>
    </row>
    <row r="47" spans="1:12" ht="33" customHeight="1" x14ac:dyDescent="0.15">
      <c r="A47" s="735">
        <v>3</v>
      </c>
      <c r="B47" s="2097" t="s">
        <v>1749</v>
      </c>
      <c r="C47" s="2097"/>
      <c r="D47" s="2097"/>
      <c r="E47" s="2097"/>
      <c r="F47" s="2098">
        <v>44232</v>
      </c>
      <c r="G47" s="2099"/>
      <c r="H47" s="2099"/>
      <c r="I47" s="1243"/>
      <c r="J47" s="1244"/>
      <c r="K47" s="188"/>
    </row>
    <row r="48" spans="1:12" ht="33" customHeight="1" x14ac:dyDescent="0.15">
      <c r="A48" s="735">
        <v>4</v>
      </c>
      <c r="B48" s="2100"/>
      <c r="C48" s="2100"/>
      <c r="D48" s="2100"/>
      <c r="E48" s="2100"/>
      <c r="F48" s="2100"/>
      <c r="G48" s="2100"/>
      <c r="H48" s="2100"/>
      <c r="I48" s="1243"/>
      <c r="J48" s="1244"/>
      <c r="K48" s="188"/>
    </row>
    <row r="49" spans="1:11" ht="33" customHeight="1" x14ac:dyDescent="0.15">
      <c r="A49" s="735">
        <v>5</v>
      </c>
      <c r="B49" s="2100"/>
      <c r="C49" s="2100"/>
      <c r="D49" s="2100"/>
      <c r="E49" s="2100"/>
      <c r="F49" s="2100"/>
      <c r="G49" s="2100"/>
      <c r="H49" s="2100"/>
      <c r="I49" s="1243"/>
      <c r="J49" s="1245"/>
      <c r="K49" s="188"/>
    </row>
  </sheetData>
  <mergeCells count="62">
    <mergeCell ref="F14:G14"/>
    <mergeCell ref="F13:G13"/>
    <mergeCell ref="F15:G15"/>
    <mergeCell ref="A1:I1"/>
    <mergeCell ref="A2:H2"/>
    <mergeCell ref="G5:I5"/>
    <mergeCell ref="C8:I8"/>
    <mergeCell ref="C9:I9"/>
    <mergeCell ref="C12:C13"/>
    <mergeCell ref="D12:D13"/>
    <mergeCell ref="E12:E13"/>
    <mergeCell ref="F12:I12"/>
    <mergeCell ref="C11:I11"/>
    <mergeCell ref="J2:J5"/>
    <mergeCell ref="B38:E38"/>
    <mergeCell ref="A12:B13"/>
    <mergeCell ref="A36:A37"/>
    <mergeCell ref="A25:J25"/>
    <mergeCell ref="B26:D26"/>
    <mergeCell ref="B27:D27"/>
    <mergeCell ref="B28:D28"/>
    <mergeCell ref="B15:B23"/>
    <mergeCell ref="F17:G17"/>
    <mergeCell ref="F18:G18"/>
    <mergeCell ref="B30:D30"/>
    <mergeCell ref="B31:D31"/>
    <mergeCell ref="B32:D32"/>
    <mergeCell ref="B29:D29"/>
    <mergeCell ref="C10:I10"/>
    <mergeCell ref="B49:E49"/>
    <mergeCell ref="F49:H49"/>
    <mergeCell ref="F36:H37"/>
    <mergeCell ref="B45:E45"/>
    <mergeCell ref="F45:H45"/>
    <mergeCell ref="B39:E39"/>
    <mergeCell ref="F39:H39"/>
    <mergeCell ref="B36:E37"/>
    <mergeCell ref="B46:E46"/>
    <mergeCell ref="F46:H46"/>
    <mergeCell ref="F38:H38"/>
    <mergeCell ref="B42:E42"/>
    <mergeCell ref="F42:H42"/>
    <mergeCell ref="B43:E43"/>
    <mergeCell ref="F43:H43"/>
    <mergeCell ref="B40:E40"/>
    <mergeCell ref="F16:G16"/>
    <mergeCell ref="F19:G19"/>
    <mergeCell ref="F20:G20"/>
    <mergeCell ref="F21:G21"/>
    <mergeCell ref="F22:G22"/>
    <mergeCell ref="I36:I37"/>
    <mergeCell ref="F40:H40"/>
    <mergeCell ref="B41:E41"/>
    <mergeCell ref="F41:H41"/>
    <mergeCell ref="F23:G23"/>
    <mergeCell ref="B47:E47"/>
    <mergeCell ref="F47:H47"/>
    <mergeCell ref="B48:E48"/>
    <mergeCell ref="F48:H48"/>
    <mergeCell ref="A34:H34"/>
    <mergeCell ref="B44:E44"/>
    <mergeCell ref="F44:H44"/>
  </mergeCells>
  <phoneticPr fontId="4"/>
  <dataValidations count="5">
    <dataValidation type="list" allowBlank="1" showInputMessage="1" showErrorMessage="1" sqref="C14:C23">
      <formula1>"医師,薬剤師,看護師,その他"</formula1>
    </dataValidation>
    <dataValidation type="list" allowBlank="1" showInputMessage="1" showErrorMessage="1" sqref="E14:E23">
      <formula1>"専従（8割以上）,専任（5割以上8割未満）,兼任（5割未満）"</formula1>
    </dataValidation>
    <dataValidation type="list" allowBlank="1" showInputMessage="1" showErrorMessage="1" prompt="表紙①に反映されます" sqref="I2">
      <formula1>"あり,なし"</formula1>
    </dataValidation>
    <dataValidation type="list" allowBlank="1" showInputMessage="1" showErrorMessage="1" sqref="D14:D23">
      <formula1>"常勤,非常勤"</formula1>
    </dataValidation>
    <dataValidation allowBlank="1" showInputMessage="1" showErrorMessage="1" prompt="表紙シートの病院名を反映" sqref="G5:I5"/>
  </dataValidations>
  <hyperlinks>
    <hyperlink ref="K1" location="表紙①!D37" tooltip="表紙①に戻ります" display="表紙①に戻る"/>
    <hyperlink ref="K2" location="'様式4（機能別）'!N427" tooltip="様式4（機能別）に戻ります" display="様式4（機能別）のⅡ（地域がん診療連携拠点病院の指定要件について）に戻る"/>
    <hyperlink ref="K3" location="'様式4（機能別）'!N822"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63" fitToHeight="0" orientation="portrait" cellComments="asDisplayed" r:id="rId1"/>
  <headerFooter>
    <oddHeader>&amp;Rver.2.0</oddHeader>
    <oddFooter>&amp;C&amp;P/&amp;N&amp;R&amp;A</oddFooter>
  </headerFooter>
  <colBreaks count="1" manualBreakCount="1">
    <brk id="1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B050"/>
    <pageSetUpPr fitToPage="1"/>
  </sheetPr>
  <dimension ref="A1:AD334"/>
  <sheetViews>
    <sheetView showGridLines="0" zoomScale="70" zoomScaleNormal="70" zoomScaleSheetLayoutView="70" zoomScalePageLayoutView="30" workbookViewId="0"/>
  </sheetViews>
  <sheetFormatPr defaultColWidth="9" defaultRowHeight="20.100000000000001" customHeight="1" x14ac:dyDescent="0.15"/>
  <cols>
    <col min="1" max="1" width="1.875" style="5" customWidth="1"/>
    <col min="2" max="2" width="3.5" style="5" customWidth="1"/>
    <col min="3" max="3" width="6" style="5" customWidth="1"/>
    <col min="4" max="4" width="2.625" style="5" customWidth="1"/>
    <col min="5" max="5" width="2.875" style="5" customWidth="1"/>
    <col min="6" max="6" width="12.625" style="74" customWidth="1"/>
    <col min="7" max="7" width="33.625" style="75" customWidth="1"/>
    <col min="8" max="8" width="34.375" style="76" customWidth="1"/>
    <col min="9" max="9" width="10.625" style="77" customWidth="1"/>
    <col min="10" max="10" width="5.625" style="78" customWidth="1"/>
    <col min="11" max="11" width="2.375" style="78" customWidth="1"/>
    <col min="12" max="13" width="5.625" style="78" customWidth="1"/>
    <col min="14" max="14" width="7" style="78" customWidth="1"/>
    <col min="15" max="17" width="5.625" style="78" customWidth="1"/>
    <col min="18" max="18" width="10.625" style="77" customWidth="1"/>
    <col min="19" max="19" width="5.625" style="78" customWidth="1"/>
    <col min="20" max="20" width="10.625" style="74" customWidth="1"/>
    <col min="21" max="21" width="7.875" style="78" customWidth="1"/>
    <col min="22" max="22" width="6.5" style="477" customWidth="1"/>
    <col min="23" max="23" width="10.625" style="19" customWidth="1"/>
    <col min="24" max="24" width="2.625" style="11" customWidth="1"/>
    <col min="25" max="25" width="100.625" style="11" customWidth="1"/>
    <col min="26" max="26" width="9" style="11"/>
    <col min="27" max="30" width="9" style="22"/>
    <col min="31" max="16384" width="9" style="26"/>
  </cols>
  <sheetData>
    <row r="1" spans="1:30" ht="17.25" customHeight="1" x14ac:dyDescent="0.15">
      <c r="A1" s="11"/>
      <c r="B1" s="16"/>
      <c r="C1" s="16"/>
      <c r="D1" s="16"/>
      <c r="E1" s="16"/>
      <c r="F1" s="11"/>
      <c r="G1" s="17"/>
      <c r="H1" s="18"/>
      <c r="I1" s="19"/>
      <c r="J1" s="20"/>
      <c r="K1" s="20"/>
      <c r="L1" s="20"/>
      <c r="M1" s="20"/>
      <c r="N1" s="20"/>
      <c r="O1" s="20"/>
      <c r="P1" s="20"/>
      <c r="Q1" s="20"/>
      <c r="R1" s="19"/>
      <c r="S1" s="20"/>
      <c r="T1" s="11"/>
      <c r="U1" s="21"/>
      <c r="V1" s="1372" t="str">
        <f>IF(COUNTIF((W8:W329),"未入力あり"),"※このシートには未入力があります。「未入力あり」の行を確認してください。↓","✔チェック欄に未入力なし")</f>
        <v>✔チェック欄に未入力なし</v>
      </c>
      <c r="W1" s="1372"/>
    </row>
    <row r="2" spans="1:30" ht="28.5" customHeight="1" x14ac:dyDescent="0.15">
      <c r="A2" s="1414" t="s">
        <v>1627</v>
      </c>
      <c r="B2" s="1414"/>
      <c r="C2" s="1414"/>
      <c r="D2" s="1414"/>
      <c r="E2" s="1414"/>
      <c r="F2" s="1414"/>
      <c r="G2" s="1414"/>
      <c r="H2" s="1414"/>
      <c r="I2" s="1414"/>
      <c r="J2" s="1414"/>
      <c r="K2" s="1414"/>
      <c r="L2" s="1414"/>
      <c r="M2" s="1414"/>
      <c r="N2" s="1414"/>
      <c r="O2" s="1414"/>
      <c r="P2" s="1414"/>
      <c r="Q2" s="1414"/>
      <c r="R2" s="1414"/>
      <c r="S2" s="1414"/>
      <c r="T2" s="1414"/>
      <c r="U2" s="1414"/>
      <c r="V2" s="1372"/>
      <c r="W2" s="1372"/>
      <c r="X2" s="22"/>
      <c r="Y2" s="22"/>
      <c r="Z2" s="22"/>
      <c r="AA2" s="26"/>
      <c r="AB2" s="26"/>
      <c r="AC2" s="26"/>
      <c r="AD2" s="26"/>
    </row>
    <row r="3" spans="1:30" ht="24.95" customHeight="1" x14ac:dyDescent="0.15">
      <c r="A3" s="1415" t="s">
        <v>1633</v>
      </c>
      <c r="B3" s="1415"/>
      <c r="C3" s="1415"/>
      <c r="D3" s="1415"/>
      <c r="E3" s="1415"/>
      <c r="F3" s="1415"/>
      <c r="G3" s="1415"/>
      <c r="H3" s="1415"/>
      <c r="I3" s="1415"/>
      <c r="J3" s="1415"/>
      <c r="K3" s="1415"/>
      <c r="L3" s="1415"/>
      <c r="M3" s="1415"/>
      <c r="N3" s="1415"/>
      <c r="O3" s="1415"/>
      <c r="P3" s="1415"/>
      <c r="Q3" s="1415"/>
      <c r="R3" s="1415"/>
      <c r="S3" s="1415"/>
      <c r="T3" s="1415"/>
      <c r="U3" s="1415"/>
      <c r="V3" s="1372"/>
      <c r="W3" s="1372"/>
      <c r="X3" s="22"/>
      <c r="Y3" s="22"/>
      <c r="Z3" s="22"/>
      <c r="AA3" s="26"/>
      <c r="AB3" s="26"/>
      <c r="AC3" s="26"/>
      <c r="AD3" s="26"/>
    </row>
    <row r="4" spans="1:30" ht="9.75" customHeight="1" thickBot="1" x14ac:dyDescent="0.2">
      <c r="A4" s="16"/>
      <c r="B4" s="16"/>
      <c r="C4" s="16"/>
      <c r="D4" s="16"/>
      <c r="E4" s="16"/>
      <c r="F4" s="22"/>
      <c r="G4" s="17"/>
      <c r="H4" s="25"/>
      <c r="I4" s="23"/>
      <c r="J4" s="24"/>
      <c r="K4" s="1416"/>
      <c r="L4" s="1417"/>
      <c r="M4" s="1417"/>
      <c r="N4" s="1417"/>
      <c r="O4" s="1417"/>
      <c r="P4" s="1417"/>
      <c r="Q4" s="1417"/>
      <c r="R4" s="1417"/>
      <c r="S4" s="1417"/>
      <c r="T4" s="1417"/>
      <c r="U4" s="1417"/>
      <c r="V4" s="1372"/>
      <c r="W4" s="1372"/>
      <c r="X4" s="22"/>
      <c r="Y4" s="22"/>
      <c r="Z4" s="22"/>
      <c r="AA4" s="26"/>
      <c r="AB4" s="26"/>
      <c r="AC4" s="26"/>
      <c r="AD4" s="26"/>
    </row>
    <row r="5" spans="1:30" s="16" customFormat="1" ht="20.100000000000001" customHeight="1" thickBot="1" x14ac:dyDescent="0.2">
      <c r="A5" s="26" t="s">
        <v>1628</v>
      </c>
      <c r="B5" s="26"/>
      <c r="C5" s="26"/>
      <c r="D5" s="26"/>
      <c r="E5" s="26"/>
      <c r="F5" s="22"/>
      <c r="G5" s="1329" t="s">
        <v>1648</v>
      </c>
      <c r="H5" s="1330" t="s">
        <v>1629</v>
      </c>
      <c r="I5" s="1418" t="s">
        <v>1630</v>
      </c>
      <c r="J5" s="1418"/>
      <c r="K5" s="1417"/>
      <c r="L5" s="1417"/>
      <c r="M5" s="1417"/>
      <c r="N5" s="1417"/>
      <c r="O5" s="1417"/>
      <c r="P5" s="1417"/>
      <c r="Q5" s="1417"/>
      <c r="R5" s="1417"/>
      <c r="S5" s="1417"/>
      <c r="T5" s="1417"/>
      <c r="U5" s="1417"/>
      <c r="V5" s="1372"/>
      <c r="W5" s="1372"/>
    </row>
    <row r="6" spans="1:30" s="16" customFormat="1" ht="20.100000000000001" customHeight="1" x14ac:dyDescent="0.15">
      <c r="A6" s="22" t="s">
        <v>1631</v>
      </c>
      <c r="B6" s="22"/>
      <c r="C6" s="22"/>
      <c r="D6" s="22"/>
      <c r="E6" s="22"/>
      <c r="F6" s="22"/>
      <c r="G6" s="25"/>
      <c r="H6" s="241"/>
      <c r="I6" s="24" t="s">
        <v>1632</v>
      </c>
      <c r="K6" s="23"/>
      <c r="L6" s="24"/>
      <c r="M6" s="22"/>
      <c r="N6" s="24"/>
      <c r="V6" s="1372"/>
      <c r="W6" s="1372"/>
    </row>
    <row r="7" spans="1:30" s="16" customFormat="1" ht="20.100000000000001" customHeight="1" x14ac:dyDescent="0.15">
      <c r="A7" s="22"/>
      <c r="B7" s="22"/>
      <c r="C7" s="22"/>
      <c r="D7" s="22"/>
      <c r="E7" s="22"/>
      <c r="F7" s="22"/>
      <c r="G7" s="25"/>
      <c r="H7" s="241"/>
      <c r="I7" s="23"/>
      <c r="J7" s="24"/>
      <c r="K7" s="23"/>
      <c r="L7" s="24"/>
      <c r="M7" s="22"/>
      <c r="N7" s="24"/>
      <c r="V7" s="1372"/>
      <c r="W7" s="1372"/>
    </row>
    <row r="8" spans="1:30" ht="20.100000000000001" customHeight="1" x14ac:dyDescent="0.15">
      <c r="A8" s="26" t="s">
        <v>1564</v>
      </c>
      <c r="B8" s="26"/>
      <c r="C8" s="26"/>
      <c r="D8" s="26"/>
      <c r="E8" s="26"/>
      <c r="F8" s="22"/>
      <c r="G8" s="27"/>
      <c r="H8" s="25"/>
      <c r="I8" s="23"/>
      <c r="J8" s="24"/>
      <c r="K8" s="24"/>
      <c r="L8" s="24"/>
      <c r="M8" s="24"/>
      <c r="N8" s="24"/>
      <c r="O8" s="24"/>
      <c r="P8" s="24"/>
      <c r="Q8" s="24"/>
      <c r="R8" s="23"/>
      <c r="S8" s="24"/>
      <c r="T8" s="23"/>
      <c r="U8" s="382"/>
      <c r="W8" s="16"/>
      <c r="Y8" s="1196"/>
    </row>
    <row r="9" spans="1:30" ht="20.100000000000001" customHeight="1" x14ac:dyDescent="0.15">
      <c r="A9" s="461" t="s">
        <v>362</v>
      </c>
      <c r="B9" s="462"/>
      <c r="C9" s="462"/>
      <c r="D9" s="462"/>
      <c r="E9" s="462"/>
      <c r="F9" s="463"/>
      <c r="G9" s="464"/>
      <c r="H9" s="1398" t="str">
        <f>表紙①!E2</f>
        <v>市立貝塚病院</v>
      </c>
      <c r="I9" s="1399"/>
      <c r="J9" s="1399"/>
      <c r="K9" s="1399"/>
      <c r="L9" s="1399"/>
      <c r="M9" s="1399"/>
      <c r="N9" s="1399"/>
      <c r="O9" s="1399"/>
      <c r="P9" s="1399"/>
      <c r="Q9" s="1399"/>
      <c r="R9" s="1399"/>
      <c r="S9" s="1399"/>
      <c r="T9" s="1400"/>
      <c r="U9" s="465"/>
      <c r="V9" s="477">
        <v>12</v>
      </c>
      <c r="Y9" s="1197"/>
    </row>
    <row r="10" spans="1:30" ht="20.100000000000001" customHeight="1" thickBot="1" x14ac:dyDescent="0.2">
      <c r="A10" s="459"/>
      <c r="B10" s="33"/>
      <c r="C10" s="33"/>
      <c r="D10" s="33"/>
      <c r="E10" s="33"/>
      <c r="F10" s="34"/>
      <c r="G10" s="1328"/>
      <c r="H10" s="466"/>
      <c r="I10" s="205"/>
      <c r="J10" s="205"/>
      <c r="K10" s="205"/>
      <c r="L10" s="205"/>
      <c r="M10" s="205"/>
      <c r="N10" s="205"/>
      <c r="O10" s="205"/>
      <c r="P10" s="205"/>
      <c r="Q10" s="205"/>
      <c r="R10" s="205"/>
      <c r="S10" s="205"/>
      <c r="T10" s="467"/>
      <c r="U10" s="460"/>
      <c r="V10" s="477">
        <v>13</v>
      </c>
      <c r="Y10" s="1197"/>
    </row>
    <row r="11" spans="1:30" ht="20.100000000000001" customHeight="1" thickBot="1" x14ac:dyDescent="0.2">
      <c r="A11" s="28"/>
      <c r="B11" s="29" t="s">
        <v>429</v>
      </c>
      <c r="C11" s="29"/>
      <c r="D11" s="29"/>
      <c r="E11" s="29"/>
      <c r="F11" s="30"/>
      <c r="G11" s="501"/>
      <c r="H11" s="1408" t="s">
        <v>1647</v>
      </c>
      <c r="I11" s="1409"/>
      <c r="J11" s="1409"/>
      <c r="K11" s="1409"/>
      <c r="L11" s="1409"/>
      <c r="M11" s="1409"/>
      <c r="N11" s="1409"/>
      <c r="O11" s="1409"/>
      <c r="P11" s="1409"/>
      <c r="Q11" s="1409"/>
      <c r="R11" s="1409"/>
      <c r="S11" s="1409"/>
      <c r="T11" s="1410"/>
      <c r="U11" s="413"/>
      <c r="V11" s="477">
        <v>14</v>
      </c>
      <c r="W11" s="416"/>
      <c r="Y11" s="1197"/>
    </row>
    <row r="12" spans="1:30" ht="20.100000000000001" customHeight="1" x14ac:dyDescent="0.15">
      <c r="A12" s="417"/>
      <c r="B12" s="29"/>
      <c r="C12" s="29"/>
      <c r="D12" s="29"/>
      <c r="E12" s="29"/>
      <c r="F12" s="30"/>
      <c r="G12" s="501"/>
      <c r="H12" s="445"/>
      <c r="I12" s="445"/>
      <c r="J12" s="445"/>
      <c r="K12" s="445"/>
      <c r="L12" s="445"/>
      <c r="M12" s="445"/>
      <c r="N12" s="445"/>
      <c r="O12" s="445"/>
      <c r="P12" s="445"/>
      <c r="Q12" s="445"/>
      <c r="R12" s="445"/>
      <c r="S12" s="445"/>
      <c r="T12" s="445"/>
      <c r="U12" s="413"/>
      <c r="V12" s="477">
        <v>15</v>
      </c>
      <c r="W12" s="416"/>
      <c r="Y12" s="1197"/>
    </row>
    <row r="13" spans="1:30" ht="20.100000000000001" customHeight="1" thickBot="1" x14ac:dyDescent="0.2">
      <c r="A13" s="28" t="s">
        <v>328</v>
      </c>
      <c r="B13" s="29"/>
      <c r="C13" s="29"/>
      <c r="D13" s="29"/>
      <c r="E13" s="29"/>
      <c r="F13" s="30"/>
      <c r="G13" s="501"/>
      <c r="H13" s="418"/>
      <c r="I13" s="46"/>
      <c r="J13" s="46"/>
      <c r="K13" s="46"/>
      <c r="L13" s="46"/>
      <c r="M13" s="46"/>
      <c r="N13" s="46"/>
      <c r="O13" s="46"/>
      <c r="P13" s="46"/>
      <c r="Q13" s="46"/>
      <c r="R13" s="46"/>
      <c r="S13" s="46"/>
      <c r="T13" s="46"/>
      <c r="U13" s="31"/>
      <c r="V13" s="477">
        <v>16</v>
      </c>
      <c r="Y13" s="1197"/>
      <c r="Z13" s="1419"/>
    </row>
    <row r="14" spans="1:30" ht="20.100000000000001" customHeight="1" thickBot="1" x14ac:dyDescent="0.2">
      <c r="A14" s="28"/>
      <c r="B14" s="29" t="s">
        <v>234</v>
      </c>
      <c r="C14" s="29"/>
      <c r="D14" s="29"/>
      <c r="E14" s="29"/>
      <c r="F14" s="30"/>
      <c r="G14" s="51" t="s">
        <v>430</v>
      </c>
      <c r="H14" s="377" t="s">
        <v>1649</v>
      </c>
      <c r="I14" s="828"/>
      <c r="J14" s="828"/>
      <c r="K14" s="828"/>
      <c r="L14" s="828"/>
      <c r="M14" s="828"/>
      <c r="N14" s="828"/>
      <c r="O14" s="828"/>
      <c r="P14" s="828"/>
      <c r="Q14" s="828"/>
      <c r="R14" s="828"/>
      <c r="S14" s="828"/>
      <c r="T14" s="828"/>
      <c r="U14" s="31"/>
      <c r="V14" s="477">
        <v>17</v>
      </c>
      <c r="W14" s="416"/>
      <c r="Y14" s="1197"/>
      <c r="Z14" s="1419"/>
    </row>
    <row r="15" spans="1:30" ht="20.100000000000001" customHeight="1" thickBot="1" x14ac:dyDescent="0.2">
      <c r="A15" s="28"/>
      <c r="B15" s="32" t="s">
        <v>289</v>
      </c>
      <c r="C15" s="501"/>
      <c r="D15" s="501"/>
      <c r="E15" s="501"/>
      <c r="F15" s="30"/>
      <c r="G15" s="419"/>
      <c r="H15" s="369" t="s">
        <v>1650</v>
      </c>
      <c r="I15" s="1411" t="s">
        <v>1651</v>
      </c>
      <c r="J15" s="1412"/>
      <c r="K15" s="1412"/>
      <c r="L15" s="1412"/>
      <c r="M15" s="1412"/>
      <c r="N15" s="1412"/>
      <c r="O15" s="1412"/>
      <c r="P15" s="1412"/>
      <c r="Q15" s="1412"/>
      <c r="R15" s="1412"/>
      <c r="S15" s="1412"/>
      <c r="T15" s="1413"/>
      <c r="U15" s="31"/>
      <c r="V15" s="477">
        <v>18</v>
      </c>
      <c r="W15" s="416"/>
      <c r="Y15" s="1197"/>
      <c r="Z15" s="1419"/>
    </row>
    <row r="16" spans="1:30" ht="21" customHeight="1" thickBot="1" x14ac:dyDescent="0.2">
      <c r="A16" s="459"/>
      <c r="B16" s="468" t="s">
        <v>431</v>
      </c>
      <c r="C16" s="550"/>
      <c r="D16" s="550"/>
      <c r="E16" s="550"/>
      <c r="F16" s="34"/>
      <c r="G16" s="469"/>
      <c r="H16" s="121"/>
      <c r="I16" s="1408"/>
      <c r="J16" s="1409"/>
      <c r="K16" s="1409"/>
      <c r="L16" s="1409"/>
      <c r="M16" s="1409"/>
      <c r="N16" s="1409"/>
      <c r="O16" s="1409"/>
      <c r="P16" s="1409"/>
      <c r="Q16" s="1409"/>
      <c r="R16" s="1409"/>
      <c r="S16" s="1409"/>
      <c r="T16" s="1410"/>
      <c r="U16" s="470"/>
      <c r="V16" s="477">
        <v>19</v>
      </c>
      <c r="W16" s="416"/>
      <c r="Y16" s="1197"/>
      <c r="Z16" s="1419"/>
      <c r="AA16" s="26"/>
      <c r="AB16" s="26"/>
      <c r="AC16" s="26"/>
      <c r="AD16" s="26"/>
    </row>
    <row r="17" spans="1:30" ht="20.100000000000001" customHeight="1" thickBot="1" x14ac:dyDescent="0.2">
      <c r="A17" s="28"/>
      <c r="B17" s="32" t="s">
        <v>138</v>
      </c>
      <c r="C17" s="501"/>
      <c r="D17" s="501"/>
      <c r="E17" s="501"/>
      <c r="F17" s="30"/>
      <c r="G17" s="501"/>
      <c r="H17" s="1407" t="s">
        <v>1652</v>
      </c>
      <c r="I17" s="1405"/>
      <c r="J17" s="1405"/>
      <c r="K17" s="1405"/>
      <c r="L17" s="1405"/>
      <c r="M17" s="1405"/>
      <c r="N17" s="1405"/>
      <c r="O17" s="1405"/>
      <c r="P17" s="1405"/>
      <c r="Q17" s="1405"/>
      <c r="R17" s="1405"/>
      <c r="S17" s="1405"/>
      <c r="T17" s="1406"/>
      <c r="U17" s="31"/>
      <c r="V17" s="477">
        <v>20</v>
      </c>
      <c r="W17" s="416"/>
      <c r="Y17" s="1197"/>
      <c r="Z17" s="1419"/>
      <c r="AA17" s="26"/>
      <c r="AB17" s="26"/>
      <c r="AC17" s="26"/>
      <c r="AD17" s="26"/>
    </row>
    <row r="18" spans="1:30" ht="20.100000000000001" customHeight="1" thickBot="1" x14ac:dyDescent="0.2">
      <c r="A18" s="28"/>
      <c r="B18" s="32" t="s">
        <v>212</v>
      </c>
      <c r="C18" s="501"/>
      <c r="D18" s="501"/>
      <c r="E18" s="501"/>
      <c r="F18" s="30"/>
      <c r="G18" s="501"/>
      <c r="H18" s="1407" t="s">
        <v>1653</v>
      </c>
      <c r="I18" s="1405"/>
      <c r="J18" s="1405"/>
      <c r="K18" s="1405"/>
      <c r="L18" s="1405"/>
      <c r="M18" s="1405"/>
      <c r="N18" s="1405"/>
      <c r="O18" s="1405"/>
      <c r="P18" s="1405"/>
      <c r="Q18" s="1405"/>
      <c r="R18" s="1405"/>
      <c r="S18" s="1405"/>
      <c r="T18" s="1406"/>
      <c r="U18" s="31"/>
      <c r="V18" s="477">
        <v>21</v>
      </c>
      <c r="W18" s="23"/>
      <c r="Y18" s="1197"/>
      <c r="Z18" s="1419"/>
      <c r="AA18" s="26"/>
      <c r="AB18" s="26"/>
      <c r="AC18" s="26"/>
      <c r="AD18" s="26"/>
    </row>
    <row r="19" spans="1:30" ht="20.100000000000001" customHeight="1" thickBot="1" x14ac:dyDescent="0.2">
      <c r="A19" s="28"/>
      <c r="B19" s="32" t="s">
        <v>213</v>
      </c>
      <c r="C19" s="501"/>
      <c r="D19" s="501"/>
      <c r="E19" s="501"/>
      <c r="F19" s="30"/>
      <c r="G19" s="501"/>
      <c r="H19" s="1404" t="s">
        <v>1654</v>
      </c>
      <c r="I19" s="1405"/>
      <c r="J19" s="1405"/>
      <c r="K19" s="1405"/>
      <c r="L19" s="1405"/>
      <c r="M19" s="1405"/>
      <c r="N19" s="1405"/>
      <c r="O19" s="1405"/>
      <c r="P19" s="1405"/>
      <c r="Q19" s="1405"/>
      <c r="R19" s="1405"/>
      <c r="S19" s="1405"/>
      <c r="T19" s="1406"/>
      <c r="U19" s="31"/>
      <c r="V19" s="477">
        <v>22</v>
      </c>
      <c r="W19" s="23"/>
      <c r="Y19" s="1197"/>
      <c r="Z19" s="1419"/>
      <c r="AA19" s="26"/>
      <c r="AB19" s="26"/>
      <c r="AC19" s="26"/>
      <c r="AD19" s="26"/>
    </row>
    <row r="20" spans="1:30" ht="20.100000000000001" customHeight="1" thickBot="1" x14ac:dyDescent="0.2">
      <c r="A20" s="28"/>
      <c r="B20" s="32" t="s">
        <v>432</v>
      </c>
      <c r="C20" s="501"/>
      <c r="D20" s="501"/>
      <c r="E20" s="501"/>
      <c r="F20" s="30"/>
      <c r="G20" s="501"/>
      <c r="H20" s="1404" t="s">
        <v>1655</v>
      </c>
      <c r="I20" s="1405"/>
      <c r="J20" s="1405"/>
      <c r="K20" s="1405"/>
      <c r="L20" s="1405"/>
      <c r="M20" s="1405"/>
      <c r="N20" s="1405"/>
      <c r="O20" s="1405"/>
      <c r="P20" s="1405"/>
      <c r="Q20" s="1405"/>
      <c r="R20" s="1405"/>
      <c r="S20" s="1405"/>
      <c r="T20" s="1406"/>
      <c r="U20" s="31"/>
      <c r="V20" s="477">
        <v>23</v>
      </c>
      <c r="W20" s="23"/>
      <c r="Y20" s="1197"/>
      <c r="Z20" s="1419"/>
      <c r="AA20" s="26"/>
      <c r="AB20" s="26"/>
      <c r="AC20" s="26"/>
      <c r="AD20" s="26"/>
    </row>
    <row r="21" spans="1:30" ht="20.100000000000001" customHeight="1" thickBot="1" x14ac:dyDescent="0.2">
      <c r="A21" s="28"/>
      <c r="B21" s="29" t="s">
        <v>226</v>
      </c>
      <c r="C21" s="29"/>
      <c r="D21" s="29"/>
      <c r="E21" s="29"/>
      <c r="F21" s="30"/>
      <c r="G21" s="501"/>
      <c r="H21" s="1401" t="s">
        <v>1656</v>
      </c>
      <c r="I21" s="1402"/>
      <c r="J21" s="1402"/>
      <c r="K21" s="1402"/>
      <c r="L21" s="1402"/>
      <c r="M21" s="1402"/>
      <c r="N21" s="1402"/>
      <c r="O21" s="1402"/>
      <c r="P21" s="1402"/>
      <c r="Q21" s="1402"/>
      <c r="R21" s="1402"/>
      <c r="S21" s="1402"/>
      <c r="T21" s="1403"/>
      <c r="U21" s="31"/>
      <c r="V21" s="477">
        <v>24</v>
      </c>
      <c r="W21" s="416"/>
      <c r="Y21" s="1197"/>
      <c r="Z21" s="1419"/>
      <c r="AA21" s="26"/>
      <c r="AB21" s="26"/>
      <c r="AC21" s="26"/>
      <c r="AD21" s="26"/>
    </row>
    <row r="22" spans="1:30" ht="20.100000000000001" customHeight="1" x14ac:dyDescent="0.15">
      <c r="A22" s="417"/>
      <c r="B22" s="29"/>
      <c r="C22" s="29"/>
      <c r="D22" s="29"/>
      <c r="E22" s="29"/>
      <c r="F22" s="30"/>
      <c r="G22" s="501"/>
      <c r="H22" s="41"/>
      <c r="I22" s="42"/>
      <c r="J22" s="41"/>
      <c r="K22" s="41"/>
      <c r="L22" s="41"/>
      <c r="M22" s="41"/>
      <c r="N22" s="41"/>
      <c r="O22" s="41"/>
      <c r="P22" s="41"/>
      <c r="Q22" s="41"/>
      <c r="R22" s="42"/>
      <c r="S22" s="43"/>
      <c r="T22" s="43"/>
      <c r="U22" s="35"/>
      <c r="V22" s="477">
        <v>25</v>
      </c>
      <c r="Y22" s="1197"/>
      <c r="Z22" s="1419"/>
      <c r="AA22" s="26"/>
      <c r="AB22" s="26"/>
      <c r="AC22" s="26"/>
      <c r="AD22" s="26"/>
    </row>
    <row r="23" spans="1:30" ht="27" customHeight="1" x14ac:dyDescent="0.15">
      <c r="A23" s="28" t="s">
        <v>1348</v>
      </c>
      <c r="B23" s="29"/>
      <c r="C23" s="29"/>
      <c r="D23" s="29"/>
      <c r="E23" s="29"/>
      <c r="F23" s="32"/>
      <c r="G23" s="501"/>
      <c r="H23" s="415"/>
      <c r="I23" s="44"/>
      <c r="J23" s="29"/>
      <c r="K23" s="29"/>
      <c r="L23" s="29"/>
      <c r="M23" s="29"/>
      <c r="N23" s="29"/>
      <c r="O23" s="29"/>
      <c r="P23" s="29"/>
      <c r="Q23" s="29"/>
      <c r="R23" s="44"/>
      <c r="S23" s="29"/>
      <c r="T23" s="29"/>
      <c r="U23" s="36"/>
      <c r="V23" s="477">
        <v>26</v>
      </c>
      <c r="Y23" s="1197"/>
      <c r="AA23" s="26"/>
      <c r="AB23" s="26"/>
      <c r="AC23" s="26"/>
      <c r="AD23" s="26"/>
    </row>
    <row r="24" spans="1:30" ht="18" thickBot="1" x14ac:dyDescent="0.2">
      <c r="A24" s="28"/>
      <c r="B24" s="32" t="s">
        <v>201</v>
      </c>
      <c r="C24" s="29"/>
      <c r="D24" s="29"/>
      <c r="E24" s="29"/>
      <c r="F24" s="32"/>
      <c r="G24" s="501"/>
      <c r="H24" s="415"/>
      <c r="I24" s="45"/>
      <c r="J24" s="13"/>
      <c r="K24" s="13"/>
      <c r="L24" s="13"/>
      <c r="M24" s="13"/>
      <c r="N24" s="13"/>
      <c r="O24" s="13"/>
      <c r="P24" s="13"/>
      <c r="Q24" s="13"/>
      <c r="R24" s="45"/>
      <c r="S24" s="13"/>
      <c r="T24" s="415"/>
      <c r="U24" s="35"/>
      <c r="V24" s="477">
        <v>27</v>
      </c>
      <c r="Y24" s="1197"/>
      <c r="AA24" s="26"/>
      <c r="AB24" s="26"/>
      <c r="AC24" s="26"/>
      <c r="AD24" s="26"/>
    </row>
    <row r="25" spans="1:30" ht="20.100000000000001" customHeight="1" thickBot="1" x14ac:dyDescent="0.2">
      <c r="A25" s="28"/>
      <c r="B25" s="29"/>
      <c r="C25" s="29" t="s">
        <v>324</v>
      </c>
      <c r="D25" s="501"/>
      <c r="E25" s="29"/>
      <c r="F25" s="46"/>
      <c r="G25" s="501"/>
      <c r="H25" s="415"/>
      <c r="I25" s="47"/>
      <c r="J25" s="13"/>
      <c r="K25" s="13"/>
      <c r="L25" s="13"/>
      <c r="M25" s="13"/>
      <c r="N25" s="13"/>
      <c r="O25" s="13"/>
      <c r="P25" s="13"/>
      <c r="Q25" s="13"/>
      <c r="R25" s="7">
        <v>249</v>
      </c>
      <c r="S25" s="30" t="s">
        <v>331</v>
      </c>
      <c r="T25" s="415"/>
      <c r="U25" s="35"/>
      <c r="V25" s="477">
        <v>28</v>
      </c>
      <c r="W25" s="192" t="str">
        <f>IF(R25="","未入力あり","✔")</f>
        <v>✔</v>
      </c>
      <c r="Y25" s="1197"/>
      <c r="AA25" s="26"/>
      <c r="AB25" s="26"/>
      <c r="AC25" s="26"/>
      <c r="AD25" s="26"/>
    </row>
    <row r="26" spans="1:30" ht="20.100000000000001" customHeight="1" thickBot="1" x14ac:dyDescent="0.2">
      <c r="A26" s="28"/>
      <c r="B26" s="46"/>
      <c r="C26" s="32" t="s">
        <v>214</v>
      </c>
      <c r="D26" s="501"/>
      <c r="E26" s="29"/>
      <c r="F26" s="46"/>
      <c r="G26" s="501"/>
      <c r="H26" s="415"/>
      <c r="I26" s="47"/>
      <c r="J26" s="13"/>
      <c r="K26" s="13"/>
      <c r="L26" s="13"/>
      <c r="M26" s="13"/>
      <c r="N26" s="13"/>
      <c r="O26" s="13"/>
      <c r="P26" s="13"/>
      <c r="Q26" s="13"/>
      <c r="R26" s="7">
        <v>0</v>
      </c>
      <c r="S26" s="30" t="s">
        <v>331</v>
      </c>
      <c r="T26" s="415"/>
      <c r="U26" s="35"/>
      <c r="V26" s="477">
        <v>29</v>
      </c>
      <c r="W26" s="192" t="str">
        <f>IF(R26="","未入力あり","✔")</f>
        <v>✔</v>
      </c>
      <c r="Y26" s="1197"/>
      <c r="AA26" s="26"/>
      <c r="AB26" s="26"/>
      <c r="AC26" s="26"/>
      <c r="AD26" s="26"/>
    </row>
    <row r="27" spans="1:30" ht="20.100000000000001" customHeight="1" thickBot="1" x14ac:dyDescent="0.2">
      <c r="A27" s="28"/>
      <c r="B27" s="46"/>
      <c r="C27" s="32" t="s">
        <v>215</v>
      </c>
      <c r="D27" s="501"/>
      <c r="E27" s="29"/>
      <c r="F27" s="46"/>
      <c r="G27" s="501"/>
      <c r="H27" s="415"/>
      <c r="I27" s="47"/>
      <c r="J27" s="13"/>
      <c r="K27" s="13"/>
      <c r="L27" s="13"/>
      <c r="M27" s="13"/>
      <c r="N27" s="13"/>
      <c r="O27" s="13"/>
      <c r="P27" s="13"/>
      <c r="Q27" s="13"/>
      <c r="R27" s="7">
        <v>249</v>
      </c>
      <c r="S27" s="30" t="s">
        <v>331</v>
      </c>
      <c r="T27" s="415"/>
      <c r="U27" s="35"/>
      <c r="V27" s="477">
        <v>30</v>
      </c>
      <c r="W27" s="192" t="str">
        <f>IF(R27="","未入力あり","✔")</f>
        <v>✔</v>
      </c>
      <c r="Y27" s="1197"/>
      <c r="AA27" s="26"/>
      <c r="AB27" s="26"/>
      <c r="AC27" s="26"/>
      <c r="AD27" s="26"/>
    </row>
    <row r="28" spans="1:30" ht="20.100000000000001" customHeight="1" thickBot="1" x14ac:dyDescent="0.2">
      <c r="A28" s="28"/>
      <c r="B28" s="29"/>
      <c r="C28" s="29" t="s">
        <v>216</v>
      </c>
      <c r="D28" s="29"/>
      <c r="E28" s="29"/>
      <c r="F28" s="46"/>
      <c r="G28" s="501"/>
      <c r="H28" s="415"/>
      <c r="I28" s="47"/>
      <c r="J28" s="13"/>
      <c r="K28" s="13"/>
      <c r="L28" s="13"/>
      <c r="M28" s="13"/>
      <c r="N28" s="13"/>
      <c r="O28" s="13"/>
      <c r="P28" s="13"/>
      <c r="Q28" s="13"/>
      <c r="R28" s="7">
        <v>61</v>
      </c>
      <c r="S28" s="30" t="s">
        <v>331</v>
      </c>
      <c r="T28" s="415"/>
      <c r="U28" s="35"/>
      <c r="V28" s="477">
        <v>31</v>
      </c>
      <c r="W28" s="192" t="str">
        <f>IF(R28="","未入力あり","✔")</f>
        <v>✔</v>
      </c>
      <c r="X28" s="22"/>
      <c r="Y28" s="1197"/>
      <c r="AA28" s="26"/>
      <c r="AB28" s="26"/>
      <c r="AC28" s="26"/>
      <c r="AD28" s="26"/>
    </row>
    <row r="29" spans="1:30" ht="20.100000000000001" customHeight="1" x14ac:dyDescent="0.15">
      <c r="A29" s="28"/>
      <c r="B29" s="30"/>
      <c r="C29" s="549"/>
      <c r="D29" s="548"/>
      <c r="E29" s="548"/>
      <c r="F29" s="551"/>
      <c r="G29" s="548"/>
      <c r="H29" s="415"/>
      <c r="I29" s="47"/>
      <c r="J29" s="13"/>
      <c r="K29" s="13"/>
      <c r="L29" s="13"/>
      <c r="M29" s="13"/>
      <c r="N29" s="13"/>
      <c r="O29" s="13"/>
      <c r="P29" s="13"/>
      <c r="Q29" s="13"/>
      <c r="R29" s="49"/>
      <c r="S29" s="30"/>
      <c r="T29" s="415"/>
      <c r="U29" s="35"/>
      <c r="V29" s="477">
        <v>32</v>
      </c>
      <c r="Y29" s="1197"/>
      <c r="AA29" s="26"/>
      <c r="AB29" s="26"/>
      <c r="AC29" s="26"/>
      <c r="AD29" s="26"/>
    </row>
    <row r="30" spans="1:30" ht="19.5" customHeight="1" x14ac:dyDescent="0.15">
      <c r="A30" s="28" t="s">
        <v>1349</v>
      </c>
      <c r="B30" s="29"/>
      <c r="C30" s="29"/>
      <c r="D30" s="29"/>
      <c r="E30" s="29"/>
      <c r="F30" s="32"/>
      <c r="G30" s="501"/>
      <c r="H30" s="414"/>
      <c r="I30" s="50"/>
      <c r="J30" s="30"/>
      <c r="K30" s="30"/>
      <c r="L30" s="30"/>
      <c r="M30" s="30"/>
      <c r="N30" s="30"/>
      <c r="O30" s="30"/>
      <c r="P30" s="30"/>
      <c r="Q30" s="30"/>
      <c r="R30" s="47"/>
      <c r="S30" s="30"/>
      <c r="T30" s="501"/>
      <c r="U30" s="35"/>
      <c r="V30" s="477">
        <v>33</v>
      </c>
      <c r="Y30" s="1197"/>
      <c r="AA30" s="26"/>
      <c r="AB30" s="26"/>
      <c r="AC30" s="26"/>
      <c r="AD30" s="26"/>
    </row>
    <row r="31" spans="1:30" ht="18" thickBot="1" x14ac:dyDescent="0.2">
      <c r="A31" s="28"/>
      <c r="B31" s="32" t="s">
        <v>375</v>
      </c>
      <c r="C31" s="30"/>
      <c r="D31" s="30"/>
      <c r="E31" s="30"/>
      <c r="F31" s="30"/>
      <c r="G31" s="30"/>
      <c r="H31" s="415"/>
      <c r="I31" s="45"/>
      <c r="J31" s="13"/>
      <c r="K31" s="13"/>
      <c r="L31" s="13"/>
      <c r="M31" s="13"/>
      <c r="N31" s="13"/>
      <c r="O31" s="13"/>
      <c r="P31" s="13"/>
      <c r="Q31" s="13"/>
      <c r="R31" s="45"/>
      <c r="S31" s="30"/>
      <c r="T31" s="415"/>
      <c r="U31" s="35"/>
      <c r="V31" s="477">
        <v>34</v>
      </c>
      <c r="Y31" s="1197"/>
      <c r="AA31" s="26"/>
      <c r="AB31" s="26"/>
      <c r="AC31" s="26"/>
      <c r="AD31" s="26"/>
    </row>
    <row r="32" spans="1:30" ht="20.100000000000001" customHeight="1" thickBot="1" x14ac:dyDescent="0.2">
      <c r="A32" s="28"/>
      <c r="B32" s="46"/>
      <c r="C32" s="1379" t="s">
        <v>139</v>
      </c>
      <c r="D32" s="1379"/>
      <c r="E32" s="1379"/>
      <c r="F32" s="1379"/>
      <c r="G32" s="1379"/>
      <c r="H32" s="51"/>
      <c r="I32" s="47"/>
      <c r="J32" s="13"/>
      <c r="K32" s="13"/>
      <c r="L32" s="13"/>
      <c r="M32" s="13"/>
      <c r="N32" s="13"/>
      <c r="O32" s="13"/>
      <c r="P32" s="13"/>
      <c r="Q32" s="13"/>
      <c r="R32" s="7">
        <v>185</v>
      </c>
      <c r="S32" s="30" t="s">
        <v>331</v>
      </c>
      <c r="T32" s="415"/>
      <c r="U32" s="35"/>
      <c r="V32" s="477">
        <v>35</v>
      </c>
      <c r="W32" s="192" t="str">
        <f t="shared" ref="W32:W43" si="0">IF(R32="","未入力あり","✔")</f>
        <v>✔</v>
      </c>
      <c r="Y32" s="1197"/>
      <c r="Z32" s="1419"/>
      <c r="AA32" s="26"/>
      <c r="AB32" s="26"/>
      <c r="AC32" s="26"/>
      <c r="AD32" s="26"/>
    </row>
    <row r="33" spans="1:30" ht="18" thickBot="1" x14ac:dyDescent="0.2">
      <c r="A33" s="28"/>
      <c r="B33" s="46"/>
      <c r="C33" s="1379" t="s">
        <v>140</v>
      </c>
      <c r="D33" s="1379"/>
      <c r="E33" s="1379"/>
      <c r="F33" s="1379"/>
      <c r="G33" s="1379"/>
      <c r="H33" s="51"/>
      <c r="I33" s="47"/>
      <c r="J33" s="13"/>
      <c r="K33" s="13"/>
      <c r="L33" s="13"/>
      <c r="M33" s="13"/>
      <c r="N33" s="13"/>
      <c r="O33" s="13"/>
      <c r="P33" s="13"/>
      <c r="Q33" s="13"/>
      <c r="R33" s="7">
        <v>0</v>
      </c>
      <c r="S33" s="30" t="s">
        <v>331</v>
      </c>
      <c r="T33" s="415"/>
      <c r="U33" s="35"/>
      <c r="V33" s="477">
        <v>36</v>
      </c>
      <c r="W33" s="192" t="str">
        <f t="shared" si="0"/>
        <v>✔</v>
      </c>
      <c r="Y33" s="1197"/>
      <c r="Z33" s="1419"/>
      <c r="AA33" s="26"/>
      <c r="AB33" s="26"/>
      <c r="AC33" s="26"/>
      <c r="AD33" s="26"/>
    </row>
    <row r="34" spans="1:30" ht="20.100000000000001" customHeight="1" thickBot="1" x14ac:dyDescent="0.2">
      <c r="A34" s="28"/>
      <c r="B34" s="46"/>
      <c r="C34" s="1379" t="s">
        <v>433</v>
      </c>
      <c r="D34" s="1379"/>
      <c r="E34" s="1379"/>
      <c r="F34" s="1379"/>
      <c r="G34" s="1379"/>
      <c r="H34" s="51"/>
      <c r="I34" s="47"/>
      <c r="J34" s="13"/>
      <c r="K34" s="13"/>
      <c r="L34" s="13"/>
      <c r="M34" s="13"/>
      <c r="N34" s="13"/>
      <c r="O34" s="13"/>
      <c r="P34" s="13"/>
      <c r="Q34" s="13"/>
      <c r="R34" s="7">
        <v>0</v>
      </c>
      <c r="S34" s="30" t="s">
        <v>331</v>
      </c>
      <c r="T34" s="415"/>
      <c r="U34" s="35"/>
      <c r="V34" s="477">
        <v>37</v>
      </c>
      <c r="W34" s="192" t="str">
        <f t="shared" si="0"/>
        <v>✔</v>
      </c>
      <c r="Y34" s="1197"/>
      <c r="Z34" s="1419"/>
      <c r="AA34" s="26"/>
      <c r="AB34" s="26"/>
      <c r="AC34" s="26"/>
      <c r="AD34" s="26"/>
    </row>
    <row r="35" spans="1:30" ht="20.100000000000001" customHeight="1" thickBot="1" x14ac:dyDescent="0.2">
      <c r="A35" s="28"/>
      <c r="B35" s="46"/>
      <c r="C35" s="1379" t="s">
        <v>141</v>
      </c>
      <c r="D35" s="1379"/>
      <c r="E35" s="1379"/>
      <c r="F35" s="1379"/>
      <c r="G35" s="1379"/>
      <c r="H35" s="51"/>
      <c r="I35" s="47"/>
      <c r="J35" s="13"/>
      <c r="K35" s="13"/>
      <c r="L35" s="13"/>
      <c r="M35" s="13"/>
      <c r="N35" s="13"/>
      <c r="O35" s="13"/>
      <c r="P35" s="13"/>
      <c r="Q35" s="13"/>
      <c r="R35" s="7">
        <v>0</v>
      </c>
      <c r="S35" s="30" t="s">
        <v>331</v>
      </c>
      <c r="T35" s="415"/>
      <c r="U35" s="35"/>
      <c r="V35" s="477">
        <v>38</v>
      </c>
      <c r="W35" s="192" t="str">
        <f t="shared" si="0"/>
        <v>✔</v>
      </c>
      <c r="Y35" s="1197"/>
      <c r="Z35" s="1419"/>
      <c r="AA35" s="26"/>
      <c r="AB35" s="26"/>
      <c r="AC35" s="26"/>
      <c r="AD35" s="26"/>
    </row>
    <row r="36" spans="1:30" ht="20.100000000000001" customHeight="1" thickBot="1" x14ac:dyDescent="0.2">
      <c r="A36" s="28"/>
      <c r="B36" s="46"/>
      <c r="C36" s="1379" t="s">
        <v>126</v>
      </c>
      <c r="D36" s="1379"/>
      <c r="E36" s="1379"/>
      <c r="F36" s="1379"/>
      <c r="G36" s="1379"/>
      <c r="H36" s="51"/>
      <c r="I36" s="47"/>
      <c r="J36" s="13"/>
      <c r="K36" s="13"/>
      <c r="L36" s="13"/>
      <c r="M36" s="13"/>
      <c r="N36" s="13"/>
      <c r="O36" s="13"/>
      <c r="P36" s="13"/>
      <c r="Q36" s="13"/>
      <c r="R36" s="7">
        <v>0</v>
      </c>
      <c r="S36" s="30" t="s">
        <v>331</v>
      </c>
      <c r="T36" s="415"/>
      <c r="U36" s="35"/>
      <c r="V36" s="477">
        <v>39</v>
      </c>
      <c r="W36" s="192" t="str">
        <f t="shared" si="0"/>
        <v>✔</v>
      </c>
      <c r="Y36" s="1197"/>
      <c r="Z36" s="1419"/>
      <c r="AA36" s="26"/>
      <c r="AB36" s="26"/>
      <c r="AC36" s="26"/>
      <c r="AD36" s="26"/>
    </row>
    <row r="37" spans="1:30" ht="20.100000000000001" customHeight="1" thickBot="1" x14ac:dyDescent="0.2">
      <c r="A37" s="28"/>
      <c r="B37" s="46"/>
      <c r="C37" s="1379" t="s">
        <v>142</v>
      </c>
      <c r="D37" s="1379"/>
      <c r="E37" s="1379"/>
      <c r="F37" s="1379"/>
      <c r="G37" s="1379"/>
      <c r="H37" s="51"/>
      <c r="I37" s="47"/>
      <c r="J37" s="13"/>
      <c r="K37" s="13"/>
      <c r="L37" s="13"/>
      <c r="M37" s="13"/>
      <c r="N37" s="13"/>
      <c r="O37" s="13"/>
      <c r="P37" s="13"/>
      <c r="Q37" s="13"/>
      <c r="R37" s="7">
        <v>0</v>
      </c>
      <c r="S37" s="30" t="s">
        <v>331</v>
      </c>
      <c r="T37" s="415"/>
      <c r="U37" s="35"/>
      <c r="V37" s="477">
        <v>40</v>
      </c>
      <c r="W37" s="192" t="str">
        <f t="shared" si="0"/>
        <v>✔</v>
      </c>
      <c r="Y37" s="1197"/>
      <c r="Z37" s="1419"/>
      <c r="AA37" s="26"/>
      <c r="AB37" s="26"/>
      <c r="AC37" s="26"/>
      <c r="AD37" s="26"/>
    </row>
    <row r="38" spans="1:30" ht="20.100000000000001" customHeight="1" thickBot="1" x14ac:dyDescent="0.2">
      <c r="A38" s="28"/>
      <c r="B38" s="46"/>
      <c r="C38" s="1379" t="s">
        <v>143</v>
      </c>
      <c r="D38" s="1379"/>
      <c r="E38" s="1379"/>
      <c r="F38" s="1379"/>
      <c r="G38" s="1379"/>
      <c r="H38" s="51"/>
      <c r="I38" s="47"/>
      <c r="J38" s="13"/>
      <c r="K38" s="13"/>
      <c r="L38" s="13"/>
      <c r="M38" s="13"/>
      <c r="N38" s="13"/>
      <c r="O38" s="13"/>
      <c r="P38" s="13"/>
      <c r="Q38" s="13"/>
      <c r="R38" s="7">
        <v>0</v>
      </c>
      <c r="S38" s="30" t="s">
        <v>331</v>
      </c>
      <c r="T38" s="415"/>
      <c r="U38" s="35"/>
      <c r="V38" s="477">
        <v>41</v>
      </c>
      <c r="W38" s="192" t="str">
        <f t="shared" si="0"/>
        <v>✔</v>
      </c>
      <c r="Y38" s="1197"/>
      <c r="Z38" s="1419"/>
      <c r="AA38" s="26"/>
      <c r="AB38" s="26"/>
      <c r="AC38" s="26"/>
      <c r="AD38" s="26"/>
    </row>
    <row r="39" spans="1:30" ht="20.100000000000001" customHeight="1" thickBot="1" x14ac:dyDescent="0.2">
      <c r="A39" s="28"/>
      <c r="B39" s="46"/>
      <c r="C39" s="1379" t="s">
        <v>144</v>
      </c>
      <c r="D39" s="1379"/>
      <c r="E39" s="1379"/>
      <c r="F39" s="1379"/>
      <c r="G39" s="1379"/>
      <c r="H39" s="51"/>
      <c r="I39" s="47"/>
      <c r="J39" s="13"/>
      <c r="K39" s="13"/>
      <c r="L39" s="13"/>
      <c r="M39" s="13"/>
      <c r="N39" s="13"/>
      <c r="O39" s="13"/>
      <c r="P39" s="13"/>
      <c r="Q39" s="13"/>
      <c r="R39" s="7">
        <v>18</v>
      </c>
      <c r="S39" s="30" t="s">
        <v>331</v>
      </c>
      <c r="T39" s="415"/>
      <c r="U39" s="35"/>
      <c r="V39" s="477">
        <v>42</v>
      </c>
      <c r="W39" s="192" t="str">
        <f t="shared" si="0"/>
        <v>✔</v>
      </c>
      <c r="Y39" s="1197"/>
      <c r="Z39" s="1419"/>
      <c r="AA39" s="26"/>
      <c r="AB39" s="26"/>
      <c r="AC39" s="26"/>
      <c r="AD39" s="26"/>
    </row>
    <row r="40" spans="1:30" ht="20.100000000000001" customHeight="1" thickBot="1" x14ac:dyDescent="0.2">
      <c r="A40" s="28"/>
      <c r="B40" s="46"/>
      <c r="C40" s="1379" t="s">
        <v>145</v>
      </c>
      <c r="D40" s="1379"/>
      <c r="E40" s="1379"/>
      <c r="F40" s="1379"/>
      <c r="G40" s="1379"/>
      <c r="H40" s="51"/>
      <c r="I40" s="47"/>
      <c r="J40" s="13"/>
      <c r="K40" s="13"/>
      <c r="L40" s="13"/>
      <c r="M40" s="13"/>
      <c r="N40" s="13"/>
      <c r="O40" s="13"/>
      <c r="P40" s="13"/>
      <c r="Q40" s="13"/>
      <c r="R40" s="7">
        <v>0</v>
      </c>
      <c r="S40" s="30" t="s">
        <v>331</v>
      </c>
      <c r="T40" s="415"/>
      <c r="U40" s="35"/>
      <c r="V40" s="477">
        <v>43</v>
      </c>
      <c r="W40" s="192" t="str">
        <f t="shared" si="0"/>
        <v>✔</v>
      </c>
      <c r="Y40" s="1197"/>
      <c r="Z40" s="1419"/>
      <c r="AA40" s="26"/>
      <c r="AB40" s="26"/>
      <c r="AC40" s="26"/>
      <c r="AD40" s="26"/>
    </row>
    <row r="41" spans="1:30" ht="20.100000000000001" customHeight="1" thickBot="1" x14ac:dyDescent="0.2">
      <c r="A41" s="28"/>
      <c r="B41" s="46"/>
      <c r="C41" s="548" t="s">
        <v>434</v>
      </c>
      <c r="D41" s="548"/>
      <c r="E41" s="548"/>
      <c r="F41" s="548"/>
      <c r="G41" s="548"/>
      <c r="H41" s="51"/>
      <c r="I41" s="47"/>
      <c r="J41" s="13"/>
      <c r="K41" s="13"/>
      <c r="L41" s="13"/>
      <c r="M41" s="13"/>
      <c r="N41" s="13"/>
      <c r="O41" s="13"/>
      <c r="P41" s="13"/>
      <c r="Q41" s="13"/>
      <c r="R41" s="7">
        <v>45</v>
      </c>
      <c r="S41" s="30" t="s">
        <v>331</v>
      </c>
      <c r="T41" s="415"/>
      <c r="U41" s="35"/>
      <c r="V41" s="477">
        <v>44</v>
      </c>
      <c r="W41" s="192" t="str">
        <f t="shared" si="0"/>
        <v>✔</v>
      </c>
      <c r="Y41" s="1197"/>
      <c r="Z41" s="1419"/>
      <c r="AA41" s="26"/>
      <c r="AB41" s="26"/>
      <c r="AC41" s="26"/>
      <c r="AD41" s="26"/>
    </row>
    <row r="42" spans="1:30" ht="20.100000000000001" customHeight="1" thickBot="1" x14ac:dyDescent="0.2">
      <c r="A42" s="28"/>
      <c r="B42" s="46"/>
      <c r="C42" s="1379" t="s">
        <v>1371</v>
      </c>
      <c r="D42" s="1379"/>
      <c r="E42" s="1379"/>
      <c r="F42" s="1379"/>
      <c r="G42" s="1379"/>
      <c r="H42" s="51"/>
      <c r="I42" s="47"/>
      <c r="J42" s="13"/>
      <c r="K42" s="13"/>
      <c r="L42" s="13"/>
      <c r="M42" s="13"/>
      <c r="N42" s="13"/>
      <c r="O42" s="13"/>
      <c r="P42" s="13"/>
      <c r="Q42" s="13"/>
      <c r="R42" s="7">
        <v>0</v>
      </c>
      <c r="S42" s="30" t="s">
        <v>331</v>
      </c>
      <c r="T42" s="415"/>
      <c r="U42" s="35"/>
      <c r="V42" s="477">
        <v>45</v>
      </c>
      <c r="W42" s="192" t="str">
        <f t="shared" si="0"/>
        <v>✔</v>
      </c>
      <c r="Y42" s="1197"/>
      <c r="Z42" s="1419"/>
      <c r="AA42" s="26"/>
      <c r="AB42" s="26"/>
      <c r="AC42" s="26"/>
      <c r="AD42" s="26"/>
    </row>
    <row r="43" spans="1:30" ht="20.100000000000001" customHeight="1" thickBot="1" x14ac:dyDescent="0.2">
      <c r="A43" s="28"/>
      <c r="B43" s="46"/>
      <c r="C43" s="1379" t="s">
        <v>127</v>
      </c>
      <c r="D43" s="1379"/>
      <c r="E43" s="1379"/>
      <c r="F43" s="1379"/>
      <c r="G43" s="1379"/>
      <c r="H43" s="415"/>
      <c r="I43" s="47"/>
      <c r="J43" s="13"/>
      <c r="K43" s="13"/>
      <c r="L43" s="13"/>
      <c r="M43" s="13"/>
      <c r="N43" s="13"/>
      <c r="O43" s="13"/>
      <c r="P43" s="13"/>
      <c r="Q43" s="13"/>
      <c r="R43" s="7">
        <v>19</v>
      </c>
      <c r="S43" s="30" t="s">
        <v>331</v>
      </c>
      <c r="T43" s="415"/>
      <c r="U43" s="35"/>
      <c r="V43" s="477">
        <v>46</v>
      </c>
      <c r="W43" s="192" t="str">
        <f t="shared" si="0"/>
        <v>✔</v>
      </c>
      <c r="Y43" s="1197"/>
      <c r="Z43" s="1419"/>
      <c r="AA43" s="26"/>
      <c r="AB43" s="26"/>
      <c r="AC43" s="26"/>
      <c r="AD43" s="26"/>
    </row>
    <row r="44" spans="1:30" ht="19.5" customHeight="1" x14ac:dyDescent="0.15">
      <c r="A44" s="28"/>
      <c r="B44" s="46"/>
      <c r="C44" s="32"/>
      <c r="D44" s="32"/>
      <c r="E44" s="29"/>
      <c r="F44" s="30"/>
      <c r="G44" s="501"/>
      <c r="H44" s="415"/>
      <c r="I44" s="47"/>
      <c r="J44" s="13"/>
      <c r="K44" s="13"/>
      <c r="L44" s="13"/>
      <c r="M44" s="13"/>
      <c r="N44" s="13"/>
      <c r="O44" s="13"/>
      <c r="P44" s="13"/>
      <c r="Q44" s="13"/>
      <c r="R44" s="56"/>
      <c r="S44" s="13"/>
      <c r="T44" s="415"/>
      <c r="U44" s="35"/>
      <c r="V44" s="477">
        <v>47</v>
      </c>
      <c r="Y44" s="1197"/>
      <c r="AA44" s="26"/>
      <c r="AB44" s="26"/>
      <c r="AC44" s="26"/>
      <c r="AD44" s="26"/>
    </row>
    <row r="45" spans="1:30" ht="20.100000000000001" customHeight="1" thickBot="1" x14ac:dyDescent="0.2">
      <c r="A45" s="28"/>
      <c r="B45" s="32" t="s">
        <v>1626</v>
      </c>
      <c r="C45" s="914"/>
      <c r="D45" s="914"/>
      <c r="E45" s="914"/>
      <c r="F45" s="914"/>
      <c r="G45" s="914"/>
      <c r="H45" s="51"/>
      <c r="I45" s="47"/>
      <c r="J45" s="30"/>
      <c r="K45" s="30"/>
      <c r="L45" s="30"/>
      <c r="M45" s="30"/>
      <c r="N45" s="30"/>
      <c r="O45" s="30"/>
      <c r="P45" s="30"/>
      <c r="Q45" s="30"/>
      <c r="R45" s="55"/>
      <c r="S45" s="13"/>
      <c r="T45" s="501"/>
      <c r="U45" s="35"/>
      <c r="V45" s="477">
        <v>48</v>
      </c>
      <c r="Y45" s="1197"/>
      <c r="AA45" s="26"/>
      <c r="AB45" s="26"/>
      <c r="AC45" s="26"/>
      <c r="AD45" s="26"/>
    </row>
    <row r="46" spans="1:30" ht="20.100000000000001" customHeight="1" thickBot="1" x14ac:dyDescent="0.2">
      <c r="A46" s="420"/>
      <c r="B46" s="421"/>
      <c r="C46" s="427" t="s">
        <v>225</v>
      </c>
      <c r="D46" s="427"/>
      <c r="E46" s="427"/>
      <c r="F46" s="427"/>
      <c r="G46" s="427"/>
      <c r="H46" s="428" t="s">
        <v>435</v>
      </c>
      <c r="I46" s="423"/>
      <c r="J46" s="425"/>
      <c r="K46" s="425"/>
      <c r="L46" s="425"/>
      <c r="M46" s="425"/>
      <c r="N46" s="425"/>
      <c r="O46" s="425"/>
      <c r="P46" s="425"/>
      <c r="Q46" s="425"/>
      <c r="R46" s="368" t="s">
        <v>1657</v>
      </c>
      <c r="S46" s="427" t="s">
        <v>424</v>
      </c>
      <c r="T46" s="425"/>
      <c r="U46" s="426"/>
      <c r="V46" s="477">
        <v>49</v>
      </c>
      <c r="W46" s="192" t="str">
        <f>IF(R46="","未入力あり","✔")</f>
        <v>✔</v>
      </c>
      <c r="Y46" s="1197"/>
      <c r="Z46" s="1419"/>
      <c r="AA46" s="26"/>
      <c r="AB46" s="26"/>
      <c r="AC46" s="26"/>
      <c r="AD46" s="26"/>
    </row>
    <row r="47" spans="1:30" ht="20.100000000000001" customHeight="1" thickBot="1" x14ac:dyDescent="0.2">
      <c r="A47" s="420"/>
      <c r="B47" s="421"/>
      <c r="C47" s="427" t="s">
        <v>296</v>
      </c>
      <c r="D47" s="427"/>
      <c r="E47" s="427"/>
      <c r="F47" s="427"/>
      <c r="G47" s="429"/>
      <c r="H47" s="368" t="s">
        <v>1719</v>
      </c>
      <c r="I47" s="430" t="s">
        <v>436</v>
      </c>
      <c r="J47" s="431"/>
      <c r="K47" s="425"/>
      <c r="L47" s="425"/>
      <c r="M47" s="425"/>
      <c r="N47" s="425"/>
      <c r="O47" s="425"/>
      <c r="P47" s="425"/>
      <c r="Q47" s="425"/>
      <c r="R47" s="446">
        <v>4241</v>
      </c>
      <c r="S47" s="425" t="s">
        <v>172</v>
      </c>
      <c r="T47" s="432"/>
      <c r="U47" s="433"/>
      <c r="V47" s="477">
        <v>50</v>
      </c>
      <c r="W47" s="192" t="str">
        <f>IF(OR(H47="",R47=""),"未入力あり","✔")</f>
        <v>✔</v>
      </c>
      <c r="Y47" s="1197"/>
      <c r="Z47" s="1419"/>
      <c r="AA47" s="26"/>
      <c r="AB47" s="26"/>
      <c r="AC47" s="26"/>
      <c r="AD47" s="26"/>
    </row>
    <row r="48" spans="1:30" ht="20.100000000000001" customHeight="1" thickBot="1" x14ac:dyDescent="0.2">
      <c r="A48" s="434"/>
      <c r="B48" s="435"/>
      <c r="C48" s="427" t="s">
        <v>437</v>
      </c>
      <c r="D48" s="427"/>
      <c r="E48" s="427"/>
      <c r="F48" s="427"/>
      <c r="G48" s="427"/>
      <c r="H48" s="368" t="s">
        <v>293</v>
      </c>
      <c r="I48" s="430" t="s">
        <v>438</v>
      </c>
      <c r="J48" s="425"/>
      <c r="K48" s="425"/>
      <c r="L48" s="425"/>
      <c r="M48" s="425"/>
      <c r="N48" s="425"/>
      <c r="O48" s="425"/>
      <c r="P48" s="425"/>
      <c r="Q48" s="425"/>
      <c r="R48" s="446">
        <v>3937</v>
      </c>
      <c r="S48" s="425" t="s">
        <v>172</v>
      </c>
      <c r="T48" s="432"/>
      <c r="U48" s="433"/>
      <c r="V48" s="477">
        <v>51</v>
      </c>
      <c r="W48" s="192" t="str">
        <f t="shared" ref="W48:W113" si="1">IF(OR(H48="",R48=""),"未入力あり","✔")</f>
        <v>✔</v>
      </c>
      <c r="Y48" s="1197"/>
      <c r="Z48" s="1419"/>
      <c r="AA48" s="26"/>
      <c r="AB48" s="26"/>
      <c r="AC48" s="26"/>
      <c r="AD48" s="26"/>
    </row>
    <row r="49" spans="1:30" ht="20.100000000000001" customHeight="1" thickBot="1" x14ac:dyDescent="0.2">
      <c r="A49" s="420"/>
      <c r="B49" s="421"/>
      <c r="C49" s="427" t="s">
        <v>118</v>
      </c>
      <c r="D49" s="427"/>
      <c r="E49" s="427"/>
      <c r="F49" s="427"/>
      <c r="G49" s="427"/>
      <c r="H49" s="368" t="s">
        <v>341</v>
      </c>
      <c r="I49" s="430" t="s">
        <v>439</v>
      </c>
      <c r="J49" s="425"/>
      <c r="K49" s="425"/>
      <c r="L49" s="425"/>
      <c r="M49" s="425"/>
      <c r="N49" s="425"/>
      <c r="O49" s="425"/>
      <c r="P49" s="425"/>
      <c r="Q49" s="425"/>
      <c r="R49" s="446">
        <v>0</v>
      </c>
      <c r="S49" s="425" t="s">
        <v>172</v>
      </c>
      <c r="T49" s="436"/>
      <c r="U49" s="437"/>
      <c r="V49" s="477">
        <v>52</v>
      </c>
      <c r="W49" s="192" t="str">
        <f t="shared" si="1"/>
        <v>✔</v>
      </c>
      <c r="Y49" s="1197"/>
      <c r="Z49" s="1419"/>
      <c r="AA49" s="26"/>
      <c r="AB49" s="26"/>
      <c r="AC49" s="26"/>
      <c r="AD49" s="26"/>
    </row>
    <row r="50" spans="1:30" ht="20.100000000000001" customHeight="1" thickBot="1" x14ac:dyDescent="0.2">
      <c r="A50" s="420"/>
      <c r="B50" s="421"/>
      <c r="C50" s="438" t="s">
        <v>1372</v>
      </c>
      <c r="D50" s="438"/>
      <c r="E50" s="427"/>
      <c r="F50" s="427"/>
      <c r="G50" s="427"/>
      <c r="H50" s="368" t="s">
        <v>341</v>
      </c>
      <c r="I50" s="430" t="s">
        <v>440</v>
      </c>
      <c r="J50" s="425"/>
      <c r="K50" s="425"/>
      <c r="L50" s="425"/>
      <c r="M50" s="425"/>
      <c r="N50" s="425"/>
      <c r="O50" s="425"/>
      <c r="P50" s="425"/>
      <c r="Q50" s="425"/>
      <c r="R50" s="446">
        <v>0</v>
      </c>
      <c r="S50" s="425" t="s">
        <v>172</v>
      </c>
      <c r="T50" s="439"/>
      <c r="U50" s="440"/>
      <c r="V50" s="477">
        <v>53</v>
      </c>
      <c r="W50" s="192" t="str">
        <f t="shared" si="1"/>
        <v>✔</v>
      </c>
      <c r="Y50" s="1197"/>
      <c r="Z50" s="1419"/>
      <c r="AA50" s="26"/>
      <c r="AB50" s="26"/>
      <c r="AC50" s="26"/>
      <c r="AD50" s="26"/>
    </row>
    <row r="51" spans="1:30" ht="20.100000000000001" customHeight="1" thickBot="1" x14ac:dyDescent="0.2">
      <c r="A51" s="434"/>
      <c r="B51" s="435"/>
      <c r="C51" s="427" t="s">
        <v>119</v>
      </c>
      <c r="D51" s="427"/>
      <c r="E51" s="427"/>
      <c r="F51" s="427"/>
      <c r="G51" s="427"/>
      <c r="H51" s="368" t="s">
        <v>341</v>
      </c>
      <c r="I51" s="430" t="s">
        <v>441</v>
      </c>
      <c r="J51" s="425"/>
      <c r="K51" s="425"/>
      <c r="L51" s="425"/>
      <c r="M51" s="425"/>
      <c r="N51" s="425"/>
      <c r="O51" s="425"/>
      <c r="P51" s="425"/>
      <c r="Q51" s="425"/>
      <c r="R51" s="446">
        <v>0</v>
      </c>
      <c r="S51" s="425" t="s">
        <v>172</v>
      </c>
      <c r="T51" s="439"/>
      <c r="U51" s="440"/>
      <c r="V51" s="477">
        <v>54</v>
      </c>
      <c r="W51" s="192" t="str">
        <f t="shared" si="1"/>
        <v>✔</v>
      </c>
      <c r="Y51" s="1197"/>
      <c r="Z51" s="1419"/>
      <c r="AA51" s="26"/>
      <c r="AB51" s="26"/>
      <c r="AC51" s="26"/>
      <c r="AD51" s="26"/>
    </row>
    <row r="52" spans="1:30" ht="20.100000000000001" customHeight="1" thickBot="1" x14ac:dyDescent="0.2">
      <c r="A52" s="420"/>
      <c r="B52" s="422"/>
      <c r="C52" s="421" t="s">
        <v>1373</v>
      </c>
      <c r="D52" s="422"/>
      <c r="E52" s="422"/>
      <c r="F52" s="425"/>
      <c r="G52" s="547"/>
      <c r="H52" s="368" t="s">
        <v>293</v>
      </c>
      <c r="I52" s="430" t="s">
        <v>442</v>
      </c>
      <c r="J52" s="424"/>
      <c r="K52" s="424"/>
      <c r="L52" s="424"/>
      <c r="M52" s="424"/>
      <c r="N52" s="424"/>
      <c r="O52" s="424"/>
      <c r="P52" s="424"/>
      <c r="Q52" s="424"/>
      <c r="R52" s="446">
        <v>4807</v>
      </c>
      <c r="S52" s="425" t="s">
        <v>172</v>
      </c>
      <c r="T52" s="439"/>
      <c r="U52" s="440"/>
      <c r="V52" s="477">
        <v>55</v>
      </c>
      <c r="W52" s="192" t="str">
        <f t="shared" si="1"/>
        <v>✔</v>
      </c>
      <c r="Y52" s="1197"/>
      <c r="Z52" s="1419"/>
      <c r="AA52" s="26"/>
      <c r="AB52" s="26"/>
      <c r="AC52" s="26"/>
      <c r="AD52" s="26"/>
    </row>
    <row r="53" spans="1:30" ht="20.100000000000001" customHeight="1" thickBot="1" x14ac:dyDescent="0.2">
      <c r="A53" s="420"/>
      <c r="B53" s="422"/>
      <c r="C53" s="421" t="s">
        <v>1374</v>
      </c>
      <c r="D53" s="422"/>
      <c r="E53" s="422"/>
      <c r="F53" s="425"/>
      <c r="G53" s="547"/>
      <c r="H53" s="368" t="s">
        <v>293</v>
      </c>
      <c r="I53" s="430" t="s">
        <v>442</v>
      </c>
      <c r="J53" s="424"/>
      <c r="K53" s="424"/>
      <c r="L53" s="424"/>
      <c r="M53" s="424"/>
      <c r="N53" s="424"/>
      <c r="O53" s="424"/>
      <c r="P53" s="424"/>
      <c r="Q53" s="424"/>
      <c r="R53" s="446">
        <v>4807</v>
      </c>
      <c r="S53" s="425" t="s">
        <v>172</v>
      </c>
      <c r="T53" s="439"/>
      <c r="U53" s="440"/>
      <c r="V53" s="477">
        <v>56</v>
      </c>
      <c r="W53" s="192" t="str">
        <f t="shared" si="1"/>
        <v>✔</v>
      </c>
      <c r="Y53" s="1197"/>
      <c r="Z53" s="1419"/>
      <c r="AA53" s="26"/>
      <c r="AB53" s="26"/>
      <c r="AC53" s="26"/>
      <c r="AD53" s="26"/>
    </row>
    <row r="54" spans="1:30" ht="19.899999999999999" customHeight="1" thickBot="1" x14ac:dyDescent="0.2">
      <c r="A54" s="420"/>
      <c r="B54" s="422"/>
      <c r="C54" s="421" t="s">
        <v>1375</v>
      </c>
      <c r="D54" s="422"/>
      <c r="E54" s="422"/>
      <c r="F54" s="425"/>
      <c r="G54" s="547"/>
      <c r="H54" s="368" t="s">
        <v>341</v>
      </c>
      <c r="I54" s="430" t="s">
        <v>443</v>
      </c>
      <c r="J54" s="424"/>
      <c r="K54" s="424"/>
      <c r="L54" s="424"/>
      <c r="M54" s="424"/>
      <c r="N54" s="424"/>
      <c r="O54" s="424"/>
      <c r="P54" s="424"/>
      <c r="Q54" s="424"/>
      <c r="R54" s="446">
        <v>0</v>
      </c>
      <c r="S54" s="425" t="s">
        <v>172</v>
      </c>
      <c r="T54" s="439"/>
      <c r="U54" s="440"/>
      <c r="V54" s="477">
        <v>57</v>
      </c>
      <c r="W54" s="192" t="str">
        <f t="shared" si="1"/>
        <v>✔</v>
      </c>
      <c r="Y54" s="1197"/>
      <c r="Z54" s="1419"/>
      <c r="AA54" s="26"/>
      <c r="AB54" s="26"/>
      <c r="AC54" s="26"/>
      <c r="AD54" s="26"/>
    </row>
    <row r="55" spans="1:30" ht="20.100000000000001" customHeight="1" thickBot="1" x14ac:dyDescent="0.2">
      <c r="A55" s="420"/>
      <c r="B55" s="422"/>
      <c r="C55" s="421" t="s">
        <v>1376</v>
      </c>
      <c r="D55" s="422"/>
      <c r="E55" s="422"/>
      <c r="F55" s="425"/>
      <c r="G55" s="547"/>
      <c r="H55" s="368" t="s">
        <v>341</v>
      </c>
      <c r="I55" s="430" t="s">
        <v>442</v>
      </c>
      <c r="J55" s="424"/>
      <c r="K55" s="424"/>
      <c r="L55" s="424"/>
      <c r="M55" s="424"/>
      <c r="N55" s="424"/>
      <c r="O55" s="424"/>
      <c r="P55" s="424"/>
      <c r="Q55" s="424"/>
      <c r="R55" s="446">
        <v>0</v>
      </c>
      <c r="S55" s="425" t="s">
        <v>172</v>
      </c>
      <c r="T55" s="439"/>
      <c r="U55" s="440"/>
      <c r="V55" s="477">
        <v>58</v>
      </c>
      <c r="W55" s="192" t="str">
        <f t="shared" si="1"/>
        <v>✔</v>
      </c>
      <c r="Y55" s="1197"/>
      <c r="Z55" s="1419"/>
      <c r="AA55" s="26"/>
      <c r="AB55" s="26"/>
      <c r="AC55" s="26"/>
      <c r="AD55" s="26"/>
    </row>
    <row r="56" spans="1:30" ht="19.899999999999999" customHeight="1" thickBot="1" x14ac:dyDescent="0.2">
      <c r="A56" s="420"/>
      <c r="B56" s="422"/>
      <c r="C56" s="421" t="s">
        <v>120</v>
      </c>
      <c r="D56" s="422"/>
      <c r="E56" s="422"/>
      <c r="F56" s="425"/>
      <c r="G56" s="441"/>
      <c r="H56" s="368" t="s">
        <v>293</v>
      </c>
      <c r="I56" s="448" t="s">
        <v>444</v>
      </c>
      <c r="J56" s="424"/>
      <c r="K56" s="424"/>
      <c r="L56" s="424"/>
      <c r="M56" s="424"/>
      <c r="N56" s="424"/>
      <c r="O56" s="424"/>
      <c r="P56" s="424"/>
      <c r="Q56" s="424"/>
      <c r="R56" s="446">
        <v>4793</v>
      </c>
      <c r="S56" s="425" t="s">
        <v>172</v>
      </c>
      <c r="T56" s="439"/>
      <c r="U56" s="440"/>
      <c r="V56" s="477">
        <v>59</v>
      </c>
      <c r="W56" s="192" t="str">
        <f t="shared" si="1"/>
        <v>✔</v>
      </c>
      <c r="Y56" s="1197"/>
      <c r="Z56" s="1419"/>
      <c r="AA56" s="26"/>
      <c r="AB56" s="26"/>
      <c r="AC56" s="26"/>
      <c r="AD56" s="26"/>
    </row>
    <row r="57" spans="1:30" ht="20.100000000000001" customHeight="1" thickBot="1" x14ac:dyDescent="0.2">
      <c r="A57" s="420"/>
      <c r="B57" s="422"/>
      <c r="C57" s="421" t="s">
        <v>447</v>
      </c>
      <c r="D57" s="422"/>
      <c r="E57" s="422"/>
      <c r="F57" s="425"/>
      <c r="G57" s="547"/>
      <c r="H57" s="368" t="s">
        <v>341</v>
      </c>
      <c r="I57" s="430" t="s">
        <v>448</v>
      </c>
      <c r="J57" s="424"/>
      <c r="K57" s="424"/>
      <c r="L57" s="424"/>
      <c r="M57" s="424"/>
      <c r="N57" s="424"/>
      <c r="O57" s="424"/>
      <c r="P57" s="424"/>
      <c r="Q57" s="424"/>
      <c r="R57" s="446">
        <v>0</v>
      </c>
      <c r="S57" s="425" t="s">
        <v>172</v>
      </c>
      <c r="T57" s="439"/>
      <c r="U57" s="440"/>
      <c r="V57" s="477">
        <v>60</v>
      </c>
      <c r="W57" s="192" t="str">
        <f t="shared" si="1"/>
        <v>✔</v>
      </c>
      <c r="Y57" s="1197"/>
      <c r="Z57" s="1419"/>
      <c r="AA57" s="26"/>
      <c r="AB57" s="26"/>
      <c r="AC57" s="26"/>
      <c r="AD57" s="26"/>
    </row>
    <row r="58" spans="1:30" ht="20.100000000000001" customHeight="1" thickBot="1" x14ac:dyDescent="0.2">
      <c r="A58" s="420"/>
      <c r="B58" s="422"/>
      <c r="C58" s="421" t="s">
        <v>449</v>
      </c>
      <c r="D58" s="422"/>
      <c r="E58" s="422"/>
      <c r="F58" s="425"/>
      <c r="G58" s="547"/>
      <c r="H58" s="368" t="s">
        <v>341</v>
      </c>
      <c r="I58" s="430" t="s">
        <v>445</v>
      </c>
      <c r="J58" s="424"/>
      <c r="K58" s="424"/>
      <c r="L58" s="424"/>
      <c r="M58" s="424"/>
      <c r="N58" s="424"/>
      <c r="O58" s="424"/>
      <c r="P58" s="424"/>
      <c r="Q58" s="424"/>
      <c r="R58" s="446">
        <v>0</v>
      </c>
      <c r="S58" s="425" t="s">
        <v>172</v>
      </c>
      <c r="T58" s="439"/>
      <c r="U58" s="440"/>
      <c r="V58" s="477">
        <v>61</v>
      </c>
      <c r="W58" s="192" t="str">
        <f t="shared" si="1"/>
        <v>✔</v>
      </c>
      <c r="Y58" s="1197"/>
      <c r="Z58" s="1419"/>
      <c r="AA58" s="26"/>
      <c r="AB58" s="26"/>
      <c r="AC58" s="26"/>
      <c r="AD58" s="26"/>
    </row>
    <row r="59" spans="1:30" ht="34.5" customHeight="1" thickBot="1" x14ac:dyDescent="0.2">
      <c r="A59" s="420"/>
      <c r="B59" s="421"/>
      <c r="C59" s="1396" t="s">
        <v>1377</v>
      </c>
      <c r="D59" s="1396"/>
      <c r="E59" s="1396"/>
      <c r="F59" s="1396"/>
      <c r="G59" s="1397"/>
      <c r="H59" s="368" t="s">
        <v>341</v>
      </c>
      <c r="I59" s="430" t="s">
        <v>450</v>
      </c>
      <c r="J59" s="425"/>
      <c r="K59" s="425"/>
      <c r="L59" s="425"/>
      <c r="M59" s="425"/>
      <c r="N59" s="425"/>
      <c r="O59" s="425"/>
      <c r="P59" s="425"/>
      <c r="Q59" s="425"/>
      <c r="R59" s="446">
        <v>0</v>
      </c>
      <c r="S59" s="425" t="s">
        <v>172</v>
      </c>
      <c r="T59" s="439"/>
      <c r="U59" s="440"/>
      <c r="V59" s="477">
        <v>62</v>
      </c>
      <c r="W59" s="192" t="str">
        <f t="shared" si="1"/>
        <v>✔</v>
      </c>
      <c r="Y59" s="1197"/>
      <c r="Z59" s="1419"/>
      <c r="AA59" s="26"/>
      <c r="AB59" s="26"/>
      <c r="AC59" s="26"/>
      <c r="AD59" s="26"/>
    </row>
    <row r="60" spans="1:30" ht="19.899999999999999" customHeight="1" thickBot="1" x14ac:dyDescent="0.2">
      <c r="A60" s="28"/>
      <c r="B60" s="32"/>
      <c r="C60" s="865" t="s">
        <v>842</v>
      </c>
      <c r="D60" s="865"/>
      <c r="E60" s="865"/>
      <c r="F60" s="865"/>
      <c r="G60" s="865"/>
      <c r="H60" s="368" t="s">
        <v>293</v>
      </c>
      <c r="I60" s="874" t="s">
        <v>450</v>
      </c>
      <c r="J60" s="30"/>
      <c r="K60" s="30"/>
      <c r="L60" s="30"/>
      <c r="M60" s="30"/>
      <c r="N60" s="30"/>
      <c r="O60" s="30"/>
      <c r="P60" s="30"/>
      <c r="Q60" s="30"/>
      <c r="R60" s="446">
        <v>5471</v>
      </c>
      <c r="S60" s="30" t="s">
        <v>172</v>
      </c>
      <c r="T60" s="875"/>
      <c r="U60" s="876"/>
      <c r="V60" s="477">
        <v>63</v>
      </c>
      <c r="W60" s="192" t="str">
        <f t="shared" si="1"/>
        <v>✔</v>
      </c>
      <c r="Y60" s="1197"/>
      <c r="Z60" s="1419"/>
      <c r="AA60" s="26"/>
      <c r="AB60" s="26"/>
      <c r="AC60" s="26"/>
      <c r="AD60" s="26"/>
    </row>
    <row r="61" spans="1:30" ht="20.100000000000001" customHeight="1" thickBot="1" x14ac:dyDescent="0.2">
      <c r="A61" s="420"/>
      <c r="B61" s="421"/>
      <c r="C61" s="427" t="s">
        <v>1378</v>
      </c>
      <c r="D61" s="427"/>
      <c r="E61" s="427"/>
      <c r="F61" s="427"/>
      <c r="G61" s="427"/>
      <c r="H61" s="368" t="s">
        <v>293</v>
      </c>
      <c r="I61" s="430" t="s">
        <v>410</v>
      </c>
      <c r="J61" s="425"/>
      <c r="K61" s="425"/>
      <c r="L61" s="425"/>
      <c r="M61" s="425"/>
      <c r="N61" s="425"/>
      <c r="O61" s="425"/>
      <c r="P61" s="425"/>
      <c r="Q61" s="425"/>
      <c r="R61" s="446">
        <v>443</v>
      </c>
      <c r="S61" s="425" t="s">
        <v>172</v>
      </c>
      <c r="T61" s="439"/>
      <c r="U61" s="440"/>
      <c r="V61" s="477">
        <v>64</v>
      </c>
      <c r="W61" s="192" t="str">
        <f t="shared" si="1"/>
        <v>✔</v>
      </c>
      <c r="Y61" s="1197"/>
      <c r="Z61" s="1419"/>
      <c r="AA61" s="26"/>
      <c r="AB61" s="26"/>
      <c r="AC61" s="26"/>
      <c r="AD61" s="26"/>
    </row>
    <row r="62" spans="1:30" ht="20.100000000000001" customHeight="1" thickBot="1" x14ac:dyDescent="0.2">
      <c r="A62" s="420"/>
      <c r="B62" s="422"/>
      <c r="C62" s="421" t="s">
        <v>1379</v>
      </c>
      <c r="D62" s="422"/>
      <c r="E62" s="422"/>
      <c r="F62" s="425"/>
      <c r="G62" s="547"/>
      <c r="H62" s="368" t="s">
        <v>293</v>
      </c>
      <c r="I62" s="430" t="s">
        <v>451</v>
      </c>
      <c r="J62" s="424"/>
      <c r="K62" s="424"/>
      <c r="L62" s="424"/>
      <c r="M62" s="424"/>
      <c r="N62" s="424"/>
      <c r="O62" s="424"/>
      <c r="P62" s="424"/>
      <c r="Q62" s="424"/>
      <c r="R62" s="446">
        <v>368</v>
      </c>
      <c r="S62" s="425" t="s">
        <v>172</v>
      </c>
      <c r="T62" s="439"/>
      <c r="U62" s="440"/>
      <c r="V62" s="477">
        <v>65</v>
      </c>
      <c r="W62" s="192" t="str">
        <f t="shared" si="1"/>
        <v>✔</v>
      </c>
      <c r="Y62" s="1197"/>
      <c r="Z62" s="1419"/>
    </row>
    <row r="63" spans="1:30" ht="20.100000000000001" customHeight="1" thickBot="1" x14ac:dyDescent="0.2">
      <c r="A63" s="420"/>
      <c r="B63" s="422"/>
      <c r="C63" s="421" t="s">
        <v>1380</v>
      </c>
      <c r="D63" s="422"/>
      <c r="E63" s="422"/>
      <c r="F63" s="425"/>
      <c r="G63" s="547"/>
      <c r="H63" s="368" t="s">
        <v>293</v>
      </c>
      <c r="I63" s="430" t="s">
        <v>452</v>
      </c>
      <c r="J63" s="424"/>
      <c r="K63" s="424"/>
      <c r="L63" s="424"/>
      <c r="M63" s="424"/>
      <c r="N63" s="424"/>
      <c r="O63" s="424"/>
      <c r="P63" s="424"/>
      <c r="Q63" s="424"/>
      <c r="R63" s="446">
        <v>608</v>
      </c>
      <c r="S63" s="425" t="s">
        <v>172</v>
      </c>
      <c r="T63" s="439"/>
      <c r="U63" s="440"/>
      <c r="V63" s="477">
        <v>66</v>
      </c>
      <c r="W63" s="192" t="str">
        <f t="shared" si="1"/>
        <v>✔</v>
      </c>
      <c r="Y63" s="1197"/>
      <c r="Z63" s="1419"/>
    </row>
    <row r="64" spans="1:30" ht="20.100000000000001" customHeight="1" thickBot="1" x14ac:dyDescent="0.2">
      <c r="A64" s="420"/>
      <c r="B64" s="422"/>
      <c r="C64" s="421" t="s">
        <v>1381</v>
      </c>
      <c r="D64" s="422"/>
      <c r="E64" s="422"/>
      <c r="F64" s="425"/>
      <c r="G64" s="547"/>
      <c r="H64" s="368" t="s">
        <v>293</v>
      </c>
      <c r="I64" s="430" t="s">
        <v>410</v>
      </c>
      <c r="J64" s="424"/>
      <c r="K64" s="424"/>
      <c r="L64" s="424"/>
      <c r="M64" s="424"/>
      <c r="N64" s="424"/>
      <c r="O64" s="424"/>
      <c r="P64" s="424"/>
      <c r="Q64" s="424"/>
      <c r="R64" s="446">
        <v>297</v>
      </c>
      <c r="S64" s="425" t="s">
        <v>172</v>
      </c>
      <c r="T64" s="439"/>
      <c r="U64" s="440"/>
      <c r="V64" s="477">
        <v>67</v>
      </c>
      <c r="W64" s="192" t="str">
        <f t="shared" si="1"/>
        <v>✔</v>
      </c>
      <c r="Y64" s="1197"/>
      <c r="Z64" s="1419"/>
    </row>
    <row r="65" spans="1:30" ht="20.100000000000001" customHeight="1" thickBot="1" x14ac:dyDescent="0.2">
      <c r="A65" s="420"/>
      <c r="B65" s="422"/>
      <c r="C65" s="421" t="s">
        <v>121</v>
      </c>
      <c r="D65" s="422"/>
      <c r="E65" s="422"/>
      <c r="F65" s="425"/>
      <c r="G65" s="547"/>
      <c r="H65" s="368" t="s">
        <v>341</v>
      </c>
      <c r="I65" s="430" t="s">
        <v>453</v>
      </c>
      <c r="J65" s="424"/>
      <c r="K65" s="424"/>
      <c r="L65" s="424"/>
      <c r="M65" s="424"/>
      <c r="N65" s="424"/>
      <c r="O65" s="424"/>
      <c r="P65" s="424"/>
      <c r="Q65" s="424"/>
      <c r="R65" s="446">
        <v>0</v>
      </c>
      <c r="S65" s="425" t="s">
        <v>172</v>
      </c>
      <c r="T65" s="439"/>
      <c r="U65" s="440"/>
      <c r="V65" s="477">
        <v>68</v>
      </c>
      <c r="W65" s="192" t="str">
        <f t="shared" si="1"/>
        <v>✔</v>
      </c>
      <c r="Y65" s="1197"/>
      <c r="Z65" s="1419"/>
    </row>
    <row r="66" spans="1:30" ht="20.100000000000001" customHeight="1" thickBot="1" x14ac:dyDescent="0.2">
      <c r="A66" s="420"/>
      <c r="B66" s="422"/>
      <c r="C66" s="421" t="s">
        <v>122</v>
      </c>
      <c r="D66" s="422"/>
      <c r="E66" s="422"/>
      <c r="F66" s="425"/>
      <c r="G66" s="547"/>
      <c r="H66" s="368" t="s">
        <v>293</v>
      </c>
      <c r="I66" s="430" t="s">
        <v>454</v>
      </c>
      <c r="J66" s="424"/>
      <c r="K66" s="424"/>
      <c r="L66" s="424"/>
      <c r="M66" s="424"/>
      <c r="N66" s="424"/>
      <c r="O66" s="424"/>
      <c r="P66" s="424"/>
      <c r="Q66" s="424"/>
      <c r="R66" s="446">
        <v>758</v>
      </c>
      <c r="S66" s="425" t="s">
        <v>172</v>
      </c>
      <c r="T66" s="439"/>
      <c r="U66" s="440"/>
      <c r="V66" s="477">
        <v>69</v>
      </c>
      <c r="W66" s="192" t="str">
        <f t="shared" si="1"/>
        <v>✔</v>
      </c>
      <c r="Y66" s="1197"/>
      <c r="Z66" s="1419"/>
    </row>
    <row r="67" spans="1:30" ht="20.100000000000001" customHeight="1" thickBot="1" x14ac:dyDescent="0.2">
      <c r="A67" s="420"/>
      <c r="B67" s="422"/>
      <c r="C67" s="421" t="s">
        <v>455</v>
      </c>
      <c r="D67" s="422"/>
      <c r="E67" s="422"/>
      <c r="F67" s="425"/>
      <c r="G67" s="547"/>
      <c r="H67" s="368" t="s">
        <v>293</v>
      </c>
      <c r="I67" s="430" t="s">
        <v>456</v>
      </c>
      <c r="J67" s="424"/>
      <c r="K67" s="424"/>
      <c r="L67" s="424"/>
      <c r="M67" s="424"/>
      <c r="N67" s="424"/>
      <c r="O67" s="424"/>
      <c r="P67" s="424"/>
      <c r="Q67" s="424"/>
      <c r="R67" s="446">
        <v>62</v>
      </c>
      <c r="S67" s="425" t="s">
        <v>172</v>
      </c>
      <c r="T67" s="439"/>
      <c r="U67" s="440"/>
      <c r="V67" s="477">
        <v>70</v>
      </c>
      <c r="W67" s="192" t="str">
        <f t="shared" si="1"/>
        <v>✔</v>
      </c>
      <c r="Y67" s="1197"/>
      <c r="Z67" s="1419"/>
    </row>
    <row r="68" spans="1:30" ht="20.100000000000001" customHeight="1" thickBot="1" x14ac:dyDescent="0.2">
      <c r="A68" s="420"/>
      <c r="B68" s="422"/>
      <c r="C68" s="421" t="s">
        <v>123</v>
      </c>
      <c r="D68" s="422"/>
      <c r="E68" s="422"/>
      <c r="F68" s="425"/>
      <c r="G68" s="547"/>
      <c r="H68" s="368" t="s">
        <v>293</v>
      </c>
      <c r="I68" s="430" t="s">
        <v>425</v>
      </c>
      <c r="J68" s="424"/>
      <c r="K68" s="424"/>
      <c r="L68" s="424"/>
      <c r="M68" s="424"/>
      <c r="N68" s="424"/>
      <c r="O68" s="424"/>
      <c r="P68" s="424"/>
      <c r="Q68" s="424"/>
      <c r="R68" s="446">
        <v>184</v>
      </c>
      <c r="S68" s="425" t="s">
        <v>172</v>
      </c>
      <c r="T68" s="1376"/>
      <c r="U68" s="1377"/>
      <c r="V68" s="477">
        <v>71</v>
      </c>
      <c r="W68" s="192" t="str">
        <f t="shared" si="1"/>
        <v>✔</v>
      </c>
      <c r="Y68" s="1197"/>
      <c r="Z68" s="1419"/>
    </row>
    <row r="69" spans="1:30" s="864" customFormat="1" ht="20.100000000000001" customHeight="1" thickBot="1" x14ac:dyDescent="0.2">
      <c r="A69" s="459"/>
      <c r="B69" s="33"/>
      <c r="C69" s="32" t="s">
        <v>812</v>
      </c>
      <c r="D69" s="29"/>
      <c r="E69" s="29"/>
      <c r="F69" s="30"/>
      <c r="G69" s="501"/>
      <c r="H69" s="368" t="s">
        <v>293</v>
      </c>
      <c r="I69" s="430" t="s">
        <v>425</v>
      </c>
      <c r="J69" s="424"/>
      <c r="K69" s="424"/>
      <c r="L69" s="424"/>
      <c r="M69" s="424"/>
      <c r="N69" s="424"/>
      <c r="O69" s="424"/>
      <c r="P69" s="424"/>
      <c r="Q69" s="424"/>
      <c r="R69" s="446">
        <v>0</v>
      </c>
      <c r="S69" s="425" t="s">
        <v>172</v>
      </c>
      <c r="T69" s="1376"/>
      <c r="U69" s="1377"/>
      <c r="V69" s="477">
        <v>72</v>
      </c>
      <c r="W69" s="192" t="str">
        <f t="shared" si="1"/>
        <v>✔</v>
      </c>
      <c r="X69" s="862"/>
      <c r="Y69" s="1198"/>
      <c r="Z69" s="1419"/>
      <c r="AA69" s="863"/>
      <c r="AB69" s="863"/>
      <c r="AC69" s="863"/>
      <c r="AD69" s="863"/>
    </row>
    <row r="70" spans="1:30" ht="20.100000000000001" customHeight="1" thickBot="1" x14ac:dyDescent="0.2">
      <c r="A70" s="434"/>
      <c r="B70" s="435"/>
      <c r="C70" s="427" t="s">
        <v>426</v>
      </c>
      <c r="D70" s="427"/>
      <c r="E70" s="427"/>
      <c r="F70" s="427"/>
      <c r="G70" s="427"/>
      <c r="H70" s="368" t="s">
        <v>293</v>
      </c>
      <c r="I70" s="430" t="s">
        <v>410</v>
      </c>
      <c r="J70" s="425"/>
      <c r="K70" s="425"/>
      <c r="L70" s="425"/>
      <c r="M70" s="425"/>
      <c r="N70" s="425"/>
      <c r="O70" s="425"/>
      <c r="P70" s="425"/>
      <c r="Q70" s="425"/>
      <c r="R70" s="446">
        <v>107</v>
      </c>
      <c r="S70" s="425" t="s">
        <v>172</v>
      </c>
      <c r="T70" s="442"/>
      <c r="U70" s="440"/>
      <c r="V70" s="477">
        <v>73</v>
      </c>
      <c r="W70" s="192" t="str">
        <f t="shared" si="1"/>
        <v>✔</v>
      </c>
      <c r="Y70" s="1197"/>
      <c r="Z70" s="1419"/>
    </row>
    <row r="71" spans="1:30" ht="20.100000000000001" customHeight="1" thickBot="1" x14ac:dyDescent="0.2">
      <c r="A71" s="420"/>
      <c r="B71" s="422"/>
      <c r="C71" s="1382" t="s">
        <v>1</v>
      </c>
      <c r="D71" s="1382"/>
      <c r="E71" s="1382"/>
      <c r="F71" s="1382"/>
      <c r="G71" s="1383"/>
      <c r="H71" s="368" t="s">
        <v>341</v>
      </c>
      <c r="I71" s="430" t="s">
        <v>446</v>
      </c>
      <c r="J71" s="424"/>
      <c r="K71" s="424"/>
      <c r="L71" s="424"/>
      <c r="M71" s="424"/>
      <c r="N71" s="424"/>
      <c r="O71" s="424"/>
      <c r="P71" s="424"/>
      <c r="Q71" s="424"/>
      <c r="R71" s="446">
        <v>0</v>
      </c>
      <c r="S71" s="425" t="s">
        <v>172</v>
      </c>
      <c r="T71" s="442"/>
      <c r="U71" s="440"/>
      <c r="V71" s="477">
        <v>74</v>
      </c>
      <c r="W71" s="192" t="str">
        <f t="shared" si="1"/>
        <v>✔</v>
      </c>
      <c r="Y71" s="1197"/>
      <c r="Z71" s="1419"/>
    </row>
    <row r="72" spans="1:30" ht="19.5" customHeight="1" thickBot="1" x14ac:dyDescent="0.2">
      <c r="A72" s="420"/>
      <c r="B72" s="422"/>
      <c r="C72" s="1382" t="s">
        <v>2</v>
      </c>
      <c r="D72" s="1382"/>
      <c r="E72" s="1382"/>
      <c r="F72" s="1382"/>
      <c r="G72" s="1383"/>
      <c r="H72" s="368" t="s">
        <v>293</v>
      </c>
      <c r="I72" s="430" t="s">
        <v>457</v>
      </c>
      <c r="J72" s="424"/>
      <c r="K72" s="424"/>
      <c r="L72" s="424"/>
      <c r="M72" s="424"/>
      <c r="N72" s="424"/>
      <c r="O72" s="424"/>
      <c r="P72" s="424"/>
      <c r="Q72" s="424"/>
      <c r="R72" s="446">
        <v>8</v>
      </c>
      <c r="S72" s="425" t="s">
        <v>172</v>
      </c>
      <c r="T72" s="442"/>
      <c r="U72" s="440"/>
      <c r="V72" s="477">
        <v>75</v>
      </c>
      <c r="W72" s="192" t="str">
        <f t="shared" si="1"/>
        <v>✔</v>
      </c>
      <c r="Y72" s="1197"/>
      <c r="Z72" s="1419"/>
    </row>
    <row r="73" spans="1:30" ht="20.100000000000001" customHeight="1" thickBot="1" x14ac:dyDescent="0.2">
      <c r="A73" s="434"/>
      <c r="B73" s="435"/>
      <c r="C73" s="427" t="s">
        <v>181</v>
      </c>
      <c r="D73" s="427"/>
      <c r="E73" s="427"/>
      <c r="F73" s="427"/>
      <c r="G73" s="427"/>
      <c r="H73" s="368" t="s">
        <v>293</v>
      </c>
      <c r="I73" s="430" t="s">
        <v>458</v>
      </c>
      <c r="J73" s="425"/>
      <c r="K73" s="425"/>
      <c r="L73" s="425"/>
      <c r="M73" s="425"/>
      <c r="N73" s="425"/>
      <c r="O73" s="425"/>
      <c r="P73" s="425"/>
      <c r="Q73" s="425"/>
      <c r="R73" s="446">
        <v>20</v>
      </c>
      <c r="S73" s="425" t="s">
        <v>172</v>
      </c>
      <c r="T73" s="439"/>
      <c r="U73" s="443"/>
      <c r="V73" s="477">
        <v>76</v>
      </c>
      <c r="W73" s="192" t="str">
        <f t="shared" si="1"/>
        <v>✔</v>
      </c>
      <c r="Y73" s="1197"/>
      <c r="Z73" s="1419"/>
    </row>
    <row r="74" spans="1:30" ht="20.100000000000001" customHeight="1" thickBot="1" x14ac:dyDescent="0.2">
      <c r="A74" s="434"/>
      <c r="B74" s="435"/>
      <c r="C74" s="427" t="s">
        <v>182</v>
      </c>
      <c r="D74" s="427"/>
      <c r="E74" s="427"/>
      <c r="F74" s="427"/>
      <c r="G74" s="427"/>
      <c r="H74" s="368" t="s">
        <v>293</v>
      </c>
      <c r="I74" s="430" t="s">
        <v>459</v>
      </c>
      <c r="J74" s="425"/>
      <c r="K74" s="425"/>
      <c r="L74" s="425"/>
      <c r="M74" s="425"/>
      <c r="N74" s="425"/>
      <c r="O74" s="425"/>
      <c r="P74" s="425"/>
      <c r="Q74" s="425"/>
      <c r="R74" s="446">
        <v>1</v>
      </c>
      <c r="S74" s="425" t="s">
        <v>172</v>
      </c>
      <c r="T74" s="439"/>
      <c r="U74" s="443"/>
      <c r="V74" s="477">
        <v>77</v>
      </c>
      <c r="W74" s="192" t="str">
        <f t="shared" si="1"/>
        <v>✔</v>
      </c>
      <c r="Y74" s="1197"/>
      <c r="Z74" s="1419"/>
    </row>
    <row r="75" spans="1:30" ht="20.100000000000001" customHeight="1" thickBot="1" x14ac:dyDescent="0.2">
      <c r="A75" s="434"/>
      <c r="B75" s="435"/>
      <c r="C75" s="427" t="s">
        <v>124</v>
      </c>
      <c r="D75" s="427"/>
      <c r="E75" s="427"/>
      <c r="F75" s="427"/>
      <c r="G75" s="427"/>
      <c r="H75" s="368" t="s">
        <v>341</v>
      </c>
      <c r="I75" s="430" t="s">
        <v>410</v>
      </c>
      <c r="J75" s="425"/>
      <c r="K75" s="425"/>
      <c r="L75" s="425"/>
      <c r="M75" s="425"/>
      <c r="N75" s="425"/>
      <c r="O75" s="425"/>
      <c r="P75" s="425"/>
      <c r="Q75" s="425"/>
      <c r="R75" s="446">
        <v>0</v>
      </c>
      <c r="S75" s="425" t="s">
        <v>172</v>
      </c>
      <c r="T75" s="439"/>
      <c r="U75" s="443"/>
      <c r="V75" s="477">
        <v>78</v>
      </c>
      <c r="W75" s="192" t="str">
        <f t="shared" si="1"/>
        <v>✔</v>
      </c>
      <c r="Y75" s="1197"/>
      <c r="Z75" s="1419"/>
    </row>
    <row r="76" spans="1:30" ht="20.100000000000001" customHeight="1" thickBot="1" x14ac:dyDescent="0.2">
      <c r="A76" s="420"/>
      <c r="B76" s="422"/>
      <c r="C76" s="421" t="s">
        <v>460</v>
      </c>
      <c r="D76" s="422"/>
      <c r="E76" s="422"/>
      <c r="F76" s="425"/>
      <c r="G76" s="547"/>
      <c r="H76" s="368" t="s">
        <v>293</v>
      </c>
      <c r="I76" s="430" t="s">
        <v>461</v>
      </c>
      <c r="J76" s="424"/>
      <c r="K76" s="424"/>
      <c r="L76" s="424"/>
      <c r="M76" s="424"/>
      <c r="N76" s="424"/>
      <c r="O76" s="424"/>
      <c r="P76" s="424"/>
      <c r="Q76" s="424"/>
      <c r="R76" s="446">
        <v>10251</v>
      </c>
      <c r="S76" s="425" t="s">
        <v>172</v>
      </c>
      <c r="T76" s="439"/>
      <c r="U76" s="440"/>
      <c r="V76" s="477">
        <v>79</v>
      </c>
      <c r="W76" s="192" t="str">
        <f t="shared" si="1"/>
        <v>✔</v>
      </c>
      <c r="Y76" s="1197"/>
      <c r="Z76" s="1419"/>
    </row>
    <row r="77" spans="1:30" ht="20.100000000000001" customHeight="1" thickBot="1" x14ac:dyDescent="0.2">
      <c r="A77" s="420"/>
      <c r="B77" s="422"/>
      <c r="C77" s="421" t="s">
        <v>1382</v>
      </c>
      <c r="D77" s="422"/>
      <c r="E77" s="422"/>
      <c r="F77" s="425"/>
      <c r="G77" s="1220"/>
      <c r="H77" s="368" t="s">
        <v>293</v>
      </c>
      <c r="I77" s="430" t="s">
        <v>410</v>
      </c>
      <c r="J77" s="424"/>
      <c r="K77" s="424"/>
      <c r="L77" s="424"/>
      <c r="M77" s="424"/>
      <c r="N77" s="424"/>
      <c r="O77" s="424"/>
      <c r="P77" s="424"/>
      <c r="Q77" s="424"/>
      <c r="R77" s="446">
        <v>8290</v>
      </c>
      <c r="S77" s="425" t="s">
        <v>172</v>
      </c>
      <c r="T77" s="439"/>
      <c r="U77" s="440"/>
      <c r="V77" s="477">
        <v>80</v>
      </c>
      <c r="W77" s="192" t="str">
        <f>IF(OR(H77="",R77=""),"未入力あり","✔")</f>
        <v>✔</v>
      </c>
      <c r="Y77" s="1197"/>
      <c r="Z77" s="1419"/>
      <c r="AA77" s="26"/>
      <c r="AB77" s="26"/>
      <c r="AC77" s="26"/>
      <c r="AD77" s="26"/>
    </row>
    <row r="78" spans="1:30" ht="20.100000000000001" customHeight="1" thickBot="1" x14ac:dyDescent="0.2">
      <c r="A78" s="420"/>
      <c r="B78" s="422"/>
      <c r="C78" s="421" t="s">
        <v>1383</v>
      </c>
      <c r="D78" s="422"/>
      <c r="E78" s="422"/>
      <c r="F78" s="425"/>
      <c r="G78" s="547"/>
      <c r="H78" s="368" t="s">
        <v>341</v>
      </c>
      <c r="I78" s="430" t="s">
        <v>462</v>
      </c>
      <c r="J78" s="424"/>
      <c r="K78" s="424"/>
      <c r="L78" s="424"/>
      <c r="M78" s="424"/>
      <c r="N78" s="424"/>
      <c r="O78" s="424"/>
      <c r="P78" s="424"/>
      <c r="Q78" s="424"/>
      <c r="R78" s="446">
        <v>0</v>
      </c>
      <c r="S78" s="425" t="s">
        <v>172</v>
      </c>
      <c r="T78" s="439"/>
      <c r="U78" s="440"/>
      <c r="V78" s="477">
        <v>81</v>
      </c>
      <c r="W78" s="192" t="str">
        <f t="shared" si="1"/>
        <v>✔</v>
      </c>
      <c r="Y78" s="1197"/>
      <c r="Z78" s="1419"/>
      <c r="AA78" s="26"/>
      <c r="AB78" s="26"/>
      <c r="AC78" s="26"/>
      <c r="AD78" s="26"/>
    </row>
    <row r="79" spans="1:30" ht="20.100000000000001" customHeight="1" thickBot="1" x14ac:dyDescent="0.2">
      <c r="A79" s="420"/>
      <c r="B79" s="421"/>
      <c r="C79" s="427" t="s">
        <v>125</v>
      </c>
      <c r="D79" s="427"/>
      <c r="E79" s="427"/>
      <c r="F79" s="427"/>
      <c r="G79" s="427"/>
      <c r="H79" s="368" t="s">
        <v>341</v>
      </c>
      <c r="I79" s="430" t="s">
        <v>439</v>
      </c>
      <c r="J79" s="425"/>
      <c r="K79" s="425"/>
      <c r="L79" s="425"/>
      <c r="M79" s="425"/>
      <c r="N79" s="425"/>
      <c r="O79" s="425"/>
      <c r="P79" s="425"/>
      <c r="Q79" s="425"/>
      <c r="R79" s="446">
        <v>0</v>
      </c>
      <c r="S79" s="425" t="s">
        <v>172</v>
      </c>
      <c r="T79" s="439"/>
      <c r="U79" s="440"/>
      <c r="V79" s="477">
        <v>82</v>
      </c>
      <c r="W79" s="192" t="str">
        <f t="shared" si="1"/>
        <v>✔</v>
      </c>
      <c r="Y79" s="1197"/>
      <c r="Z79" s="1419"/>
      <c r="AA79" s="26"/>
      <c r="AB79" s="26"/>
      <c r="AC79" s="26"/>
      <c r="AD79" s="26"/>
    </row>
    <row r="80" spans="1:30" ht="21.75" customHeight="1" thickBot="1" x14ac:dyDescent="0.2">
      <c r="A80" s="420"/>
      <c r="B80" s="422"/>
      <c r="C80" s="421" t="s">
        <v>463</v>
      </c>
      <c r="D80" s="422"/>
      <c r="E80" s="422"/>
      <c r="F80" s="425"/>
      <c r="G80" s="547"/>
      <c r="H80" s="368" t="s">
        <v>293</v>
      </c>
      <c r="I80" s="430" t="s">
        <v>464</v>
      </c>
      <c r="J80" s="424"/>
      <c r="K80" s="424"/>
      <c r="L80" s="424"/>
      <c r="M80" s="424"/>
      <c r="N80" s="424"/>
      <c r="O80" s="424"/>
      <c r="P80" s="424"/>
      <c r="Q80" s="424"/>
      <c r="R80" s="446">
        <v>212</v>
      </c>
      <c r="S80" s="425" t="s">
        <v>172</v>
      </c>
      <c r="T80" s="1392"/>
      <c r="U80" s="1393"/>
      <c r="V80" s="477">
        <v>83</v>
      </c>
      <c r="W80" s="192" t="str">
        <f t="shared" si="1"/>
        <v>✔</v>
      </c>
      <c r="Y80" s="1197"/>
      <c r="Z80" s="1419"/>
      <c r="AA80" s="26"/>
      <c r="AB80" s="26"/>
      <c r="AC80" s="26"/>
      <c r="AD80" s="26"/>
    </row>
    <row r="81" spans="1:30" ht="22.5" customHeight="1" thickBot="1" x14ac:dyDescent="0.2">
      <c r="A81" s="420"/>
      <c r="B81" s="422"/>
      <c r="C81" s="421" t="s">
        <v>465</v>
      </c>
      <c r="D81" s="422"/>
      <c r="E81" s="422"/>
      <c r="F81" s="425"/>
      <c r="G81" s="547"/>
      <c r="H81" s="368" t="s">
        <v>293</v>
      </c>
      <c r="I81" s="430" t="s">
        <v>466</v>
      </c>
      <c r="J81" s="424"/>
      <c r="K81" s="424"/>
      <c r="L81" s="424"/>
      <c r="M81" s="424"/>
      <c r="N81" s="424"/>
      <c r="O81" s="424"/>
      <c r="P81" s="424"/>
      <c r="Q81" s="424"/>
      <c r="R81" s="446">
        <v>0</v>
      </c>
      <c r="S81" s="425" t="s">
        <v>172</v>
      </c>
      <c r="T81" s="439"/>
      <c r="U81" s="440"/>
      <c r="V81" s="477">
        <v>84</v>
      </c>
      <c r="W81" s="192" t="str">
        <f t="shared" si="1"/>
        <v>✔</v>
      </c>
      <c r="Y81" s="1197"/>
      <c r="Z81" s="1419"/>
      <c r="AA81" s="26"/>
      <c r="AB81" s="26"/>
      <c r="AC81" s="26"/>
      <c r="AD81" s="26"/>
    </row>
    <row r="82" spans="1:30" ht="20.100000000000001" customHeight="1" thickBot="1" x14ac:dyDescent="0.2">
      <c r="A82" s="420"/>
      <c r="B82" s="422"/>
      <c r="C82" s="421" t="s">
        <v>162</v>
      </c>
      <c r="D82" s="422"/>
      <c r="E82" s="422"/>
      <c r="F82" s="425"/>
      <c r="G82" s="547"/>
      <c r="H82" s="368" t="s">
        <v>341</v>
      </c>
      <c r="I82" s="430" t="s">
        <v>462</v>
      </c>
      <c r="J82" s="424"/>
      <c r="K82" s="424"/>
      <c r="L82" s="424"/>
      <c r="M82" s="424"/>
      <c r="N82" s="424"/>
      <c r="O82" s="424"/>
      <c r="P82" s="424"/>
      <c r="Q82" s="424"/>
      <c r="R82" s="446">
        <v>0</v>
      </c>
      <c r="S82" s="425" t="s">
        <v>172</v>
      </c>
      <c r="T82" s="439"/>
      <c r="U82" s="440"/>
      <c r="V82" s="477">
        <v>85</v>
      </c>
      <c r="W82" s="192" t="str">
        <f t="shared" si="1"/>
        <v>✔</v>
      </c>
      <c r="Y82" s="1197"/>
      <c r="Z82" s="1419"/>
      <c r="AA82" s="26"/>
      <c r="AB82" s="26"/>
      <c r="AC82" s="26"/>
      <c r="AD82" s="26"/>
    </row>
    <row r="83" spans="1:30" ht="20.100000000000001" customHeight="1" thickBot="1" x14ac:dyDescent="0.2">
      <c r="A83" s="420"/>
      <c r="B83" s="422"/>
      <c r="C83" s="421" t="s">
        <v>376</v>
      </c>
      <c r="D83" s="422"/>
      <c r="E83" s="422"/>
      <c r="F83" s="425"/>
      <c r="G83" s="1220"/>
      <c r="H83" s="368" t="s">
        <v>341</v>
      </c>
      <c r="I83" s="427" t="s">
        <v>410</v>
      </c>
      <c r="J83" s="424"/>
      <c r="K83" s="424"/>
      <c r="L83" s="424"/>
      <c r="M83" s="424"/>
      <c r="N83" s="424"/>
      <c r="O83" s="424"/>
      <c r="P83" s="424"/>
      <c r="Q83" s="424"/>
      <c r="R83" s="446">
        <v>0</v>
      </c>
      <c r="S83" s="425" t="s">
        <v>172</v>
      </c>
      <c r="T83" s="439"/>
      <c r="U83" s="440"/>
      <c r="V83" s="477">
        <v>86</v>
      </c>
      <c r="W83" s="192" t="str">
        <f>IF(OR(H83="",R83=""),"未入力あり","✔")</f>
        <v>✔</v>
      </c>
      <c r="Y83" s="1197"/>
      <c r="Z83" s="1419"/>
      <c r="AA83" s="26"/>
      <c r="AB83" s="26"/>
      <c r="AC83" s="26"/>
      <c r="AD83" s="26"/>
    </row>
    <row r="84" spans="1:30" ht="20.100000000000001" customHeight="1" thickBot="1" x14ac:dyDescent="0.2">
      <c r="A84" s="420"/>
      <c r="B84" s="422"/>
      <c r="C84" s="421" t="s">
        <v>1384</v>
      </c>
      <c r="D84" s="422"/>
      <c r="E84" s="422"/>
      <c r="F84" s="425"/>
      <c r="G84" s="547"/>
      <c r="H84" s="368" t="s">
        <v>341</v>
      </c>
      <c r="I84" s="427" t="s">
        <v>439</v>
      </c>
      <c r="J84" s="424"/>
      <c r="K84" s="424"/>
      <c r="L84" s="424"/>
      <c r="M84" s="424"/>
      <c r="N84" s="424"/>
      <c r="O84" s="424"/>
      <c r="P84" s="424"/>
      <c r="Q84" s="424"/>
      <c r="R84" s="446">
        <v>0</v>
      </c>
      <c r="S84" s="425" t="s">
        <v>172</v>
      </c>
      <c r="T84" s="439"/>
      <c r="U84" s="440"/>
      <c r="V84" s="477">
        <v>87</v>
      </c>
      <c r="W84" s="192" t="str">
        <f t="shared" si="1"/>
        <v>✔</v>
      </c>
      <c r="Y84" s="1197"/>
      <c r="Z84" s="1419"/>
      <c r="AA84" s="26"/>
      <c r="AB84" s="26"/>
      <c r="AC84" s="26"/>
      <c r="AD84" s="26"/>
    </row>
    <row r="85" spans="1:30" ht="17.25" customHeight="1" thickBot="1" x14ac:dyDescent="0.2">
      <c r="A85" s="420"/>
      <c r="B85" s="422"/>
      <c r="C85" s="1382" t="s">
        <v>467</v>
      </c>
      <c r="D85" s="1382"/>
      <c r="E85" s="1382"/>
      <c r="F85" s="1382"/>
      <c r="G85" s="1383"/>
      <c r="H85" s="368" t="s">
        <v>341</v>
      </c>
      <c r="I85" s="427" t="s">
        <v>468</v>
      </c>
      <c r="J85" s="424"/>
      <c r="K85" s="424"/>
      <c r="L85" s="424"/>
      <c r="M85" s="424"/>
      <c r="N85" s="424"/>
      <c r="O85" s="424"/>
      <c r="P85" s="424"/>
      <c r="Q85" s="424"/>
      <c r="R85" s="446">
        <v>0</v>
      </c>
      <c r="S85" s="425" t="s">
        <v>172</v>
      </c>
      <c r="T85" s="439"/>
      <c r="U85" s="440"/>
      <c r="V85" s="477">
        <v>88</v>
      </c>
      <c r="W85" s="192" t="str">
        <f t="shared" si="1"/>
        <v>✔</v>
      </c>
      <c r="Y85" s="1197"/>
      <c r="Z85" s="1419"/>
      <c r="AA85" s="26"/>
      <c r="AB85" s="26"/>
      <c r="AC85" s="26"/>
      <c r="AD85" s="26"/>
    </row>
    <row r="86" spans="1:30" ht="17.25" customHeight="1" thickBot="1" x14ac:dyDescent="0.2">
      <c r="A86" s="420"/>
      <c r="B86" s="422"/>
      <c r="C86" s="1389" t="s">
        <v>469</v>
      </c>
      <c r="D86" s="1390"/>
      <c r="E86" s="1390"/>
      <c r="F86" s="1390"/>
      <c r="G86" s="1390"/>
      <c r="H86" s="368" t="s">
        <v>341</v>
      </c>
      <c r="I86" s="430" t="s">
        <v>466</v>
      </c>
      <c r="J86" s="424"/>
      <c r="K86" s="424"/>
      <c r="L86" s="424"/>
      <c r="M86" s="424"/>
      <c r="N86" s="424"/>
      <c r="O86" s="424"/>
      <c r="P86" s="424"/>
      <c r="Q86" s="424"/>
      <c r="R86" s="446">
        <v>0</v>
      </c>
      <c r="S86" s="425" t="s">
        <v>172</v>
      </c>
      <c r="T86" s="439"/>
      <c r="U86" s="440"/>
      <c r="V86" s="477">
        <v>89</v>
      </c>
      <c r="W86" s="192" t="str">
        <f t="shared" si="1"/>
        <v>✔</v>
      </c>
      <c r="Y86" s="1197"/>
      <c r="Z86" s="1419"/>
      <c r="AA86" s="26"/>
      <c r="AB86" s="26"/>
      <c r="AC86" s="26"/>
      <c r="AD86" s="26"/>
    </row>
    <row r="87" spans="1:30" ht="17.25" customHeight="1" thickBot="1" x14ac:dyDescent="0.2">
      <c r="A87" s="420"/>
      <c r="B87" s="422"/>
      <c r="C87" s="1389" t="s">
        <v>1385</v>
      </c>
      <c r="D87" s="1390"/>
      <c r="E87" s="1390"/>
      <c r="F87" s="1390"/>
      <c r="G87" s="1390"/>
      <c r="H87" s="368" t="s">
        <v>341</v>
      </c>
      <c r="I87" s="430" t="s">
        <v>470</v>
      </c>
      <c r="J87" s="424"/>
      <c r="K87" s="424"/>
      <c r="L87" s="424"/>
      <c r="M87" s="424"/>
      <c r="N87" s="424"/>
      <c r="O87" s="424"/>
      <c r="P87" s="424"/>
      <c r="Q87" s="424"/>
      <c r="R87" s="446">
        <v>0</v>
      </c>
      <c r="S87" s="425" t="s">
        <v>172</v>
      </c>
      <c r="T87" s="439"/>
      <c r="U87" s="440"/>
      <c r="V87" s="477">
        <v>90</v>
      </c>
      <c r="W87" s="192" t="str">
        <f t="shared" si="1"/>
        <v>✔</v>
      </c>
      <c r="Y87" s="1197"/>
      <c r="Z87" s="1419"/>
      <c r="AA87" s="26"/>
      <c r="AB87" s="26"/>
      <c r="AC87" s="26"/>
      <c r="AD87" s="26"/>
    </row>
    <row r="88" spans="1:30" ht="20.100000000000001" customHeight="1" thickBot="1" x14ac:dyDescent="0.2">
      <c r="A88" s="420"/>
      <c r="B88" s="422"/>
      <c r="C88" s="421" t="s">
        <v>347</v>
      </c>
      <c r="D88" s="422"/>
      <c r="E88" s="422"/>
      <c r="F88" s="425"/>
      <c r="G88" s="547"/>
      <c r="H88" s="368" t="s">
        <v>293</v>
      </c>
      <c r="I88" s="427" t="s">
        <v>471</v>
      </c>
      <c r="J88" s="424"/>
      <c r="K88" s="424"/>
      <c r="L88" s="424"/>
      <c r="M88" s="424"/>
      <c r="N88" s="424"/>
      <c r="O88" s="424"/>
      <c r="P88" s="424"/>
      <c r="Q88" s="424"/>
      <c r="R88" s="446">
        <v>2746</v>
      </c>
      <c r="S88" s="425" t="s">
        <v>172</v>
      </c>
      <c r="T88" s="439"/>
      <c r="U88" s="440"/>
      <c r="V88" s="477">
        <v>91</v>
      </c>
      <c r="W88" s="192" t="str">
        <f t="shared" si="1"/>
        <v>✔</v>
      </c>
      <c r="Y88" s="1197"/>
      <c r="Z88" s="1419"/>
      <c r="AA88" s="26"/>
      <c r="AB88" s="26"/>
      <c r="AC88" s="26"/>
      <c r="AD88" s="26"/>
    </row>
    <row r="89" spans="1:30" ht="20.100000000000001" customHeight="1" thickBot="1" x14ac:dyDescent="0.2">
      <c r="A89" s="420"/>
      <c r="B89" s="422"/>
      <c r="C89" s="421" t="s">
        <v>472</v>
      </c>
      <c r="D89" s="422"/>
      <c r="E89" s="422"/>
      <c r="F89" s="425"/>
      <c r="G89" s="1220"/>
      <c r="H89" s="368" t="s">
        <v>341</v>
      </c>
      <c r="I89" s="427" t="s">
        <v>410</v>
      </c>
      <c r="J89" s="424"/>
      <c r="K89" s="424"/>
      <c r="L89" s="424"/>
      <c r="M89" s="424"/>
      <c r="N89" s="424"/>
      <c r="O89" s="424"/>
      <c r="P89" s="424"/>
      <c r="Q89" s="424"/>
      <c r="R89" s="446">
        <v>0</v>
      </c>
      <c r="S89" s="425" t="s">
        <v>172</v>
      </c>
      <c r="T89" s="439"/>
      <c r="U89" s="440"/>
      <c r="V89" s="477">
        <v>92</v>
      </c>
      <c r="W89" s="192" t="str">
        <f>IF(OR(H89="",R89=""),"未入力あり","✔")</f>
        <v>✔</v>
      </c>
      <c r="Y89" s="1197"/>
      <c r="Z89" s="1419"/>
      <c r="AA89" s="26"/>
      <c r="AB89" s="26"/>
      <c r="AC89" s="26"/>
      <c r="AD89" s="26"/>
    </row>
    <row r="90" spans="1:30" ht="20.100000000000001" customHeight="1" thickBot="1" x14ac:dyDescent="0.2">
      <c r="A90" s="420"/>
      <c r="B90" s="422"/>
      <c r="C90" s="421" t="s">
        <v>1386</v>
      </c>
      <c r="D90" s="422"/>
      <c r="E90" s="422"/>
      <c r="F90" s="425"/>
      <c r="G90" s="547"/>
      <c r="H90" s="368" t="s">
        <v>293</v>
      </c>
      <c r="I90" s="427" t="s">
        <v>473</v>
      </c>
      <c r="J90" s="424"/>
      <c r="K90" s="424"/>
      <c r="L90" s="424"/>
      <c r="M90" s="424"/>
      <c r="N90" s="424"/>
      <c r="O90" s="424"/>
      <c r="P90" s="424"/>
      <c r="Q90" s="424"/>
      <c r="R90" s="446">
        <v>2717</v>
      </c>
      <c r="S90" s="425" t="s">
        <v>172</v>
      </c>
      <c r="T90" s="439"/>
      <c r="U90" s="440"/>
      <c r="V90" s="477">
        <v>93</v>
      </c>
      <c r="W90" s="192" t="str">
        <f t="shared" si="1"/>
        <v>✔</v>
      </c>
      <c r="Y90" s="1197"/>
      <c r="Z90" s="1419"/>
      <c r="AA90" s="26"/>
      <c r="AB90" s="26"/>
      <c r="AC90" s="26"/>
      <c r="AD90" s="26"/>
    </row>
    <row r="91" spans="1:30" ht="20.100000000000001" customHeight="1" thickBot="1" x14ac:dyDescent="0.2">
      <c r="A91" s="420"/>
      <c r="B91" s="422"/>
      <c r="C91" s="421" t="s">
        <v>5</v>
      </c>
      <c r="D91" s="422"/>
      <c r="E91" s="422"/>
      <c r="F91" s="425"/>
      <c r="G91" s="1220"/>
      <c r="H91" s="368" t="s">
        <v>341</v>
      </c>
      <c r="I91" s="427" t="s">
        <v>410</v>
      </c>
      <c r="J91" s="424"/>
      <c r="K91" s="424"/>
      <c r="L91" s="424"/>
      <c r="M91" s="424"/>
      <c r="N91" s="424"/>
      <c r="O91" s="424"/>
      <c r="P91" s="424"/>
      <c r="Q91" s="424"/>
      <c r="R91" s="446">
        <v>0</v>
      </c>
      <c r="S91" s="425" t="s">
        <v>172</v>
      </c>
      <c r="T91" s="439"/>
      <c r="U91" s="440"/>
      <c r="V91" s="477">
        <v>94</v>
      </c>
      <c r="W91" s="192" t="str">
        <f>IF(OR(H91="",R91=""),"未入力あり","✔")</f>
        <v>✔</v>
      </c>
      <c r="Y91" s="1197"/>
      <c r="Z91" s="1419"/>
      <c r="AA91" s="26"/>
      <c r="AB91" s="26"/>
      <c r="AC91" s="26"/>
      <c r="AD91" s="26"/>
    </row>
    <row r="92" spans="1:30" ht="19.5" customHeight="1" thickBot="1" x14ac:dyDescent="0.2">
      <c r="A92" s="420"/>
      <c r="B92" s="422"/>
      <c r="C92" s="421" t="s">
        <v>1387</v>
      </c>
      <c r="D92" s="422"/>
      <c r="E92" s="422"/>
      <c r="F92" s="425"/>
      <c r="G92" s="547"/>
      <c r="H92" s="368" t="s">
        <v>293</v>
      </c>
      <c r="I92" s="427" t="s">
        <v>474</v>
      </c>
      <c r="J92" s="424"/>
      <c r="K92" s="424"/>
      <c r="L92" s="424"/>
      <c r="M92" s="424"/>
      <c r="N92" s="424"/>
      <c r="O92" s="424"/>
      <c r="P92" s="424"/>
      <c r="Q92" s="424"/>
      <c r="R92" s="446">
        <v>29</v>
      </c>
      <c r="S92" s="425" t="s">
        <v>172</v>
      </c>
      <c r="T92" s="439"/>
      <c r="U92" s="440"/>
      <c r="V92" s="477">
        <v>95</v>
      </c>
      <c r="W92" s="192" t="str">
        <f t="shared" si="1"/>
        <v>✔</v>
      </c>
      <c r="Y92" s="1197"/>
      <c r="Z92" s="1419"/>
      <c r="AA92" s="26"/>
      <c r="AB92" s="26"/>
      <c r="AC92" s="26"/>
      <c r="AD92" s="26"/>
    </row>
    <row r="93" spans="1:30" ht="19.5" customHeight="1" thickBot="1" x14ac:dyDescent="0.2">
      <c r="A93" s="420"/>
      <c r="B93" s="422"/>
      <c r="C93" s="421" t="s">
        <v>348</v>
      </c>
      <c r="D93" s="422"/>
      <c r="E93" s="422"/>
      <c r="F93" s="425"/>
      <c r="G93" s="547"/>
      <c r="H93" s="368" t="s">
        <v>341</v>
      </c>
      <c r="I93" s="427" t="s">
        <v>475</v>
      </c>
      <c r="J93" s="424"/>
      <c r="K93" s="424"/>
      <c r="L93" s="424"/>
      <c r="M93" s="424"/>
      <c r="N93" s="424"/>
      <c r="O93" s="424"/>
      <c r="P93" s="424"/>
      <c r="Q93" s="424"/>
      <c r="R93" s="446">
        <v>0</v>
      </c>
      <c r="S93" s="425" t="s">
        <v>172</v>
      </c>
      <c r="T93" s="439"/>
      <c r="U93" s="440"/>
      <c r="V93" s="477">
        <v>96</v>
      </c>
      <c r="W93" s="192" t="str">
        <f t="shared" si="1"/>
        <v>✔</v>
      </c>
      <c r="Y93" s="1197"/>
      <c r="Z93" s="1419"/>
      <c r="AA93" s="26"/>
      <c r="AB93" s="26"/>
      <c r="AC93" s="26"/>
      <c r="AD93" s="26"/>
    </row>
    <row r="94" spans="1:30" ht="20.100000000000001" customHeight="1" thickBot="1" x14ac:dyDescent="0.2">
      <c r="A94" s="420"/>
      <c r="B94" s="422"/>
      <c r="C94" s="421" t="s">
        <v>6</v>
      </c>
      <c r="D94" s="422"/>
      <c r="E94" s="422"/>
      <c r="F94" s="431"/>
      <c r="G94" s="1220"/>
      <c r="H94" s="368" t="s">
        <v>341</v>
      </c>
      <c r="I94" s="430" t="s">
        <v>410</v>
      </c>
      <c r="J94" s="424"/>
      <c r="K94" s="424"/>
      <c r="L94" s="424"/>
      <c r="M94" s="424"/>
      <c r="N94" s="424"/>
      <c r="O94" s="424"/>
      <c r="P94" s="424"/>
      <c r="Q94" s="424"/>
      <c r="R94" s="446">
        <v>0</v>
      </c>
      <c r="S94" s="425" t="s">
        <v>172</v>
      </c>
      <c r="T94" s="439"/>
      <c r="U94" s="440"/>
      <c r="V94" s="477">
        <v>97</v>
      </c>
      <c r="W94" s="192" t="str">
        <f>IF(OR(H94="",R94=""),"未入力あり","✔")</f>
        <v>✔</v>
      </c>
      <c r="Y94" s="1197"/>
      <c r="Z94" s="1419"/>
      <c r="AA94" s="26"/>
      <c r="AB94" s="26"/>
      <c r="AC94" s="26"/>
      <c r="AD94" s="26"/>
    </row>
    <row r="95" spans="1:30" ht="20.100000000000001" customHeight="1" thickBot="1" x14ac:dyDescent="0.2">
      <c r="A95" s="420"/>
      <c r="B95" s="422"/>
      <c r="C95" s="421" t="s">
        <v>1388</v>
      </c>
      <c r="D95" s="422"/>
      <c r="E95" s="422"/>
      <c r="F95" s="431"/>
      <c r="G95" s="547"/>
      <c r="H95" s="368" t="s">
        <v>341</v>
      </c>
      <c r="I95" s="430" t="s">
        <v>456</v>
      </c>
      <c r="J95" s="424"/>
      <c r="K95" s="424"/>
      <c r="L95" s="424"/>
      <c r="M95" s="424"/>
      <c r="N95" s="424"/>
      <c r="O95" s="424"/>
      <c r="P95" s="424"/>
      <c r="Q95" s="424"/>
      <c r="R95" s="446">
        <v>0</v>
      </c>
      <c r="S95" s="425" t="s">
        <v>172</v>
      </c>
      <c r="T95" s="439"/>
      <c r="U95" s="440"/>
      <c r="V95" s="477">
        <v>98</v>
      </c>
      <c r="W95" s="192" t="str">
        <f t="shared" si="1"/>
        <v>✔</v>
      </c>
      <c r="Y95" s="1197"/>
      <c r="Z95" s="1419"/>
      <c r="AA95" s="26"/>
      <c r="AB95" s="26"/>
      <c r="AC95" s="26"/>
      <c r="AD95" s="26"/>
    </row>
    <row r="96" spans="1:30" ht="20.100000000000001" customHeight="1" thickBot="1" x14ac:dyDescent="0.2">
      <c r="A96" s="420"/>
      <c r="B96" s="422"/>
      <c r="C96" s="421" t="s">
        <v>476</v>
      </c>
      <c r="D96" s="422"/>
      <c r="E96" s="422"/>
      <c r="F96" s="431"/>
      <c r="G96" s="1220"/>
      <c r="H96" s="368" t="s">
        <v>341</v>
      </c>
      <c r="I96" s="430" t="s">
        <v>410</v>
      </c>
      <c r="J96" s="424"/>
      <c r="K96" s="424"/>
      <c r="L96" s="424"/>
      <c r="M96" s="424"/>
      <c r="N96" s="424"/>
      <c r="O96" s="424"/>
      <c r="P96" s="424"/>
      <c r="Q96" s="424"/>
      <c r="R96" s="446">
        <v>0</v>
      </c>
      <c r="S96" s="425" t="s">
        <v>172</v>
      </c>
      <c r="T96" s="439"/>
      <c r="U96" s="440"/>
      <c r="V96" s="477">
        <v>99</v>
      </c>
      <c r="W96" s="192" t="str">
        <f>IF(OR(H96="",R96=""),"未入力あり","✔")</f>
        <v>✔</v>
      </c>
      <c r="Y96" s="1197"/>
      <c r="Z96" s="1419"/>
      <c r="AA96" s="26"/>
      <c r="AB96" s="26"/>
      <c r="AC96" s="26"/>
      <c r="AD96" s="26"/>
    </row>
    <row r="97" spans="1:30" ht="20.100000000000001" customHeight="1" thickBot="1" x14ac:dyDescent="0.2">
      <c r="A97" s="420"/>
      <c r="B97" s="422"/>
      <c r="C97" s="421" t="s">
        <v>1389</v>
      </c>
      <c r="D97" s="422"/>
      <c r="E97" s="422"/>
      <c r="F97" s="431"/>
      <c r="G97" s="547"/>
      <c r="H97" s="368" t="s">
        <v>341</v>
      </c>
      <c r="I97" s="430" t="s">
        <v>477</v>
      </c>
      <c r="J97" s="424"/>
      <c r="K97" s="424"/>
      <c r="L97" s="424"/>
      <c r="M97" s="424"/>
      <c r="N97" s="424"/>
      <c r="O97" s="424"/>
      <c r="P97" s="424"/>
      <c r="Q97" s="424"/>
      <c r="R97" s="446">
        <v>0</v>
      </c>
      <c r="S97" s="425" t="s">
        <v>172</v>
      </c>
      <c r="T97" s="439"/>
      <c r="U97" s="440"/>
      <c r="V97" s="477">
        <v>100</v>
      </c>
      <c r="W97" s="192" t="str">
        <f t="shared" si="1"/>
        <v>✔</v>
      </c>
      <c r="Y97" s="1197"/>
      <c r="Z97" s="1419"/>
      <c r="AA97" s="26"/>
      <c r="AB97" s="26"/>
      <c r="AC97" s="26"/>
      <c r="AD97" s="26"/>
    </row>
    <row r="98" spans="1:30" ht="20.100000000000001" customHeight="1" thickBot="1" x14ac:dyDescent="0.2">
      <c r="A98" s="420"/>
      <c r="B98" s="422"/>
      <c r="C98" s="421" t="s">
        <v>478</v>
      </c>
      <c r="D98" s="422"/>
      <c r="E98" s="422"/>
      <c r="F98" s="425"/>
      <c r="G98" s="547"/>
      <c r="H98" s="368" t="s">
        <v>293</v>
      </c>
      <c r="I98" s="430" t="s">
        <v>446</v>
      </c>
      <c r="J98" s="424"/>
      <c r="K98" s="424"/>
      <c r="L98" s="424"/>
      <c r="M98" s="424"/>
      <c r="N98" s="424"/>
      <c r="O98" s="424"/>
      <c r="P98" s="424"/>
      <c r="Q98" s="424"/>
      <c r="R98" s="446">
        <v>2676</v>
      </c>
      <c r="S98" s="425" t="s">
        <v>172</v>
      </c>
      <c r="T98" s="439"/>
      <c r="U98" s="440"/>
      <c r="V98" s="477">
        <v>101</v>
      </c>
      <c r="W98" s="192" t="str">
        <f t="shared" si="1"/>
        <v>✔</v>
      </c>
      <c r="Y98" s="1197"/>
      <c r="Z98" s="1419"/>
      <c r="AA98" s="26"/>
      <c r="AB98" s="26"/>
      <c r="AC98" s="26"/>
      <c r="AD98" s="26"/>
    </row>
    <row r="99" spans="1:30" ht="20.100000000000001" customHeight="1" thickBot="1" x14ac:dyDescent="0.2">
      <c r="A99" s="420"/>
      <c r="B99" s="422"/>
      <c r="C99" s="421" t="s">
        <v>282</v>
      </c>
      <c r="D99" s="422"/>
      <c r="E99" s="422"/>
      <c r="F99" s="425"/>
      <c r="G99" s="547"/>
      <c r="H99" s="368" t="s">
        <v>293</v>
      </c>
      <c r="I99" s="430" t="s">
        <v>457</v>
      </c>
      <c r="J99" s="424"/>
      <c r="K99" s="424"/>
      <c r="L99" s="424"/>
      <c r="M99" s="424"/>
      <c r="N99" s="424"/>
      <c r="O99" s="424"/>
      <c r="P99" s="424"/>
      <c r="Q99" s="424"/>
      <c r="R99" s="446">
        <v>2260</v>
      </c>
      <c r="S99" s="425" t="s">
        <v>810</v>
      </c>
      <c r="T99" s="439"/>
      <c r="U99" s="440"/>
      <c r="V99" s="477">
        <v>102</v>
      </c>
      <c r="W99" s="192" t="str">
        <f t="shared" si="1"/>
        <v>✔</v>
      </c>
      <c r="Y99" s="1197"/>
      <c r="Z99" s="1419"/>
      <c r="AA99" s="26"/>
      <c r="AB99" s="26"/>
      <c r="AC99" s="26"/>
      <c r="AD99" s="26"/>
    </row>
    <row r="100" spans="1:30" ht="20.100000000000001" customHeight="1" thickBot="1" x14ac:dyDescent="0.2">
      <c r="A100" s="420"/>
      <c r="B100" s="422"/>
      <c r="C100" s="421" t="s">
        <v>479</v>
      </c>
      <c r="D100" s="422"/>
      <c r="E100" s="422"/>
      <c r="F100" s="425"/>
      <c r="G100" s="547"/>
      <c r="H100" s="368" t="s">
        <v>341</v>
      </c>
      <c r="I100" s="430" t="s">
        <v>480</v>
      </c>
      <c r="J100" s="424"/>
      <c r="K100" s="424"/>
      <c r="L100" s="424"/>
      <c r="M100" s="424"/>
      <c r="N100" s="424"/>
      <c r="O100" s="424"/>
      <c r="P100" s="424"/>
      <c r="Q100" s="424"/>
      <c r="R100" s="446">
        <v>0</v>
      </c>
      <c r="S100" s="425" t="s">
        <v>172</v>
      </c>
      <c r="T100" s="439"/>
      <c r="U100" s="440"/>
      <c r="V100" s="477">
        <v>103</v>
      </c>
      <c r="W100" s="192" t="str">
        <f t="shared" si="1"/>
        <v>✔</v>
      </c>
      <c r="Y100" s="1197"/>
      <c r="Z100" s="1419"/>
      <c r="AA100" s="26"/>
      <c r="AB100" s="26"/>
      <c r="AC100" s="26"/>
      <c r="AD100" s="26"/>
    </row>
    <row r="101" spans="1:30" ht="20.100000000000001" customHeight="1" thickBot="1" x14ac:dyDescent="0.2">
      <c r="A101" s="420"/>
      <c r="B101" s="422"/>
      <c r="C101" s="421" t="s">
        <v>481</v>
      </c>
      <c r="D101" s="422"/>
      <c r="E101" s="422"/>
      <c r="F101" s="425"/>
      <c r="G101" s="547"/>
      <c r="H101" s="368" t="s">
        <v>293</v>
      </c>
      <c r="I101" s="430" t="s">
        <v>482</v>
      </c>
      <c r="J101" s="424"/>
      <c r="K101" s="424"/>
      <c r="L101" s="424"/>
      <c r="M101" s="424"/>
      <c r="N101" s="424"/>
      <c r="O101" s="424"/>
      <c r="P101" s="424"/>
      <c r="Q101" s="424"/>
      <c r="R101" s="446">
        <v>318</v>
      </c>
      <c r="S101" s="425" t="s">
        <v>172</v>
      </c>
      <c r="T101" s="439"/>
      <c r="U101" s="440"/>
      <c r="V101" s="477">
        <v>104</v>
      </c>
      <c r="W101" s="192" t="str">
        <f t="shared" si="1"/>
        <v>✔</v>
      </c>
      <c r="Y101" s="1197"/>
      <c r="Z101" s="1419"/>
      <c r="AA101" s="26"/>
      <c r="AB101" s="26"/>
      <c r="AC101" s="26"/>
      <c r="AD101" s="26"/>
    </row>
    <row r="102" spans="1:30" ht="28.5" customHeight="1" thickBot="1" x14ac:dyDescent="0.2">
      <c r="A102" s="420"/>
      <c r="B102" s="422"/>
      <c r="C102" s="421" t="s">
        <v>283</v>
      </c>
      <c r="D102" s="422"/>
      <c r="E102" s="422"/>
      <c r="F102" s="425"/>
      <c r="G102" s="547"/>
      <c r="H102" s="368" t="s">
        <v>293</v>
      </c>
      <c r="I102" s="430" t="s">
        <v>483</v>
      </c>
      <c r="J102" s="424"/>
      <c r="K102" s="424"/>
      <c r="L102" s="424"/>
      <c r="M102" s="424"/>
      <c r="N102" s="424"/>
      <c r="O102" s="424"/>
      <c r="P102" s="424"/>
      <c r="Q102" s="424"/>
      <c r="R102" s="446">
        <v>268</v>
      </c>
      <c r="S102" s="425" t="s">
        <v>172</v>
      </c>
      <c r="T102" s="1392"/>
      <c r="U102" s="1393"/>
      <c r="V102" s="477">
        <v>105</v>
      </c>
      <c r="W102" s="192" t="str">
        <f t="shared" si="1"/>
        <v>✔</v>
      </c>
      <c r="Y102" s="1197"/>
      <c r="Z102" s="1419"/>
      <c r="AA102" s="26"/>
      <c r="AB102" s="26"/>
      <c r="AC102" s="26"/>
      <c r="AD102" s="26"/>
    </row>
    <row r="103" spans="1:30" ht="20.100000000000001" customHeight="1" thickBot="1" x14ac:dyDescent="0.2">
      <c r="A103" s="420"/>
      <c r="B103" s="422"/>
      <c r="C103" s="421" t="s">
        <v>284</v>
      </c>
      <c r="D103" s="422"/>
      <c r="E103" s="422"/>
      <c r="F103" s="425"/>
      <c r="G103" s="547"/>
      <c r="H103" s="368" t="s">
        <v>293</v>
      </c>
      <c r="I103" s="430" t="s">
        <v>427</v>
      </c>
      <c r="J103" s="424"/>
      <c r="K103" s="424"/>
      <c r="L103" s="424"/>
      <c r="M103" s="424"/>
      <c r="N103" s="424"/>
      <c r="O103" s="424"/>
      <c r="P103" s="424"/>
      <c r="Q103" s="424"/>
      <c r="R103" s="446">
        <v>254</v>
      </c>
      <c r="S103" s="425" t="s">
        <v>172</v>
      </c>
      <c r="T103" s="439"/>
      <c r="U103" s="440"/>
      <c r="V103" s="477">
        <v>106</v>
      </c>
      <c r="W103" s="192" t="str">
        <f t="shared" si="1"/>
        <v>✔</v>
      </c>
      <c r="Y103" s="1197"/>
      <c r="Z103" s="1419"/>
      <c r="AA103" s="26"/>
      <c r="AB103" s="26"/>
      <c r="AC103" s="26"/>
      <c r="AD103" s="26"/>
    </row>
    <row r="104" spans="1:30" ht="20.100000000000001" customHeight="1" thickBot="1" x14ac:dyDescent="0.2">
      <c r="A104" s="420"/>
      <c r="B104" s="422"/>
      <c r="C104" s="421" t="s">
        <v>285</v>
      </c>
      <c r="D104" s="422"/>
      <c r="E104" s="422"/>
      <c r="F104" s="425"/>
      <c r="G104" s="547"/>
      <c r="H104" s="368" t="s">
        <v>293</v>
      </c>
      <c r="I104" s="430" t="s">
        <v>484</v>
      </c>
      <c r="J104" s="424"/>
      <c r="K104" s="424"/>
      <c r="L104" s="424"/>
      <c r="M104" s="424"/>
      <c r="N104" s="424"/>
      <c r="O104" s="424"/>
      <c r="P104" s="424"/>
      <c r="Q104" s="424"/>
      <c r="R104" s="446">
        <v>3814</v>
      </c>
      <c r="S104" s="425" t="s">
        <v>172</v>
      </c>
      <c r="T104" s="439"/>
      <c r="U104" s="443"/>
      <c r="V104" s="477">
        <v>107</v>
      </c>
      <c r="W104" s="192" t="str">
        <f t="shared" si="1"/>
        <v>✔</v>
      </c>
      <c r="Y104" s="1197"/>
      <c r="Z104" s="1419"/>
      <c r="AA104" s="26"/>
      <c r="AB104" s="26"/>
      <c r="AC104" s="26"/>
      <c r="AD104" s="26"/>
    </row>
    <row r="105" spans="1:30" ht="20.100000000000001" customHeight="1" thickBot="1" x14ac:dyDescent="0.2">
      <c r="A105" s="420"/>
      <c r="B105" s="422"/>
      <c r="C105" s="877" t="s">
        <v>1173</v>
      </c>
      <c r="D105" s="422"/>
      <c r="E105" s="422"/>
      <c r="F105" s="425"/>
      <c r="G105" s="547"/>
      <c r="H105" s="368" t="s">
        <v>341</v>
      </c>
      <c r="I105" s="430" t="s">
        <v>473</v>
      </c>
      <c r="J105" s="424"/>
      <c r="K105" s="878" t="s">
        <v>1174</v>
      </c>
      <c r="L105" s="424"/>
      <c r="M105" s="424"/>
      <c r="N105" s="424"/>
      <c r="O105" s="424"/>
      <c r="P105" s="424"/>
      <c r="Q105" s="424"/>
      <c r="R105" s="446">
        <v>0</v>
      </c>
      <c r="S105" s="425" t="s">
        <v>811</v>
      </c>
      <c r="T105" s="439"/>
      <c r="U105" s="443"/>
      <c r="V105" s="477">
        <v>108</v>
      </c>
      <c r="W105" s="192" t="str">
        <f t="shared" si="1"/>
        <v>✔</v>
      </c>
      <c r="Y105" s="1197"/>
      <c r="Z105" s="1419"/>
      <c r="AA105" s="26"/>
      <c r="AB105" s="26"/>
      <c r="AC105" s="26"/>
      <c r="AD105" s="26"/>
    </row>
    <row r="106" spans="1:30" ht="20.100000000000001" customHeight="1" thickBot="1" x14ac:dyDescent="0.2">
      <c r="A106" s="420"/>
      <c r="B106" s="422"/>
      <c r="C106" s="421" t="s">
        <v>485</v>
      </c>
      <c r="D106" s="422"/>
      <c r="E106" s="422"/>
      <c r="F106" s="425"/>
      <c r="G106" s="547"/>
      <c r="H106" s="368" t="s">
        <v>293</v>
      </c>
      <c r="I106" s="430" t="s">
        <v>486</v>
      </c>
      <c r="J106" s="424"/>
      <c r="K106" s="424"/>
      <c r="L106" s="424"/>
      <c r="M106" s="424"/>
      <c r="N106" s="424"/>
      <c r="O106" s="424"/>
      <c r="P106" s="424"/>
      <c r="Q106" s="424"/>
      <c r="R106" s="446">
        <v>5580</v>
      </c>
      <c r="S106" s="425" t="s">
        <v>172</v>
      </c>
      <c r="T106" s="439"/>
      <c r="U106" s="440"/>
      <c r="V106" s="477">
        <v>109</v>
      </c>
      <c r="W106" s="192" t="str">
        <f t="shared" si="1"/>
        <v>✔</v>
      </c>
      <c r="Y106" s="1197"/>
      <c r="Z106" s="1419"/>
      <c r="AA106" s="26"/>
      <c r="AB106" s="26"/>
      <c r="AC106" s="26"/>
      <c r="AD106" s="26"/>
    </row>
    <row r="107" spans="1:30" ht="20.100000000000001" customHeight="1" thickBot="1" x14ac:dyDescent="0.2">
      <c r="A107" s="420"/>
      <c r="B107" s="422"/>
      <c r="C107" s="421" t="s">
        <v>487</v>
      </c>
      <c r="D107" s="422"/>
      <c r="E107" s="422"/>
      <c r="F107" s="425"/>
      <c r="G107" s="547"/>
      <c r="H107" s="368" t="s">
        <v>341</v>
      </c>
      <c r="I107" s="430" t="s">
        <v>488</v>
      </c>
      <c r="J107" s="424"/>
      <c r="K107" s="424"/>
      <c r="L107" s="424"/>
      <c r="M107" s="424"/>
      <c r="N107" s="424"/>
      <c r="O107" s="424"/>
      <c r="P107" s="424"/>
      <c r="Q107" s="424"/>
      <c r="R107" s="446">
        <v>0</v>
      </c>
      <c r="S107" s="425" t="s">
        <v>172</v>
      </c>
      <c r="T107" s="439"/>
      <c r="U107" s="440"/>
      <c r="V107" s="477">
        <v>110</v>
      </c>
      <c r="W107" s="192" t="str">
        <f t="shared" si="1"/>
        <v>✔</v>
      </c>
      <c r="Y107" s="1197"/>
      <c r="Z107" s="1419"/>
      <c r="AA107" s="26"/>
      <c r="AB107" s="26"/>
      <c r="AC107" s="26"/>
      <c r="AD107" s="26"/>
    </row>
    <row r="108" spans="1:30" ht="20.100000000000001" customHeight="1" thickBot="1" x14ac:dyDescent="0.2">
      <c r="A108" s="420"/>
      <c r="B108" s="422"/>
      <c r="C108" s="421" t="s">
        <v>177</v>
      </c>
      <c r="D108" s="422"/>
      <c r="E108" s="422"/>
      <c r="F108" s="425"/>
      <c r="G108" s="547"/>
      <c r="H108" s="368" t="s">
        <v>293</v>
      </c>
      <c r="I108" s="430" t="s">
        <v>489</v>
      </c>
      <c r="J108" s="424"/>
      <c r="K108" s="424"/>
      <c r="L108" s="424"/>
      <c r="M108" s="424"/>
      <c r="N108" s="424"/>
      <c r="O108" s="424"/>
      <c r="P108" s="424"/>
      <c r="Q108" s="424"/>
      <c r="R108" s="446">
        <v>2228</v>
      </c>
      <c r="S108" s="425" t="s">
        <v>172</v>
      </c>
      <c r="T108" s="439"/>
      <c r="U108" s="440"/>
      <c r="V108" s="477">
        <v>111</v>
      </c>
      <c r="W108" s="192" t="str">
        <f t="shared" si="1"/>
        <v>✔</v>
      </c>
      <c r="Y108" s="1197"/>
      <c r="Z108" s="1419"/>
      <c r="AA108" s="26"/>
      <c r="AB108" s="26"/>
      <c r="AC108" s="26"/>
      <c r="AD108" s="26"/>
    </row>
    <row r="109" spans="1:30" ht="20.100000000000001" customHeight="1" thickBot="1" x14ac:dyDescent="0.2">
      <c r="A109" s="420"/>
      <c r="B109" s="422"/>
      <c r="C109" s="421" t="s">
        <v>281</v>
      </c>
      <c r="D109" s="422"/>
      <c r="E109" s="422"/>
      <c r="F109" s="425"/>
      <c r="G109" s="547"/>
      <c r="H109" s="368" t="s">
        <v>341</v>
      </c>
      <c r="I109" s="430" t="s">
        <v>490</v>
      </c>
      <c r="J109" s="424"/>
      <c r="K109" s="424"/>
      <c r="L109" s="424"/>
      <c r="M109" s="424"/>
      <c r="N109" s="424"/>
      <c r="O109" s="424"/>
      <c r="P109" s="424"/>
      <c r="Q109" s="424"/>
      <c r="R109" s="446">
        <v>0</v>
      </c>
      <c r="S109" s="425" t="s">
        <v>172</v>
      </c>
      <c r="T109" s="439"/>
      <c r="U109" s="440"/>
      <c r="V109" s="477">
        <v>112</v>
      </c>
      <c r="W109" s="192" t="str">
        <f t="shared" si="1"/>
        <v>✔</v>
      </c>
      <c r="Y109" s="1197"/>
      <c r="Z109" s="1419"/>
      <c r="AA109" s="26"/>
      <c r="AB109" s="26"/>
      <c r="AC109" s="26"/>
      <c r="AD109" s="26"/>
    </row>
    <row r="110" spans="1:30" ht="16.149999999999999" customHeight="1" thickBot="1" x14ac:dyDescent="0.2">
      <c r="A110" s="420"/>
      <c r="B110" s="422"/>
      <c r="C110" s="1389" t="s">
        <v>491</v>
      </c>
      <c r="D110" s="1390"/>
      <c r="E110" s="1390"/>
      <c r="F110" s="1390"/>
      <c r="G110" s="1391"/>
      <c r="H110" s="368" t="s">
        <v>293</v>
      </c>
      <c r="I110" s="430" t="s">
        <v>492</v>
      </c>
      <c r="J110" s="424"/>
      <c r="K110" s="424"/>
      <c r="L110" s="424"/>
      <c r="M110" s="424"/>
      <c r="N110" s="424"/>
      <c r="O110" s="424"/>
      <c r="P110" s="424"/>
      <c r="Q110" s="424"/>
      <c r="R110" s="446">
        <v>0</v>
      </c>
      <c r="S110" s="425" t="s">
        <v>172</v>
      </c>
      <c r="T110" s="439"/>
      <c r="U110" s="440"/>
      <c r="V110" s="477">
        <v>113</v>
      </c>
      <c r="W110" s="192" t="str">
        <f t="shared" si="1"/>
        <v>✔</v>
      </c>
      <c r="Y110" s="1197"/>
      <c r="Z110" s="1419"/>
      <c r="AA110" s="26"/>
      <c r="AB110" s="26"/>
      <c r="AC110" s="26"/>
      <c r="AD110" s="26"/>
    </row>
    <row r="111" spans="1:30" ht="20.100000000000001" customHeight="1" thickBot="1" x14ac:dyDescent="0.2">
      <c r="A111" s="420"/>
      <c r="B111" s="422"/>
      <c r="C111" s="421" t="s">
        <v>493</v>
      </c>
      <c r="D111" s="422"/>
      <c r="E111" s="422"/>
      <c r="F111" s="425"/>
      <c r="G111" s="547"/>
      <c r="H111" s="368" t="s">
        <v>341</v>
      </c>
      <c r="I111" s="430" t="s">
        <v>494</v>
      </c>
      <c r="J111" s="424"/>
      <c r="K111" s="424"/>
      <c r="L111" s="424"/>
      <c r="M111" s="424"/>
      <c r="N111" s="424"/>
      <c r="O111" s="424"/>
      <c r="P111" s="424"/>
      <c r="Q111" s="424"/>
      <c r="R111" s="446">
        <v>0</v>
      </c>
      <c r="S111" s="425" t="s">
        <v>172</v>
      </c>
      <c r="T111" s="439"/>
      <c r="U111" s="440"/>
      <c r="V111" s="477">
        <v>114</v>
      </c>
      <c r="W111" s="192" t="str">
        <f t="shared" si="1"/>
        <v>✔</v>
      </c>
      <c r="Y111" s="1197"/>
      <c r="Z111" s="1419"/>
      <c r="AA111" s="26"/>
      <c r="AB111" s="26"/>
      <c r="AC111" s="26"/>
      <c r="AD111" s="26"/>
    </row>
    <row r="112" spans="1:30" ht="20.100000000000001" customHeight="1" thickBot="1" x14ac:dyDescent="0.2">
      <c r="A112" s="420"/>
      <c r="B112" s="422"/>
      <c r="C112" s="421" t="s">
        <v>495</v>
      </c>
      <c r="D112" s="422"/>
      <c r="E112" s="422"/>
      <c r="F112" s="431"/>
      <c r="G112" s="547"/>
      <c r="H112" s="368" t="s">
        <v>293</v>
      </c>
      <c r="I112" s="430" t="s">
        <v>496</v>
      </c>
      <c r="J112" s="424"/>
      <c r="K112" s="424"/>
      <c r="L112" s="424"/>
      <c r="M112" s="424"/>
      <c r="N112" s="424"/>
      <c r="O112" s="424"/>
      <c r="P112" s="424"/>
      <c r="Q112" s="424"/>
      <c r="R112" s="446">
        <v>396</v>
      </c>
      <c r="S112" s="425" t="s">
        <v>172</v>
      </c>
      <c r="T112" s="432"/>
      <c r="U112" s="433"/>
      <c r="V112" s="477">
        <v>115</v>
      </c>
      <c r="W112" s="192" t="str">
        <f t="shared" si="1"/>
        <v>✔</v>
      </c>
      <c r="Y112" s="1197"/>
      <c r="Z112" s="1419"/>
      <c r="AA112" s="26"/>
      <c r="AB112" s="26"/>
      <c r="AC112" s="26"/>
      <c r="AD112" s="26"/>
    </row>
    <row r="113" spans="1:30" ht="20.100000000000001" customHeight="1" thickBot="1" x14ac:dyDescent="0.2">
      <c r="A113" s="420"/>
      <c r="B113" s="422"/>
      <c r="C113" s="421" t="s">
        <v>1390</v>
      </c>
      <c r="D113" s="422"/>
      <c r="E113" s="422"/>
      <c r="F113" s="431"/>
      <c r="G113" s="547"/>
      <c r="H113" s="368" t="s">
        <v>293</v>
      </c>
      <c r="I113" s="430" t="s">
        <v>497</v>
      </c>
      <c r="J113" s="424"/>
      <c r="K113" s="424"/>
      <c r="L113" s="424"/>
      <c r="M113" s="424"/>
      <c r="N113" s="424"/>
      <c r="O113" s="424"/>
      <c r="P113" s="424"/>
      <c r="Q113" s="424"/>
      <c r="R113" s="446">
        <v>219</v>
      </c>
      <c r="S113" s="425" t="s">
        <v>172</v>
      </c>
      <c r="T113" s="432"/>
      <c r="U113" s="433"/>
      <c r="V113" s="477">
        <v>116</v>
      </c>
      <c r="W113" s="192" t="str">
        <f t="shared" si="1"/>
        <v>✔</v>
      </c>
      <c r="Y113" s="1197"/>
      <c r="Z113" s="1419"/>
      <c r="AA113" s="26"/>
      <c r="AB113" s="26"/>
      <c r="AC113" s="26"/>
      <c r="AD113" s="26"/>
    </row>
    <row r="114" spans="1:30" ht="20.100000000000001" customHeight="1" thickBot="1" x14ac:dyDescent="0.2">
      <c r="A114" s="28"/>
      <c r="B114" s="29"/>
      <c r="C114" s="32"/>
      <c r="D114" s="29"/>
      <c r="E114" s="29"/>
      <c r="F114" s="43"/>
      <c r="G114" s="501"/>
      <c r="H114" s="415"/>
      <c r="I114" s="47"/>
      <c r="J114" s="13"/>
      <c r="K114" s="13"/>
      <c r="L114" s="13"/>
      <c r="M114" s="13"/>
      <c r="N114" s="13"/>
      <c r="O114" s="13"/>
      <c r="P114" s="13"/>
      <c r="Q114" s="13"/>
      <c r="R114" s="68"/>
      <c r="S114" s="30"/>
      <c r="T114" s="30"/>
      <c r="U114" s="35"/>
      <c r="V114" s="477">
        <v>117</v>
      </c>
      <c r="Y114" s="1197"/>
      <c r="Z114" s="26"/>
      <c r="AA114" s="26"/>
      <c r="AB114" s="26"/>
      <c r="AC114" s="26"/>
      <c r="AD114" s="26"/>
    </row>
    <row r="115" spans="1:30" ht="47.25" customHeight="1" thickBot="1" x14ac:dyDescent="0.2">
      <c r="A115" s="28" t="s">
        <v>1350</v>
      </c>
      <c r="B115" s="29"/>
      <c r="C115" s="29"/>
      <c r="D115" s="29"/>
      <c r="E115" s="29"/>
      <c r="F115" s="30"/>
      <c r="G115" s="501"/>
      <c r="H115" s="501"/>
      <c r="I115" s="501"/>
      <c r="J115" s="501"/>
      <c r="K115" s="356"/>
      <c r="L115" s="356"/>
      <c r="M115" s="356"/>
      <c r="N115" s="356"/>
      <c r="O115" s="356"/>
      <c r="P115" s="356"/>
      <c r="Q115" s="357" t="s">
        <v>498</v>
      </c>
      <c r="R115" s="7">
        <v>344</v>
      </c>
      <c r="S115" s="30" t="s">
        <v>378</v>
      </c>
      <c r="T115" s="30"/>
      <c r="U115" s="35"/>
      <c r="V115" s="477">
        <v>118</v>
      </c>
      <c r="W115" s="192" t="str">
        <f>IF(R115="","未入力あり","✔")</f>
        <v>✔</v>
      </c>
      <c r="Y115" s="1197"/>
      <c r="Z115" s="26"/>
      <c r="AA115" s="26"/>
      <c r="AB115" s="26"/>
      <c r="AC115" s="26"/>
      <c r="AD115" s="26"/>
    </row>
    <row r="116" spans="1:30" ht="90" customHeight="1" x14ac:dyDescent="0.15">
      <c r="A116" s="28"/>
      <c r="B116" s="46"/>
      <c r="C116" s="32"/>
      <c r="D116" s="1387" t="s">
        <v>366</v>
      </c>
      <c r="E116" s="1388"/>
      <c r="F116" s="1388"/>
      <c r="G116" s="1388"/>
      <c r="H116" s="1388"/>
      <c r="I116" s="1388"/>
      <c r="J116" s="1388"/>
      <c r="K116" s="1388"/>
      <c r="L116" s="1388"/>
      <c r="M116" s="1388"/>
      <c r="N116" s="1388"/>
      <c r="O116" s="1388"/>
      <c r="P116" s="1388"/>
      <c r="Q116" s="1388"/>
      <c r="R116" s="1388"/>
      <c r="S116" s="1388"/>
      <c r="T116" s="1388"/>
      <c r="U116" s="35"/>
      <c r="V116" s="477">
        <v>119</v>
      </c>
      <c r="Y116" s="1197"/>
      <c r="Z116" s="26"/>
      <c r="AA116" s="26"/>
      <c r="AB116" s="26"/>
      <c r="AC116" s="26"/>
      <c r="AD116" s="26"/>
    </row>
    <row r="117" spans="1:30" ht="20.100000000000001" customHeight="1" x14ac:dyDescent="0.15">
      <c r="A117" s="28"/>
      <c r="B117" s="29"/>
      <c r="C117" s="29"/>
      <c r="D117" s="29"/>
      <c r="E117" s="29"/>
      <c r="F117" s="30"/>
      <c r="G117" s="501"/>
      <c r="H117" s="415"/>
      <c r="I117" s="47"/>
      <c r="J117" s="13"/>
      <c r="K117" s="13"/>
      <c r="L117" s="13"/>
      <c r="M117" s="13"/>
      <c r="N117" s="13"/>
      <c r="O117" s="13"/>
      <c r="P117" s="13"/>
      <c r="Q117" s="13"/>
      <c r="R117" s="47"/>
      <c r="S117" s="13"/>
      <c r="T117" s="30"/>
      <c r="U117" s="35"/>
      <c r="V117" s="477">
        <v>120</v>
      </c>
      <c r="Y117" s="1197"/>
      <c r="Z117" s="26"/>
      <c r="AA117" s="26"/>
      <c r="AB117" s="26"/>
      <c r="AC117" s="26"/>
      <c r="AD117" s="26"/>
    </row>
    <row r="118" spans="1:30" ht="20.100000000000001" customHeight="1" x14ac:dyDescent="0.15">
      <c r="A118" s="28"/>
      <c r="B118" s="29" t="s">
        <v>499</v>
      </c>
      <c r="C118" s="29"/>
      <c r="D118" s="29"/>
      <c r="E118" s="29"/>
      <c r="F118" s="30"/>
      <c r="G118" s="501"/>
      <c r="H118" s="415"/>
      <c r="I118" s="47"/>
      <c r="J118" s="13"/>
      <c r="K118" s="13"/>
      <c r="L118" s="13"/>
      <c r="M118" s="13"/>
      <c r="N118" s="13"/>
      <c r="O118" s="13"/>
      <c r="P118" s="13"/>
      <c r="Q118" s="13"/>
      <c r="R118" s="47"/>
      <c r="S118" s="13"/>
      <c r="T118" s="30"/>
      <c r="U118" s="35"/>
      <c r="V118" s="477">
        <v>121</v>
      </c>
      <c r="Y118" s="1197"/>
      <c r="Z118" s="26"/>
      <c r="AA118" s="26"/>
      <c r="AB118" s="26"/>
      <c r="AC118" s="26"/>
      <c r="AD118" s="26"/>
    </row>
    <row r="119" spans="1:30" ht="21.75" customHeight="1" x14ac:dyDescent="0.15">
      <c r="A119" s="28"/>
      <c r="B119" s="46"/>
      <c r="C119" s="32"/>
      <c r="D119" s="32" t="s">
        <v>382</v>
      </c>
      <c r="E119" s="40"/>
      <c r="F119" s="40"/>
      <c r="G119" s="40"/>
      <c r="H119" s="40"/>
      <c r="I119" s="47" t="s">
        <v>500</v>
      </c>
      <c r="J119" s="45"/>
      <c r="K119" s="45"/>
      <c r="L119" s="45"/>
      <c r="M119" s="45"/>
      <c r="N119" s="45"/>
      <c r="O119" s="45"/>
      <c r="P119" s="45"/>
      <c r="Q119" s="45"/>
      <c r="R119" s="45" t="s">
        <v>501</v>
      </c>
      <c r="S119" s="414"/>
      <c r="T119" s="414"/>
      <c r="U119" s="35"/>
      <c r="V119" s="477">
        <v>122</v>
      </c>
      <c r="Y119" s="1197"/>
      <c r="Z119" s="26"/>
      <c r="AA119" s="26"/>
      <c r="AB119" s="26"/>
      <c r="AC119" s="26"/>
      <c r="AD119" s="26"/>
    </row>
    <row r="120" spans="1:30" ht="21.75" customHeight="1" thickBot="1" x14ac:dyDescent="0.2">
      <c r="A120" s="28"/>
      <c r="B120" s="46"/>
      <c r="C120" s="32"/>
      <c r="D120" s="501"/>
      <c r="E120" s="414"/>
      <c r="F120" s="414"/>
      <c r="G120" s="414"/>
      <c r="H120" s="414"/>
      <c r="I120" s="55" t="s">
        <v>502</v>
      </c>
      <c r="J120" s="46"/>
      <c r="K120" s="415"/>
      <c r="L120" s="415"/>
      <c r="M120" s="415"/>
      <c r="N120" s="415"/>
      <c r="O120" s="415"/>
      <c r="P120" s="415"/>
      <c r="Q120" s="415"/>
      <c r="R120" s="409"/>
      <c r="S120" s="414"/>
      <c r="T120" s="414"/>
      <c r="U120" s="35"/>
      <c r="V120" s="477">
        <v>123</v>
      </c>
      <c r="Y120" s="1197"/>
      <c r="Z120" s="26"/>
      <c r="AA120" s="26"/>
      <c r="AB120" s="26"/>
      <c r="AC120" s="26"/>
      <c r="AD120" s="26"/>
    </row>
    <row r="121" spans="1:30" ht="20.100000000000001" customHeight="1" thickBot="1" x14ac:dyDescent="0.2">
      <c r="A121" s="28"/>
      <c r="B121" s="29"/>
      <c r="C121" s="32" t="s">
        <v>218</v>
      </c>
      <c r="D121" s="29"/>
      <c r="E121" s="29"/>
      <c r="F121" s="30"/>
      <c r="G121" s="501"/>
      <c r="H121" s="415"/>
      <c r="I121" s="344">
        <v>13.2</v>
      </c>
      <c r="J121" s="30" t="s">
        <v>378</v>
      </c>
      <c r="K121" s="30"/>
      <c r="L121" s="30"/>
      <c r="M121" s="30"/>
      <c r="N121" s="30"/>
      <c r="O121" s="30"/>
      <c r="P121" s="30"/>
      <c r="Q121" s="30"/>
      <c r="R121" s="7">
        <v>53</v>
      </c>
      <c r="S121" s="30" t="s">
        <v>378</v>
      </c>
      <c r="T121" s="30"/>
      <c r="U121" s="35"/>
      <c r="V121" s="477">
        <v>124</v>
      </c>
      <c r="W121" s="192" t="str">
        <f t="shared" ref="W121:W144" si="2">IF(OR(I121="",R121=""),"未入力あり","✔")</f>
        <v>✔</v>
      </c>
      <c r="Y121" s="1199"/>
      <c r="Z121" s="26"/>
      <c r="AA121" s="26"/>
      <c r="AB121" s="26"/>
      <c r="AC121" s="26"/>
      <c r="AD121" s="26"/>
    </row>
    <row r="122" spans="1:30" ht="20.100000000000001" customHeight="1" thickBot="1" x14ac:dyDescent="0.2">
      <c r="A122" s="28"/>
      <c r="B122" s="29"/>
      <c r="C122" s="32" t="s">
        <v>332</v>
      </c>
      <c r="D122" s="29"/>
      <c r="E122" s="29"/>
      <c r="F122" s="30"/>
      <c r="G122" s="501"/>
      <c r="H122" s="415"/>
      <c r="I122" s="344">
        <v>0.2</v>
      </c>
      <c r="J122" s="30" t="s">
        <v>378</v>
      </c>
      <c r="K122" s="30"/>
      <c r="L122" s="30"/>
      <c r="M122" s="30"/>
      <c r="N122" s="30"/>
      <c r="O122" s="30"/>
      <c r="P122" s="30"/>
      <c r="Q122" s="30"/>
      <c r="R122" s="7">
        <v>0</v>
      </c>
      <c r="S122" s="30" t="s">
        <v>378</v>
      </c>
      <c r="T122" s="30"/>
      <c r="U122" s="35"/>
      <c r="V122" s="477">
        <v>125</v>
      </c>
      <c r="W122" s="192" t="str">
        <f t="shared" si="2"/>
        <v>✔</v>
      </c>
      <c r="Y122" s="1197"/>
      <c r="Z122" s="26"/>
      <c r="AA122" s="26"/>
      <c r="AB122" s="26"/>
      <c r="AC122" s="26"/>
      <c r="AD122" s="26"/>
    </row>
    <row r="123" spans="1:30" ht="20.100000000000001" customHeight="1" thickBot="1" x14ac:dyDescent="0.2">
      <c r="A123" s="28"/>
      <c r="B123" s="29"/>
      <c r="C123" s="32" t="s">
        <v>334</v>
      </c>
      <c r="D123" s="29"/>
      <c r="E123" s="29"/>
      <c r="F123" s="30"/>
      <c r="G123" s="501"/>
      <c r="H123" s="415"/>
      <c r="I123" s="344">
        <v>4.5999999999999996</v>
      </c>
      <c r="J123" s="30" t="s">
        <v>378</v>
      </c>
      <c r="K123" s="30"/>
      <c r="L123" s="30"/>
      <c r="M123" s="30"/>
      <c r="N123" s="30"/>
      <c r="O123" s="30"/>
      <c r="P123" s="30"/>
      <c r="Q123" s="30"/>
      <c r="R123" s="7">
        <v>11</v>
      </c>
      <c r="S123" s="30" t="s">
        <v>378</v>
      </c>
      <c r="T123" s="30"/>
      <c r="U123" s="35"/>
      <c r="V123" s="477">
        <v>126</v>
      </c>
      <c r="W123" s="192" t="str">
        <f t="shared" si="2"/>
        <v>✔</v>
      </c>
      <c r="Y123" s="1197"/>
      <c r="Z123" s="26"/>
      <c r="AA123" s="26"/>
      <c r="AB123" s="26"/>
      <c r="AC123" s="26"/>
      <c r="AD123" s="26"/>
    </row>
    <row r="124" spans="1:30" ht="20.100000000000001" customHeight="1" thickBot="1" x14ac:dyDescent="0.2">
      <c r="A124" s="28"/>
      <c r="B124" s="29"/>
      <c r="C124" s="32" t="s">
        <v>335</v>
      </c>
      <c r="D124" s="29"/>
      <c r="E124" s="29"/>
      <c r="F124" s="30"/>
      <c r="G124" s="501"/>
      <c r="H124" s="415"/>
      <c r="I124" s="344">
        <v>0</v>
      </c>
      <c r="J124" s="30" t="s">
        <v>378</v>
      </c>
      <c r="K124" s="30"/>
      <c r="L124" s="30"/>
      <c r="M124" s="30"/>
      <c r="N124" s="30"/>
      <c r="O124" s="30"/>
      <c r="P124" s="30"/>
      <c r="Q124" s="30"/>
      <c r="R124" s="7">
        <v>0</v>
      </c>
      <c r="S124" s="30" t="s">
        <v>378</v>
      </c>
      <c r="T124" s="30"/>
      <c r="U124" s="35"/>
      <c r="V124" s="477">
        <v>127</v>
      </c>
      <c r="W124" s="192" t="str">
        <f t="shared" si="2"/>
        <v>✔</v>
      </c>
      <c r="Y124" s="1197"/>
      <c r="Z124" s="26"/>
      <c r="AA124" s="26"/>
      <c r="AB124" s="26"/>
      <c r="AC124" s="26"/>
      <c r="AD124" s="26"/>
    </row>
    <row r="125" spans="1:30" ht="20.100000000000001" customHeight="1" thickBot="1" x14ac:dyDescent="0.2">
      <c r="A125" s="28"/>
      <c r="B125" s="29"/>
      <c r="C125" s="32" t="s">
        <v>344</v>
      </c>
      <c r="D125" s="29"/>
      <c r="E125" s="29"/>
      <c r="F125" s="30"/>
      <c r="G125" s="501"/>
      <c r="H125" s="415"/>
      <c r="I125" s="344">
        <v>0.3</v>
      </c>
      <c r="J125" s="30" t="s">
        <v>378</v>
      </c>
      <c r="K125" s="30"/>
      <c r="L125" s="30"/>
      <c r="M125" s="30"/>
      <c r="N125" s="30"/>
      <c r="O125" s="30"/>
      <c r="P125" s="30"/>
      <c r="Q125" s="30"/>
      <c r="R125" s="7">
        <v>4</v>
      </c>
      <c r="S125" s="30" t="s">
        <v>378</v>
      </c>
      <c r="T125" s="30"/>
      <c r="U125" s="35"/>
      <c r="V125" s="477">
        <v>128</v>
      </c>
      <c r="W125" s="192" t="str">
        <f t="shared" si="2"/>
        <v>✔</v>
      </c>
      <c r="Y125" s="1197"/>
      <c r="Z125" s="26"/>
      <c r="AA125" s="26"/>
      <c r="AB125" s="26"/>
      <c r="AC125" s="26"/>
      <c r="AD125" s="26"/>
    </row>
    <row r="126" spans="1:30" ht="20.100000000000001" customHeight="1" thickBot="1" x14ac:dyDescent="0.2">
      <c r="A126" s="28"/>
      <c r="B126" s="29"/>
      <c r="C126" s="32" t="s">
        <v>336</v>
      </c>
      <c r="D126" s="29"/>
      <c r="E126" s="29"/>
      <c r="F126" s="30"/>
      <c r="G126" s="501"/>
      <c r="H126" s="415"/>
      <c r="I126" s="344">
        <v>41.1</v>
      </c>
      <c r="J126" s="30" t="s">
        <v>378</v>
      </c>
      <c r="K126" s="30"/>
      <c r="L126" s="30"/>
      <c r="M126" s="30"/>
      <c r="N126" s="30"/>
      <c r="O126" s="30"/>
      <c r="P126" s="30"/>
      <c r="Q126" s="30"/>
      <c r="R126" s="7">
        <v>186</v>
      </c>
      <c r="S126" s="30" t="s">
        <v>378</v>
      </c>
      <c r="T126" s="30"/>
      <c r="U126" s="35"/>
      <c r="V126" s="477">
        <v>129</v>
      </c>
      <c r="W126" s="192" t="str">
        <f t="shared" si="2"/>
        <v>✔</v>
      </c>
      <c r="Y126" s="1197"/>
      <c r="Z126" s="26"/>
      <c r="AA126" s="26"/>
      <c r="AB126" s="26"/>
      <c r="AC126" s="26"/>
      <c r="AD126" s="26"/>
    </row>
    <row r="127" spans="1:30" ht="20.100000000000001" customHeight="1" thickBot="1" x14ac:dyDescent="0.2">
      <c r="A127" s="28"/>
      <c r="B127" s="29"/>
      <c r="C127" s="32" t="s">
        <v>350</v>
      </c>
      <c r="D127" s="29"/>
      <c r="E127" s="29"/>
      <c r="F127" s="30"/>
      <c r="G127" s="501"/>
      <c r="H127" s="415"/>
      <c r="I127" s="344">
        <v>0.8</v>
      </c>
      <c r="J127" s="30" t="s">
        <v>378</v>
      </c>
      <c r="K127" s="30"/>
      <c r="L127" s="30"/>
      <c r="M127" s="30"/>
      <c r="N127" s="30"/>
      <c r="O127" s="30"/>
      <c r="P127" s="30"/>
      <c r="Q127" s="30"/>
      <c r="R127" s="7">
        <v>0</v>
      </c>
      <c r="S127" s="30" t="s">
        <v>378</v>
      </c>
      <c r="T127" s="30"/>
      <c r="U127" s="35"/>
      <c r="V127" s="477">
        <v>130</v>
      </c>
      <c r="W127" s="192" t="str">
        <f t="shared" si="2"/>
        <v>✔</v>
      </c>
      <c r="Y127" s="1197"/>
      <c r="Z127" s="26"/>
      <c r="AA127" s="26"/>
      <c r="AB127" s="26"/>
      <c r="AC127" s="26"/>
      <c r="AD127" s="26"/>
    </row>
    <row r="128" spans="1:30" ht="20.100000000000001" customHeight="1" thickBot="1" x14ac:dyDescent="0.2">
      <c r="A128" s="28"/>
      <c r="B128" s="29"/>
      <c r="C128" s="32" t="s">
        <v>379</v>
      </c>
      <c r="D128" s="29"/>
      <c r="E128" s="29"/>
      <c r="F128" s="30"/>
      <c r="G128" s="501"/>
      <c r="H128" s="415"/>
      <c r="I128" s="344">
        <v>0</v>
      </c>
      <c r="J128" s="30" t="s">
        <v>378</v>
      </c>
      <c r="K128" s="30"/>
      <c r="L128" s="30"/>
      <c r="M128" s="30"/>
      <c r="N128" s="30"/>
      <c r="O128" s="30"/>
      <c r="P128" s="30"/>
      <c r="Q128" s="30"/>
      <c r="R128" s="7">
        <v>6</v>
      </c>
      <c r="S128" s="30" t="s">
        <v>378</v>
      </c>
      <c r="T128" s="30"/>
      <c r="U128" s="35"/>
      <c r="V128" s="477">
        <v>131</v>
      </c>
      <c r="W128" s="192" t="str">
        <f t="shared" si="2"/>
        <v>✔</v>
      </c>
      <c r="Y128" s="1197"/>
      <c r="Z128" s="26"/>
      <c r="AA128" s="26"/>
      <c r="AB128" s="26"/>
      <c r="AC128" s="26"/>
      <c r="AD128" s="26"/>
    </row>
    <row r="129" spans="1:30" ht="20.100000000000001" customHeight="1" thickBot="1" x14ac:dyDescent="0.2">
      <c r="A129" s="28"/>
      <c r="B129" s="29"/>
      <c r="C129" s="32" t="s">
        <v>380</v>
      </c>
      <c r="D129" s="29"/>
      <c r="E129" s="29"/>
      <c r="F129" s="30"/>
      <c r="G129" s="501"/>
      <c r="H129" s="415"/>
      <c r="I129" s="344">
        <v>0</v>
      </c>
      <c r="J129" s="30" t="s">
        <v>378</v>
      </c>
      <c r="K129" s="30"/>
      <c r="L129" s="30"/>
      <c r="M129" s="30"/>
      <c r="N129" s="30"/>
      <c r="O129" s="30"/>
      <c r="P129" s="30"/>
      <c r="Q129" s="30"/>
      <c r="R129" s="7">
        <v>2</v>
      </c>
      <c r="S129" s="30" t="s">
        <v>378</v>
      </c>
      <c r="T129" s="30"/>
      <c r="U129" s="35"/>
      <c r="V129" s="477">
        <v>132</v>
      </c>
      <c r="W129" s="192" t="str">
        <f t="shared" si="2"/>
        <v>✔</v>
      </c>
      <c r="Y129" s="1197"/>
      <c r="Z129" s="26"/>
      <c r="AA129" s="26"/>
      <c r="AB129" s="26"/>
      <c r="AC129" s="26"/>
      <c r="AD129" s="26"/>
    </row>
    <row r="130" spans="1:30" ht="18" thickBot="1" x14ac:dyDescent="0.2">
      <c r="A130" s="28"/>
      <c r="B130" s="29"/>
      <c r="C130" s="32" t="s">
        <v>351</v>
      </c>
      <c r="D130" s="29"/>
      <c r="E130" s="29"/>
      <c r="F130" s="30"/>
      <c r="G130" s="501"/>
      <c r="H130" s="415"/>
      <c r="I130" s="344">
        <v>0.4</v>
      </c>
      <c r="J130" s="30" t="s">
        <v>378</v>
      </c>
      <c r="K130" s="30"/>
      <c r="L130" s="30"/>
      <c r="M130" s="30"/>
      <c r="N130" s="30"/>
      <c r="O130" s="30"/>
      <c r="P130" s="30"/>
      <c r="Q130" s="30"/>
      <c r="R130" s="7">
        <v>3</v>
      </c>
      <c r="S130" s="30" t="s">
        <v>378</v>
      </c>
      <c r="T130" s="30"/>
      <c r="U130" s="35"/>
      <c r="V130" s="477">
        <v>133</v>
      </c>
      <c r="W130" s="192" t="str">
        <f t="shared" si="2"/>
        <v>✔</v>
      </c>
      <c r="Y130" s="1197"/>
      <c r="Z130" s="26"/>
      <c r="AA130" s="26"/>
      <c r="AB130" s="26"/>
      <c r="AC130" s="26"/>
      <c r="AD130" s="26"/>
    </row>
    <row r="131" spans="1:30" ht="20.100000000000001" customHeight="1" thickBot="1" x14ac:dyDescent="0.2">
      <c r="A131" s="28"/>
      <c r="B131" s="29"/>
      <c r="C131" s="32" t="s">
        <v>352</v>
      </c>
      <c r="D131" s="29"/>
      <c r="E131" s="29"/>
      <c r="F131" s="30"/>
      <c r="G131" s="501"/>
      <c r="H131" s="415"/>
      <c r="I131" s="344">
        <v>0</v>
      </c>
      <c r="J131" s="30" t="s">
        <v>378</v>
      </c>
      <c r="K131" s="30"/>
      <c r="L131" s="30"/>
      <c r="M131" s="30"/>
      <c r="N131" s="30"/>
      <c r="O131" s="30"/>
      <c r="P131" s="30"/>
      <c r="Q131" s="30"/>
      <c r="R131" s="7">
        <v>0</v>
      </c>
      <c r="S131" s="30" t="s">
        <v>378</v>
      </c>
      <c r="T131" s="30"/>
      <c r="U131" s="35"/>
      <c r="V131" s="477">
        <v>134</v>
      </c>
      <c r="W131" s="192" t="str">
        <f t="shared" si="2"/>
        <v>✔</v>
      </c>
      <c r="Y131" s="1197"/>
      <c r="Z131" s="26"/>
      <c r="AA131" s="26"/>
      <c r="AB131" s="26"/>
      <c r="AC131" s="26"/>
      <c r="AD131" s="26"/>
    </row>
    <row r="132" spans="1:30" ht="20.100000000000001" customHeight="1" thickBot="1" x14ac:dyDescent="0.2">
      <c r="A132" s="28"/>
      <c r="B132" s="29"/>
      <c r="C132" s="32" t="s">
        <v>345</v>
      </c>
      <c r="D132" s="29"/>
      <c r="E132" s="29"/>
      <c r="F132" s="30"/>
      <c r="G132" s="501"/>
      <c r="H132" s="415"/>
      <c r="I132" s="344">
        <v>0</v>
      </c>
      <c r="J132" s="30" t="s">
        <v>378</v>
      </c>
      <c r="K132" s="30"/>
      <c r="L132" s="30"/>
      <c r="M132" s="30"/>
      <c r="N132" s="30"/>
      <c r="O132" s="30"/>
      <c r="P132" s="30"/>
      <c r="Q132" s="30"/>
      <c r="R132" s="7">
        <v>0</v>
      </c>
      <c r="S132" s="30" t="s">
        <v>378</v>
      </c>
      <c r="T132" s="30"/>
      <c r="U132" s="35"/>
      <c r="V132" s="477">
        <v>135</v>
      </c>
      <c r="W132" s="192" t="str">
        <f t="shared" si="2"/>
        <v>✔</v>
      </c>
      <c r="Y132" s="1197"/>
      <c r="Z132" s="26"/>
      <c r="AA132" s="26"/>
      <c r="AB132" s="26"/>
      <c r="AC132" s="26"/>
      <c r="AD132" s="26"/>
    </row>
    <row r="133" spans="1:30" ht="20.100000000000001" customHeight="1" thickBot="1" x14ac:dyDescent="0.2">
      <c r="A133" s="28"/>
      <c r="B133" s="29"/>
      <c r="C133" s="32" t="s">
        <v>353</v>
      </c>
      <c r="D133" s="29"/>
      <c r="E133" s="29"/>
      <c r="F133" s="30"/>
      <c r="G133" s="501"/>
      <c r="H133" s="415"/>
      <c r="I133" s="344">
        <v>0</v>
      </c>
      <c r="J133" s="30" t="s">
        <v>378</v>
      </c>
      <c r="K133" s="30"/>
      <c r="L133" s="30"/>
      <c r="M133" s="30"/>
      <c r="N133" s="30"/>
      <c r="O133" s="30"/>
      <c r="P133" s="30"/>
      <c r="Q133" s="30"/>
      <c r="R133" s="7">
        <v>0</v>
      </c>
      <c r="S133" s="30" t="s">
        <v>378</v>
      </c>
      <c r="T133" s="30"/>
      <c r="U133" s="35"/>
      <c r="V133" s="477">
        <v>136</v>
      </c>
      <c r="W133" s="192" t="str">
        <f t="shared" si="2"/>
        <v>✔</v>
      </c>
      <c r="Y133" s="1197"/>
      <c r="Z133" s="26"/>
      <c r="AA133" s="26"/>
      <c r="AB133" s="26"/>
      <c r="AC133" s="26"/>
      <c r="AD133" s="26"/>
    </row>
    <row r="134" spans="1:30" ht="20.100000000000001" customHeight="1" thickBot="1" x14ac:dyDescent="0.2">
      <c r="A134" s="28"/>
      <c r="B134" s="29"/>
      <c r="C134" s="32" t="s">
        <v>354</v>
      </c>
      <c r="D134" s="29"/>
      <c r="E134" s="29"/>
      <c r="F134" s="30"/>
      <c r="G134" s="501"/>
      <c r="H134" s="415"/>
      <c r="I134" s="344">
        <v>0</v>
      </c>
      <c r="J134" s="30" t="s">
        <v>378</v>
      </c>
      <c r="K134" s="30"/>
      <c r="L134" s="30"/>
      <c r="M134" s="30"/>
      <c r="N134" s="30"/>
      <c r="O134" s="30"/>
      <c r="P134" s="30"/>
      <c r="Q134" s="30"/>
      <c r="R134" s="7">
        <v>0</v>
      </c>
      <c r="S134" s="30" t="s">
        <v>378</v>
      </c>
      <c r="T134" s="30"/>
      <c r="U134" s="35"/>
      <c r="V134" s="477">
        <v>137</v>
      </c>
      <c r="W134" s="192" t="str">
        <f t="shared" si="2"/>
        <v>✔</v>
      </c>
      <c r="Y134" s="1197"/>
      <c r="Z134" s="26"/>
      <c r="AA134" s="26"/>
      <c r="AB134" s="26"/>
      <c r="AC134" s="26"/>
      <c r="AD134" s="26"/>
    </row>
    <row r="135" spans="1:30" ht="20.100000000000001" customHeight="1" thickBot="1" x14ac:dyDescent="0.2">
      <c r="A135" s="28"/>
      <c r="B135" s="29"/>
      <c r="C135" s="32" t="s">
        <v>355</v>
      </c>
      <c r="D135" s="29"/>
      <c r="E135" s="29"/>
      <c r="F135" s="30"/>
      <c r="G135" s="501"/>
      <c r="H135" s="415"/>
      <c r="I135" s="344">
        <v>0.9</v>
      </c>
      <c r="J135" s="30" t="s">
        <v>378</v>
      </c>
      <c r="K135" s="30"/>
      <c r="L135" s="30"/>
      <c r="M135" s="30"/>
      <c r="N135" s="30"/>
      <c r="O135" s="30"/>
      <c r="P135" s="30"/>
      <c r="Q135" s="30"/>
      <c r="R135" s="7">
        <v>14</v>
      </c>
      <c r="S135" s="30" t="s">
        <v>378</v>
      </c>
      <c r="T135" s="30"/>
      <c r="U135" s="35"/>
      <c r="V135" s="477">
        <v>138</v>
      </c>
      <c r="W135" s="192" t="str">
        <f t="shared" si="2"/>
        <v>✔</v>
      </c>
      <c r="Y135" s="1197"/>
      <c r="Z135" s="26"/>
      <c r="AA135" s="26"/>
      <c r="AB135" s="26"/>
      <c r="AC135" s="26"/>
      <c r="AD135" s="26"/>
    </row>
    <row r="136" spans="1:30" ht="20.100000000000001" customHeight="1" thickBot="1" x14ac:dyDescent="0.2">
      <c r="A136" s="28"/>
      <c r="B136" s="29"/>
      <c r="C136" s="32" t="s">
        <v>356</v>
      </c>
      <c r="D136" s="29"/>
      <c r="E136" s="29"/>
      <c r="F136" s="30"/>
      <c r="G136" s="501"/>
      <c r="H136" s="415"/>
      <c r="I136" s="344">
        <v>1.9</v>
      </c>
      <c r="J136" s="30" t="s">
        <v>378</v>
      </c>
      <c r="K136" s="30"/>
      <c r="L136" s="30"/>
      <c r="M136" s="30"/>
      <c r="N136" s="30"/>
      <c r="O136" s="30"/>
      <c r="P136" s="30"/>
      <c r="Q136" s="30"/>
      <c r="R136" s="7">
        <v>14</v>
      </c>
      <c r="S136" s="30" t="s">
        <v>378</v>
      </c>
      <c r="T136" s="30"/>
      <c r="U136" s="35"/>
      <c r="V136" s="477">
        <v>139</v>
      </c>
      <c r="W136" s="192" t="str">
        <f t="shared" si="2"/>
        <v>✔</v>
      </c>
      <c r="Y136" s="1197"/>
      <c r="Z136" s="26"/>
      <c r="AA136" s="26"/>
      <c r="AB136" s="26"/>
      <c r="AC136" s="26"/>
      <c r="AD136" s="26"/>
    </row>
    <row r="137" spans="1:30" ht="20.100000000000001" customHeight="1" thickBot="1" x14ac:dyDescent="0.2">
      <c r="A137" s="28"/>
      <c r="B137" s="29"/>
      <c r="C137" s="32" t="s">
        <v>357</v>
      </c>
      <c r="D137" s="29"/>
      <c r="E137" s="29"/>
      <c r="F137" s="30"/>
      <c r="G137" s="501"/>
      <c r="H137" s="415"/>
      <c r="I137" s="344">
        <v>0</v>
      </c>
      <c r="J137" s="30" t="s">
        <v>378</v>
      </c>
      <c r="K137" s="30"/>
      <c r="L137" s="30"/>
      <c r="M137" s="30"/>
      <c r="N137" s="30"/>
      <c r="O137" s="30"/>
      <c r="P137" s="30"/>
      <c r="Q137" s="30"/>
      <c r="R137" s="7">
        <v>0</v>
      </c>
      <c r="S137" s="30" t="s">
        <v>378</v>
      </c>
      <c r="T137" s="30"/>
      <c r="U137" s="35"/>
      <c r="V137" s="477">
        <v>140</v>
      </c>
      <c r="W137" s="192" t="str">
        <f t="shared" si="2"/>
        <v>✔</v>
      </c>
      <c r="Y137" s="1197"/>
      <c r="Z137" s="26"/>
      <c r="AA137" s="26"/>
      <c r="AB137" s="26"/>
      <c r="AC137" s="26"/>
      <c r="AD137" s="26"/>
    </row>
    <row r="138" spans="1:30" ht="20.100000000000001" customHeight="1" thickBot="1" x14ac:dyDescent="0.2">
      <c r="A138" s="28"/>
      <c r="B138" s="29"/>
      <c r="C138" s="32" t="s">
        <v>346</v>
      </c>
      <c r="D138" s="29"/>
      <c r="E138" s="29"/>
      <c r="F138" s="30"/>
      <c r="G138" s="501"/>
      <c r="H138" s="415"/>
      <c r="I138" s="344">
        <v>0</v>
      </c>
      <c r="J138" s="30" t="s">
        <v>378</v>
      </c>
      <c r="K138" s="30"/>
      <c r="L138" s="30"/>
      <c r="M138" s="30"/>
      <c r="N138" s="30"/>
      <c r="O138" s="30"/>
      <c r="P138" s="30"/>
      <c r="Q138" s="30"/>
      <c r="R138" s="7">
        <v>2</v>
      </c>
      <c r="S138" s="30" t="s">
        <v>378</v>
      </c>
      <c r="T138" s="30"/>
      <c r="U138" s="35"/>
      <c r="V138" s="477">
        <v>141</v>
      </c>
      <c r="W138" s="192" t="str">
        <f t="shared" si="2"/>
        <v>✔</v>
      </c>
      <c r="Y138" s="1197"/>
      <c r="Z138" s="26"/>
      <c r="AA138" s="26"/>
      <c r="AB138" s="26"/>
      <c r="AC138" s="26"/>
      <c r="AD138" s="26"/>
    </row>
    <row r="139" spans="1:30" ht="20.100000000000001" customHeight="1" thickBot="1" x14ac:dyDescent="0.2">
      <c r="A139" s="28"/>
      <c r="B139" s="29"/>
      <c r="C139" s="32" t="s">
        <v>358</v>
      </c>
      <c r="D139" s="29"/>
      <c r="E139" s="29"/>
      <c r="F139" s="30"/>
      <c r="G139" s="501"/>
      <c r="H139" s="415"/>
      <c r="I139" s="344">
        <v>0</v>
      </c>
      <c r="J139" s="30" t="s">
        <v>378</v>
      </c>
      <c r="K139" s="30"/>
      <c r="L139" s="30"/>
      <c r="M139" s="30"/>
      <c r="N139" s="30"/>
      <c r="O139" s="30"/>
      <c r="P139" s="30"/>
      <c r="Q139" s="30"/>
      <c r="R139" s="7">
        <v>3</v>
      </c>
      <c r="S139" s="30" t="s">
        <v>378</v>
      </c>
      <c r="T139" s="30"/>
      <c r="U139" s="35"/>
      <c r="V139" s="477">
        <v>142</v>
      </c>
      <c r="W139" s="192" t="str">
        <f t="shared" si="2"/>
        <v>✔</v>
      </c>
      <c r="Y139" s="1197"/>
      <c r="Z139" s="26"/>
      <c r="AA139" s="26"/>
      <c r="AB139" s="26"/>
      <c r="AC139" s="26"/>
      <c r="AD139" s="26"/>
    </row>
    <row r="140" spans="1:30" ht="18" thickBot="1" x14ac:dyDescent="0.2">
      <c r="A140" s="28"/>
      <c r="B140" s="29"/>
      <c r="C140" s="32" t="s">
        <v>359</v>
      </c>
      <c r="D140" s="29"/>
      <c r="E140" s="29"/>
      <c r="F140" s="30"/>
      <c r="G140" s="501"/>
      <c r="H140" s="415"/>
      <c r="I140" s="344">
        <v>0</v>
      </c>
      <c r="J140" s="30" t="s">
        <v>378</v>
      </c>
      <c r="K140" s="30"/>
      <c r="L140" s="30"/>
      <c r="M140" s="30"/>
      <c r="N140" s="30"/>
      <c r="O140" s="30"/>
      <c r="P140" s="30"/>
      <c r="Q140" s="30"/>
      <c r="R140" s="7">
        <v>0</v>
      </c>
      <c r="S140" s="30" t="s">
        <v>378</v>
      </c>
      <c r="T140" s="30"/>
      <c r="U140" s="35"/>
      <c r="V140" s="477">
        <v>143</v>
      </c>
      <c r="W140" s="192" t="str">
        <f t="shared" si="2"/>
        <v>✔</v>
      </c>
      <c r="Y140" s="1197"/>
      <c r="Z140" s="26"/>
      <c r="AA140" s="26"/>
      <c r="AB140" s="26"/>
      <c r="AC140" s="26"/>
      <c r="AD140" s="26"/>
    </row>
    <row r="141" spans="1:30" ht="20.100000000000001" customHeight="1" thickBot="1" x14ac:dyDescent="0.2">
      <c r="A141" s="28"/>
      <c r="B141" s="29"/>
      <c r="C141" s="29" t="s">
        <v>305</v>
      </c>
      <c r="D141" s="29"/>
      <c r="E141" s="29"/>
      <c r="F141" s="30"/>
      <c r="G141" s="501"/>
      <c r="H141" s="14"/>
      <c r="I141" s="344">
        <v>0</v>
      </c>
      <c r="J141" s="30" t="s">
        <v>378</v>
      </c>
      <c r="K141" s="30"/>
      <c r="L141" s="30"/>
      <c r="M141" s="30"/>
      <c r="N141" s="30"/>
      <c r="O141" s="30"/>
      <c r="P141" s="30"/>
      <c r="Q141" s="30"/>
      <c r="R141" s="7">
        <v>3</v>
      </c>
      <c r="S141" s="30" t="s">
        <v>378</v>
      </c>
      <c r="T141" s="30"/>
      <c r="U141" s="35"/>
      <c r="V141" s="477">
        <v>144</v>
      </c>
      <c r="W141" s="192" t="str">
        <f t="shared" si="2"/>
        <v>✔</v>
      </c>
      <c r="Y141" s="1197"/>
      <c r="Z141" s="26"/>
      <c r="AA141" s="26"/>
      <c r="AB141" s="26"/>
      <c r="AC141" s="26"/>
      <c r="AD141" s="26"/>
    </row>
    <row r="142" spans="1:30" ht="20.100000000000001" customHeight="1" thickBot="1" x14ac:dyDescent="0.2">
      <c r="A142" s="28"/>
      <c r="B142" s="29"/>
      <c r="C142" s="32" t="s">
        <v>229</v>
      </c>
      <c r="D142" s="29"/>
      <c r="E142" s="29"/>
      <c r="F142" s="30"/>
      <c r="G142" s="501"/>
      <c r="H142" s="415"/>
      <c r="I142" s="344">
        <v>0</v>
      </c>
      <c r="J142" s="30" t="s">
        <v>378</v>
      </c>
      <c r="K142" s="30"/>
      <c r="L142" s="30"/>
      <c r="M142" s="30"/>
      <c r="N142" s="30"/>
      <c r="O142" s="30"/>
      <c r="P142" s="30"/>
      <c r="Q142" s="30"/>
      <c r="R142" s="7">
        <v>0</v>
      </c>
      <c r="S142" s="30" t="s">
        <v>378</v>
      </c>
      <c r="T142" s="30"/>
      <c r="U142" s="35"/>
      <c r="V142" s="477">
        <v>145</v>
      </c>
      <c r="W142" s="192" t="str">
        <f t="shared" si="2"/>
        <v>✔</v>
      </c>
      <c r="Y142" s="1197"/>
      <c r="Z142" s="26"/>
      <c r="AA142" s="26"/>
      <c r="AB142" s="26"/>
      <c r="AC142" s="26"/>
      <c r="AD142" s="26"/>
    </row>
    <row r="143" spans="1:30" ht="20.100000000000001" customHeight="1" thickBot="1" x14ac:dyDescent="0.2">
      <c r="A143" s="28"/>
      <c r="B143" s="29"/>
      <c r="C143" s="32" t="s">
        <v>843</v>
      </c>
      <c r="D143" s="29"/>
      <c r="E143" s="29"/>
      <c r="F143" s="30"/>
      <c r="G143" s="501"/>
      <c r="H143" s="415"/>
      <c r="I143" s="344">
        <v>0.6</v>
      </c>
      <c r="J143" s="30" t="s">
        <v>378</v>
      </c>
      <c r="K143" s="30"/>
      <c r="L143" s="30"/>
      <c r="M143" s="30"/>
      <c r="N143" s="30"/>
      <c r="O143" s="30"/>
      <c r="P143" s="30"/>
      <c r="Q143" s="30"/>
      <c r="R143" s="7">
        <v>0</v>
      </c>
      <c r="S143" s="30" t="s">
        <v>378</v>
      </c>
      <c r="T143" s="30"/>
      <c r="U143" s="35"/>
      <c r="V143" s="477">
        <v>146</v>
      </c>
      <c r="W143" s="192" t="str">
        <f t="shared" si="2"/>
        <v>✔</v>
      </c>
      <c r="Y143" s="1197"/>
      <c r="Z143" s="26"/>
      <c r="AA143" s="26"/>
      <c r="AB143" s="26"/>
      <c r="AC143" s="26"/>
      <c r="AD143" s="26"/>
    </row>
    <row r="144" spans="1:30" ht="20.100000000000001" customHeight="1" thickBot="1" x14ac:dyDescent="0.2">
      <c r="A144" s="28"/>
      <c r="B144" s="29"/>
      <c r="C144" s="32" t="s">
        <v>288</v>
      </c>
      <c r="D144" s="29"/>
      <c r="E144" s="29"/>
      <c r="F144" s="30"/>
      <c r="G144" s="501"/>
      <c r="H144" s="415"/>
      <c r="I144" s="344">
        <v>0</v>
      </c>
      <c r="J144" s="30" t="s">
        <v>378</v>
      </c>
      <c r="K144" s="30"/>
      <c r="L144" s="30"/>
      <c r="M144" s="30"/>
      <c r="N144" s="30"/>
      <c r="O144" s="30"/>
      <c r="P144" s="30"/>
      <c r="Q144" s="30"/>
      <c r="R144" s="7">
        <v>0</v>
      </c>
      <c r="S144" s="30" t="s">
        <v>378</v>
      </c>
      <c r="T144" s="30"/>
      <c r="U144" s="35"/>
      <c r="V144" s="477">
        <v>147</v>
      </c>
      <c r="W144" s="192" t="str">
        <f t="shared" si="2"/>
        <v>✔</v>
      </c>
      <c r="Y144" s="1197"/>
      <c r="Z144" s="26"/>
      <c r="AA144" s="26"/>
      <c r="AB144" s="26"/>
      <c r="AC144" s="26"/>
      <c r="AD144" s="26"/>
    </row>
    <row r="145" spans="1:30" ht="20.100000000000001" customHeight="1" x14ac:dyDescent="0.15">
      <c r="A145" s="28"/>
      <c r="B145" s="29"/>
      <c r="C145" s="32"/>
      <c r="D145" s="29"/>
      <c r="E145" s="29"/>
      <c r="F145" s="30"/>
      <c r="G145" s="550"/>
      <c r="H145" s="415"/>
      <c r="I145" s="52"/>
      <c r="J145" s="13"/>
      <c r="K145" s="13"/>
      <c r="L145" s="13"/>
      <c r="M145" s="13"/>
      <c r="N145" s="13"/>
      <c r="O145" s="13"/>
      <c r="P145" s="13"/>
      <c r="Q145" s="13"/>
      <c r="R145" s="23"/>
      <c r="S145" s="13"/>
      <c r="T145" s="30"/>
      <c r="U145" s="35"/>
      <c r="V145" s="477">
        <v>148</v>
      </c>
      <c r="Y145" s="1197"/>
      <c r="Z145" s="26"/>
      <c r="AA145" s="26"/>
      <c r="AB145" s="26"/>
      <c r="AC145" s="26"/>
      <c r="AD145" s="26"/>
    </row>
    <row r="146" spans="1:30" ht="17.25" x14ac:dyDescent="0.15">
      <c r="A146" s="28"/>
      <c r="B146" s="29" t="s">
        <v>503</v>
      </c>
      <c r="C146" s="59"/>
      <c r="D146" s="60"/>
      <c r="E146" s="60"/>
      <c r="F146" s="60"/>
      <c r="G146" s="60"/>
      <c r="H146" s="60"/>
      <c r="I146" s="47" t="s">
        <v>322</v>
      </c>
      <c r="J146" s="29"/>
      <c r="K146" s="29"/>
      <c r="L146" s="29"/>
      <c r="M146" s="29"/>
      <c r="N146" s="29"/>
      <c r="O146" s="29"/>
      <c r="P146" s="29"/>
      <c r="Q146" s="29"/>
      <c r="R146" s="47" t="s">
        <v>333</v>
      </c>
      <c r="S146" s="13"/>
      <c r="T146" s="30"/>
      <c r="U146" s="35"/>
      <c r="V146" s="477">
        <v>149</v>
      </c>
      <c r="Y146" s="1197"/>
      <c r="Z146" s="26"/>
      <c r="AA146" s="26"/>
      <c r="AB146" s="26"/>
      <c r="AC146" s="26"/>
      <c r="AD146" s="26"/>
    </row>
    <row r="147" spans="1:30" ht="18" thickBot="1" x14ac:dyDescent="0.2">
      <c r="A147" s="28"/>
      <c r="B147" s="29" t="s">
        <v>163</v>
      </c>
      <c r="C147" s="61"/>
      <c r="D147" s="62"/>
      <c r="E147" s="62"/>
      <c r="F147" s="62"/>
      <c r="G147" s="62"/>
      <c r="H147" s="63"/>
      <c r="I147" s="47" t="s">
        <v>299</v>
      </c>
      <c r="J147" s="13"/>
      <c r="K147" s="13"/>
      <c r="L147" s="13"/>
      <c r="M147" s="13"/>
      <c r="N147" s="13"/>
      <c r="O147" s="13"/>
      <c r="P147" s="13"/>
      <c r="Q147" s="13"/>
      <c r="R147" s="47"/>
      <c r="S147" s="13"/>
      <c r="T147" s="30"/>
      <c r="U147" s="35"/>
      <c r="V147" s="477">
        <v>150</v>
      </c>
      <c r="Y147" s="1197"/>
      <c r="Z147" s="26"/>
      <c r="AA147" s="26"/>
      <c r="AB147" s="26"/>
      <c r="AC147" s="26"/>
      <c r="AD147" s="26"/>
    </row>
    <row r="148" spans="1:30" ht="20.100000000000001" customHeight="1" thickBot="1" x14ac:dyDescent="0.2">
      <c r="A148" s="28"/>
      <c r="B148" s="29"/>
      <c r="C148" s="29" t="s">
        <v>635</v>
      </c>
      <c r="D148" s="29"/>
      <c r="E148" s="29"/>
      <c r="F148" s="29"/>
      <c r="G148" s="501"/>
      <c r="H148" s="29"/>
      <c r="I148" s="344">
        <v>0</v>
      </c>
      <c r="J148" s="30" t="s">
        <v>378</v>
      </c>
      <c r="K148" s="30"/>
      <c r="L148" s="30"/>
      <c r="M148" s="30"/>
      <c r="N148" s="30"/>
      <c r="O148" s="30"/>
      <c r="P148" s="30"/>
      <c r="Q148" s="30"/>
      <c r="R148" s="239">
        <v>0</v>
      </c>
      <c r="S148" s="30" t="s">
        <v>377</v>
      </c>
      <c r="T148" s="30"/>
      <c r="U148" s="35"/>
      <c r="V148" s="477">
        <v>151</v>
      </c>
      <c r="W148" s="192" t="str">
        <f t="shared" ref="W148:W179" si="3">IF(OR(I148="",R148=""),"未入力あり","✔")</f>
        <v>✔</v>
      </c>
      <c r="Y148" s="1197"/>
      <c r="Z148" s="26"/>
      <c r="AA148" s="26"/>
      <c r="AB148" s="26"/>
      <c r="AC148" s="26"/>
      <c r="AD148" s="26"/>
    </row>
    <row r="149" spans="1:30" ht="20.100000000000001" customHeight="1" thickBot="1" x14ac:dyDescent="0.2">
      <c r="A149" s="28"/>
      <c r="B149" s="29"/>
      <c r="C149" s="29" t="s">
        <v>604</v>
      </c>
      <c r="D149" s="29"/>
      <c r="E149" s="29"/>
      <c r="F149" s="29"/>
      <c r="G149" s="501"/>
      <c r="H149" s="29"/>
      <c r="I149" s="344">
        <v>0</v>
      </c>
      <c r="J149" s="30" t="s">
        <v>378</v>
      </c>
      <c r="K149" s="30"/>
      <c r="L149" s="30"/>
      <c r="M149" s="30"/>
      <c r="N149" s="30"/>
      <c r="O149" s="30"/>
      <c r="P149" s="30"/>
      <c r="Q149" s="30"/>
      <c r="R149" s="239">
        <v>1</v>
      </c>
      <c r="S149" s="30" t="s">
        <v>377</v>
      </c>
      <c r="T149" s="30"/>
      <c r="U149" s="35"/>
      <c r="V149" s="477">
        <v>152</v>
      </c>
      <c r="W149" s="192" t="str">
        <f t="shared" si="3"/>
        <v>✔</v>
      </c>
      <c r="Y149" s="1199"/>
      <c r="Z149" s="26"/>
      <c r="AA149" s="26"/>
      <c r="AB149" s="26"/>
      <c r="AC149" s="26"/>
      <c r="AD149" s="26"/>
    </row>
    <row r="150" spans="1:30" ht="19.5" customHeight="1" thickBot="1" x14ac:dyDescent="0.2">
      <c r="A150" s="28"/>
      <c r="B150" s="29"/>
      <c r="C150" s="29" t="s">
        <v>541</v>
      </c>
      <c r="D150" s="29"/>
      <c r="E150" s="29"/>
      <c r="F150" s="29"/>
      <c r="G150" s="501"/>
      <c r="H150" s="29"/>
      <c r="I150" s="344">
        <v>0</v>
      </c>
      <c r="J150" s="30" t="s">
        <v>378</v>
      </c>
      <c r="K150" s="30"/>
      <c r="L150" s="30"/>
      <c r="M150" s="30"/>
      <c r="N150" s="30"/>
      <c r="O150" s="30"/>
      <c r="P150" s="30"/>
      <c r="Q150" s="30"/>
      <c r="R150" s="239">
        <v>1</v>
      </c>
      <c r="S150" s="30" t="s">
        <v>377</v>
      </c>
      <c r="T150" s="30"/>
      <c r="U150" s="35"/>
      <c r="V150" s="477">
        <v>153</v>
      </c>
      <c r="W150" s="192" t="str">
        <f t="shared" si="3"/>
        <v>✔</v>
      </c>
      <c r="Y150" s="1197"/>
      <c r="Z150" s="26"/>
      <c r="AA150" s="26"/>
      <c r="AB150" s="26"/>
      <c r="AC150" s="26"/>
      <c r="AD150" s="26"/>
    </row>
    <row r="151" spans="1:30" ht="39" customHeight="1" thickBot="1" x14ac:dyDescent="0.2">
      <c r="A151" s="28"/>
      <c r="B151" s="29"/>
      <c r="C151" s="1378" t="s">
        <v>504</v>
      </c>
      <c r="D151" s="1378"/>
      <c r="E151" s="1378"/>
      <c r="F151" s="1378"/>
      <c r="G151" s="1378"/>
      <c r="H151" s="1381"/>
      <c r="I151" s="344">
        <v>0</v>
      </c>
      <c r="J151" s="30" t="s">
        <v>378</v>
      </c>
      <c r="K151" s="30"/>
      <c r="L151" s="30"/>
      <c r="M151" s="30"/>
      <c r="N151" s="30"/>
      <c r="O151" s="30"/>
      <c r="P151" s="30"/>
      <c r="Q151" s="30"/>
      <c r="R151" s="239">
        <v>1</v>
      </c>
      <c r="S151" s="30" t="s">
        <v>377</v>
      </c>
      <c r="T151" s="30"/>
      <c r="U151" s="35"/>
      <c r="V151" s="477">
        <v>154</v>
      </c>
      <c r="W151" s="192" t="str">
        <f t="shared" si="3"/>
        <v>✔</v>
      </c>
      <c r="Y151" s="1197"/>
      <c r="Z151" s="26"/>
      <c r="AA151" s="26"/>
      <c r="AB151" s="26"/>
      <c r="AC151" s="26"/>
      <c r="AD151" s="26"/>
    </row>
    <row r="152" spans="1:30" ht="19.5" customHeight="1" thickBot="1" x14ac:dyDescent="0.2">
      <c r="A152" s="28"/>
      <c r="B152" s="29"/>
      <c r="C152" s="16" t="s">
        <v>616</v>
      </c>
      <c r="D152" s="16"/>
      <c r="E152" s="16"/>
      <c r="F152" s="11"/>
      <c r="G152" s="17"/>
      <c r="H152" s="18"/>
      <c r="I152" s="344">
        <v>0</v>
      </c>
      <c r="J152" s="30" t="s">
        <v>378</v>
      </c>
      <c r="K152" s="30"/>
      <c r="L152" s="30"/>
      <c r="M152" s="30"/>
      <c r="N152" s="30"/>
      <c r="O152" s="30"/>
      <c r="P152" s="30"/>
      <c r="Q152" s="30"/>
      <c r="R152" s="239">
        <v>0</v>
      </c>
      <c r="S152" s="30" t="s">
        <v>378</v>
      </c>
      <c r="T152" s="30"/>
      <c r="U152" s="35"/>
      <c r="V152" s="477">
        <v>155</v>
      </c>
      <c r="W152" s="192" t="str">
        <f t="shared" si="3"/>
        <v>✔</v>
      </c>
      <c r="Y152" s="1197"/>
      <c r="Z152" s="26"/>
      <c r="AA152" s="26"/>
      <c r="AB152" s="26"/>
      <c r="AC152" s="26"/>
      <c r="AD152" s="26"/>
    </row>
    <row r="153" spans="1:30" ht="20.100000000000001" customHeight="1" thickBot="1" x14ac:dyDescent="0.2">
      <c r="A153" s="28"/>
      <c r="B153" s="29"/>
      <c r="C153" s="16" t="s">
        <v>542</v>
      </c>
      <c r="D153" s="29"/>
      <c r="E153" s="29"/>
      <c r="F153" s="29"/>
      <c r="G153" s="501"/>
      <c r="H153" s="29"/>
      <c r="I153" s="344">
        <v>0</v>
      </c>
      <c r="J153" s="30" t="s">
        <v>378</v>
      </c>
      <c r="K153" s="30"/>
      <c r="L153" s="30"/>
      <c r="M153" s="30"/>
      <c r="N153" s="30"/>
      <c r="O153" s="30"/>
      <c r="P153" s="30"/>
      <c r="Q153" s="30"/>
      <c r="R153" s="239">
        <v>0</v>
      </c>
      <c r="S153" s="30" t="s">
        <v>377</v>
      </c>
      <c r="T153" s="30"/>
      <c r="U153" s="35"/>
      <c r="V153" s="477">
        <v>156</v>
      </c>
      <c r="W153" s="192" t="str">
        <f t="shared" si="3"/>
        <v>✔</v>
      </c>
      <c r="Y153" s="1197"/>
      <c r="Z153" s="26"/>
      <c r="AA153" s="26"/>
      <c r="AB153" s="26"/>
      <c r="AC153" s="26"/>
      <c r="AD153" s="26"/>
    </row>
    <row r="154" spans="1:30" ht="20.100000000000001" customHeight="1" thickBot="1" x14ac:dyDescent="0.2">
      <c r="A154" s="28"/>
      <c r="B154" s="29"/>
      <c r="C154" s="29" t="s">
        <v>543</v>
      </c>
      <c r="D154" s="29"/>
      <c r="E154" s="29"/>
      <c r="F154" s="29"/>
      <c r="G154" s="501"/>
      <c r="H154" s="29"/>
      <c r="I154" s="344">
        <v>0</v>
      </c>
      <c r="J154" s="30" t="s">
        <v>378</v>
      </c>
      <c r="K154" s="30"/>
      <c r="L154" s="30"/>
      <c r="M154" s="30"/>
      <c r="N154" s="30"/>
      <c r="O154" s="30"/>
      <c r="P154" s="30"/>
      <c r="Q154" s="30"/>
      <c r="R154" s="239">
        <v>2</v>
      </c>
      <c r="S154" s="30" t="s">
        <v>377</v>
      </c>
      <c r="T154" s="30"/>
      <c r="U154" s="35"/>
      <c r="V154" s="477">
        <v>157</v>
      </c>
      <c r="W154" s="192" t="str">
        <f t="shared" si="3"/>
        <v>✔</v>
      </c>
      <c r="Y154" s="1197"/>
      <c r="Z154" s="26"/>
      <c r="AA154" s="26"/>
      <c r="AB154" s="26"/>
      <c r="AC154" s="26"/>
      <c r="AD154" s="26"/>
    </row>
    <row r="155" spans="1:30" ht="20.100000000000001" customHeight="1" thickBot="1" x14ac:dyDescent="0.2">
      <c r="A155" s="28"/>
      <c r="B155" s="29"/>
      <c r="C155" s="29" t="s">
        <v>544</v>
      </c>
      <c r="D155" s="29"/>
      <c r="E155" s="29"/>
      <c r="F155" s="29"/>
      <c r="G155" s="501"/>
      <c r="H155" s="29"/>
      <c r="I155" s="344">
        <v>0</v>
      </c>
      <c r="J155" s="30" t="s">
        <v>378</v>
      </c>
      <c r="K155" s="30"/>
      <c r="L155" s="30"/>
      <c r="M155" s="30"/>
      <c r="N155" s="30"/>
      <c r="O155" s="30"/>
      <c r="P155" s="30"/>
      <c r="Q155" s="30"/>
      <c r="R155" s="239">
        <v>1</v>
      </c>
      <c r="S155" s="30" t="s">
        <v>377</v>
      </c>
      <c r="T155" s="30"/>
      <c r="U155" s="35"/>
      <c r="V155" s="477">
        <v>158</v>
      </c>
      <c r="W155" s="192" t="str">
        <f t="shared" si="3"/>
        <v>✔</v>
      </c>
      <c r="Y155" s="1197"/>
      <c r="Z155" s="26"/>
      <c r="AA155" s="26"/>
      <c r="AB155" s="26"/>
      <c r="AC155" s="26"/>
      <c r="AD155" s="26"/>
    </row>
    <row r="156" spans="1:30" ht="20.100000000000001" customHeight="1" thickBot="1" x14ac:dyDescent="0.2">
      <c r="A156" s="28"/>
      <c r="B156" s="29"/>
      <c r="C156" s="29" t="s">
        <v>545</v>
      </c>
      <c r="D156" s="29"/>
      <c r="E156" s="29"/>
      <c r="F156" s="29"/>
      <c r="G156" s="501"/>
      <c r="H156" s="29"/>
      <c r="I156" s="344">
        <v>0</v>
      </c>
      <c r="J156" s="30" t="s">
        <v>378</v>
      </c>
      <c r="K156" s="30"/>
      <c r="L156" s="30"/>
      <c r="M156" s="30"/>
      <c r="N156" s="30"/>
      <c r="O156" s="30"/>
      <c r="P156" s="30"/>
      <c r="Q156" s="30"/>
      <c r="R156" s="239">
        <v>11</v>
      </c>
      <c r="S156" s="30" t="s">
        <v>377</v>
      </c>
      <c r="T156" s="30"/>
      <c r="U156" s="35"/>
      <c r="V156" s="477">
        <v>159</v>
      </c>
      <c r="W156" s="192" t="str">
        <f t="shared" si="3"/>
        <v>✔</v>
      </c>
      <c r="Y156" s="1197"/>
      <c r="Z156" s="26"/>
      <c r="AA156" s="26"/>
      <c r="AB156" s="26"/>
      <c r="AC156" s="26"/>
      <c r="AD156" s="26"/>
    </row>
    <row r="157" spans="1:30" ht="20.100000000000001" customHeight="1" thickBot="1" x14ac:dyDescent="0.2">
      <c r="A157" s="28"/>
      <c r="B157" s="29"/>
      <c r="C157" s="29" t="s">
        <v>546</v>
      </c>
      <c r="D157" s="29"/>
      <c r="E157" s="29"/>
      <c r="F157" s="29"/>
      <c r="G157" s="501"/>
      <c r="H157" s="29"/>
      <c r="I157" s="344">
        <v>0.2</v>
      </c>
      <c r="J157" s="30" t="s">
        <v>378</v>
      </c>
      <c r="K157" s="30"/>
      <c r="L157" s="30"/>
      <c r="M157" s="30"/>
      <c r="N157" s="30"/>
      <c r="O157" s="30"/>
      <c r="P157" s="30"/>
      <c r="Q157" s="30"/>
      <c r="R157" s="239">
        <v>2</v>
      </c>
      <c r="S157" s="30" t="s">
        <v>377</v>
      </c>
      <c r="T157" s="30"/>
      <c r="U157" s="35"/>
      <c r="V157" s="477">
        <v>160</v>
      </c>
      <c r="W157" s="192" t="str">
        <f t="shared" si="3"/>
        <v>✔</v>
      </c>
      <c r="Y157" s="1197"/>
      <c r="Z157" s="26"/>
      <c r="AA157" s="26"/>
      <c r="AB157" s="26"/>
      <c r="AC157" s="26"/>
      <c r="AD157" s="26"/>
    </row>
    <row r="158" spans="1:30" ht="20.100000000000001" customHeight="1" thickBot="1" x14ac:dyDescent="0.2">
      <c r="A158" s="28"/>
      <c r="B158" s="29"/>
      <c r="C158" s="29" t="s">
        <v>1106</v>
      </c>
      <c r="D158" s="29"/>
      <c r="E158" s="29"/>
      <c r="F158" s="29"/>
      <c r="G158" s="501"/>
      <c r="H158" s="29"/>
      <c r="I158" s="344">
        <v>0</v>
      </c>
      <c r="J158" s="30" t="s">
        <v>378</v>
      </c>
      <c r="K158" s="30"/>
      <c r="L158" s="30"/>
      <c r="M158" s="30"/>
      <c r="N158" s="30"/>
      <c r="O158" s="30"/>
      <c r="P158" s="30"/>
      <c r="Q158" s="30"/>
      <c r="R158" s="239">
        <v>0</v>
      </c>
      <c r="S158" s="30" t="s">
        <v>377</v>
      </c>
      <c r="T158" s="30"/>
      <c r="U158" s="35"/>
      <c r="V158" s="477">
        <v>161</v>
      </c>
      <c r="W158" s="192" t="str">
        <f t="shared" si="3"/>
        <v>✔</v>
      </c>
      <c r="Y158" s="1197"/>
      <c r="Z158" s="26"/>
      <c r="AA158" s="26"/>
      <c r="AB158" s="26"/>
      <c r="AC158" s="26"/>
      <c r="AD158" s="26"/>
    </row>
    <row r="159" spans="1:30" ht="20.100000000000001" customHeight="1" thickBot="1" x14ac:dyDescent="0.2">
      <c r="A159" s="28"/>
      <c r="B159" s="29"/>
      <c r="C159" s="29" t="s">
        <v>547</v>
      </c>
      <c r="D159" s="29"/>
      <c r="E159" s="29"/>
      <c r="F159" s="29"/>
      <c r="G159" s="501"/>
      <c r="H159" s="29"/>
      <c r="I159" s="344">
        <v>0</v>
      </c>
      <c r="J159" s="30" t="s">
        <v>378</v>
      </c>
      <c r="K159" s="30"/>
      <c r="L159" s="30"/>
      <c r="M159" s="30"/>
      <c r="N159" s="30"/>
      <c r="O159" s="30"/>
      <c r="P159" s="30"/>
      <c r="Q159" s="30"/>
      <c r="R159" s="239">
        <v>0</v>
      </c>
      <c r="S159" s="30" t="s">
        <v>377</v>
      </c>
      <c r="T159" s="30"/>
      <c r="U159" s="35"/>
      <c r="V159" s="477">
        <v>162</v>
      </c>
      <c r="W159" s="192" t="str">
        <f t="shared" si="3"/>
        <v>✔</v>
      </c>
      <c r="Y159" s="1197"/>
      <c r="Z159" s="26"/>
      <c r="AA159" s="26"/>
      <c r="AB159" s="26"/>
      <c r="AC159" s="26"/>
      <c r="AD159" s="26"/>
    </row>
    <row r="160" spans="1:30" ht="20.100000000000001" customHeight="1" thickBot="1" x14ac:dyDescent="0.2">
      <c r="A160" s="28"/>
      <c r="B160" s="29"/>
      <c r="C160" s="29" t="s">
        <v>548</v>
      </c>
      <c r="D160" s="29"/>
      <c r="E160" s="29"/>
      <c r="F160" s="29"/>
      <c r="G160" s="501"/>
      <c r="H160" s="29"/>
      <c r="I160" s="344">
        <v>0</v>
      </c>
      <c r="J160" s="30" t="s">
        <v>378</v>
      </c>
      <c r="K160" s="30"/>
      <c r="L160" s="30"/>
      <c r="M160" s="30"/>
      <c r="N160" s="30"/>
      <c r="O160" s="30"/>
      <c r="P160" s="30"/>
      <c r="Q160" s="30"/>
      <c r="R160" s="239">
        <v>2</v>
      </c>
      <c r="S160" s="30" t="s">
        <v>377</v>
      </c>
      <c r="T160" s="30"/>
      <c r="U160" s="35"/>
      <c r="V160" s="477">
        <v>163</v>
      </c>
      <c r="W160" s="192" t="str">
        <f t="shared" si="3"/>
        <v>✔</v>
      </c>
      <c r="Y160" s="1197"/>
      <c r="Z160" s="26"/>
      <c r="AA160" s="26"/>
      <c r="AB160" s="26"/>
      <c r="AC160" s="26"/>
      <c r="AD160" s="26"/>
    </row>
    <row r="161" spans="1:30" ht="20.100000000000001" customHeight="1" thickBot="1" x14ac:dyDescent="0.2">
      <c r="A161" s="28"/>
      <c r="B161" s="29"/>
      <c r="C161" s="29" t="s">
        <v>549</v>
      </c>
      <c r="D161" s="29"/>
      <c r="E161" s="29"/>
      <c r="F161" s="29"/>
      <c r="G161" s="501"/>
      <c r="H161" s="29"/>
      <c r="I161" s="344">
        <v>0</v>
      </c>
      <c r="J161" s="30" t="s">
        <v>378</v>
      </c>
      <c r="K161" s="30"/>
      <c r="L161" s="30"/>
      <c r="M161" s="30"/>
      <c r="N161" s="30"/>
      <c r="O161" s="30"/>
      <c r="P161" s="30"/>
      <c r="Q161" s="30"/>
      <c r="R161" s="239">
        <v>0</v>
      </c>
      <c r="S161" s="30" t="s">
        <v>377</v>
      </c>
      <c r="T161" s="30"/>
      <c r="U161" s="35"/>
      <c r="V161" s="477">
        <v>164</v>
      </c>
      <c r="W161" s="192" t="str">
        <f t="shared" si="3"/>
        <v>✔</v>
      </c>
      <c r="Y161" s="1197"/>
      <c r="Z161" s="26"/>
      <c r="AA161" s="26"/>
      <c r="AB161" s="26"/>
      <c r="AC161" s="26"/>
      <c r="AD161" s="26"/>
    </row>
    <row r="162" spans="1:30" ht="20.100000000000001" customHeight="1" thickBot="1" x14ac:dyDescent="0.2">
      <c r="A162" s="28"/>
      <c r="B162" s="29"/>
      <c r="C162" s="29" t="s">
        <v>550</v>
      </c>
      <c r="D162" s="29"/>
      <c r="E162" s="29"/>
      <c r="F162" s="30"/>
      <c r="G162" s="501"/>
      <c r="H162" s="501"/>
      <c r="I162" s="344">
        <v>0</v>
      </c>
      <c r="J162" s="30" t="s">
        <v>378</v>
      </c>
      <c r="K162" s="30"/>
      <c r="L162" s="30"/>
      <c r="M162" s="30"/>
      <c r="N162" s="30"/>
      <c r="O162" s="30"/>
      <c r="P162" s="30"/>
      <c r="Q162" s="30"/>
      <c r="R162" s="239">
        <v>0</v>
      </c>
      <c r="S162" s="30" t="s">
        <v>377</v>
      </c>
      <c r="T162" s="30"/>
      <c r="U162" s="35"/>
      <c r="V162" s="477">
        <v>165</v>
      </c>
      <c r="W162" s="192" t="str">
        <f t="shared" si="3"/>
        <v>✔</v>
      </c>
      <c r="Y162" s="1197"/>
      <c r="Z162" s="26"/>
      <c r="AA162" s="26"/>
      <c r="AB162" s="26"/>
      <c r="AC162" s="26"/>
      <c r="AD162" s="26"/>
    </row>
    <row r="163" spans="1:30" ht="20.100000000000001" customHeight="1" thickBot="1" x14ac:dyDescent="0.2">
      <c r="A163" s="28"/>
      <c r="B163" s="29"/>
      <c r="C163" s="29" t="s">
        <v>551</v>
      </c>
      <c r="D163" s="29"/>
      <c r="E163" s="29"/>
      <c r="F163" s="29"/>
      <c r="G163" s="501"/>
      <c r="H163" s="29"/>
      <c r="I163" s="344">
        <v>0</v>
      </c>
      <c r="J163" s="30" t="s">
        <v>378</v>
      </c>
      <c r="K163" s="30"/>
      <c r="L163" s="30"/>
      <c r="M163" s="30"/>
      <c r="N163" s="30"/>
      <c r="O163" s="30"/>
      <c r="P163" s="30"/>
      <c r="Q163" s="30"/>
      <c r="R163" s="239">
        <v>0</v>
      </c>
      <c r="S163" s="30" t="s">
        <v>377</v>
      </c>
      <c r="T163" s="30"/>
      <c r="U163" s="35"/>
      <c r="V163" s="477">
        <v>166</v>
      </c>
      <c r="W163" s="192" t="str">
        <f t="shared" si="3"/>
        <v>✔</v>
      </c>
      <c r="Y163" s="1197"/>
      <c r="Z163" s="26"/>
      <c r="AA163" s="26"/>
      <c r="AB163" s="26"/>
      <c r="AC163" s="26"/>
      <c r="AD163" s="26"/>
    </row>
    <row r="164" spans="1:30" ht="20.100000000000001" customHeight="1" thickBot="1" x14ac:dyDescent="0.2">
      <c r="A164" s="28"/>
      <c r="B164" s="29"/>
      <c r="C164" s="29" t="s">
        <v>552</v>
      </c>
      <c r="D164" s="29"/>
      <c r="E164" s="29"/>
      <c r="F164" s="29"/>
      <c r="G164" s="501"/>
      <c r="H164" s="29"/>
      <c r="I164" s="344">
        <v>0</v>
      </c>
      <c r="J164" s="30" t="s">
        <v>378</v>
      </c>
      <c r="K164" s="30"/>
      <c r="L164" s="30"/>
      <c r="M164" s="30"/>
      <c r="N164" s="30"/>
      <c r="O164" s="30"/>
      <c r="P164" s="30"/>
      <c r="Q164" s="30"/>
      <c r="R164" s="239">
        <v>0</v>
      </c>
      <c r="S164" s="30" t="s">
        <v>377</v>
      </c>
      <c r="T164" s="30"/>
      <c r="U164" s="35"/>
      <c r="V164" s="477">
        <v>167</v>
      </c>
      <c r="W164" s="192" t="str">
        <f t="shared" si="3"/>
        <v>✔</v>
      </c>
      <c r="Y164" s="1197"/>
      <c r="Z164" s="26"/>
      <c r="AA164" s="26"/>
      <c r="AB164" s="26"/>
      <c r="AC164" s="26"/>
      <c r="AD164" s="26"/>
    </row>
    <row r="165" spans="1:30" ht="20.100000000000001" customHeight="1" thickBot="1" x14ac:dyDescent="0.2">
      <c r="A165" s="28"/>
      <c r="B165" s="29"/>
      <c r="C165" s="29" t="s">
        <v>553</v>
      </c>
      <c r="D165" s="29"/>
      <c r="E165" s="29"/>
      <c r="F165" s="29"/>
      <c r="G165" s="501"/>
      <c r="H165" s="29"/>
      <c r="I165" s="344">
        <v>0</v>
      </c>
      <c r="J165" s="30" t="s">
        <v>378</v>
      </c>
      <c r="K165" s="30"/>
      <c r="L165" s="30"/>
      <c r="M165" s="30"/>
      <c r="N165" s="30"/>
      <c r="O165" s="30"/>
      <c r="P165" s="30"/>
      <c r="Q165" s="30"/>
      <c r="R165" s="239">
        <v>0</v>
      </c>
      <c r="S165" s="30" t="s">
        <v>377</v>
      </c>
      <c r="T165" s="30"/>
      <c r="U165" s="35"/>
      <c r="V165" s="477">
        <v>168</v>
      </c>
      <c r="W165" s="192" t="str">
        <f t="shared" si="3"/>
        <v>✔</v>
      </c>
      <c r="Y165" s="1197"/>
      <c r="Z165" s="26"/>
      <c r="AA165" s="26"/>
      <c r="AB165" s="26"/>
      <c r="AC165" s="26"/>
      <c r="AD165" s="26"/>
    </row>
    <row r="166" spans="1:30" ht="20.100000000000001" customHeight="1" thickBot="1" x14ac:dyDescent="0.2">
      <c r="A166" s="28"/>
      <c r="B166" s="29"/>
      <c r="C166" s="29" t="s">
        <v>554</v>
      </c>
      <c r="D166" s="29"/>
      <c r="E166" s="29"/>
      <c r="F166" s="29"/>
      <c r="G166" s="501"/>
      <c r="H166" s="29"/>
      <c r="I166" s="344">
        <v>0</v>
      </c>
      <c r="J166" s="30" t="s">
        <v>378</v>
      </c>
      <c r="K166" s="30"/>
      <c r="L166" s="30"/>
      <c r="M166" s="30"/>
      <c r="N166" s="30"/>
      <c r="O166" s="30"/>
      <c r="P166" s="30"/>
      <c r="Q166" s="30"/>
      <c r="R166" s="239">
        <v>0</v>
      </c>
      <c r="S166" s="30" t="s">
        <v>377</v>
      </c>
      <c r="T166" s="30"/>
      <c r="U166" s="35"/>
      <c r="V166" s="477">
        <v>169</v>
      </c>
      <c r="W166" s="192" t="str">
        <f t="shared" si="3"/>
        <v>✔</v>
      </c>
      <c r="Y166" s="1197"/>
      <c r="Z166" s="26"/>
      <c r="AA166" s="26"/>
      <c r="AB166" s="26"/>
      <c r="AC166" s="26"/>
      <c r="AD166" s="26"/>
    </row>
    <row r="167" spans="1:30" ht="20.100000000000001" customHeight="1" thickBot="1" x14ac:dyDescent="0.2">
      <c r="A167" s="28"/>
      <c r="B167" s="29"/>
      <c r="C167" s="29" t="s">
        <v>605</v>
      </c>
      <c r="D167" s="29"/>
      <c r="E167" s="29"/>
      <c r="F167" s="29"/>
      <c r="G167" s="501"/>
      <c r="H167" s="29"/>
      <c r="I167" s="344">
        <v>0</v>
      </c>
      <c r="J167" s="30" t="s">
        <v>378</v>
      </c>
      <c r="K167" s="30"/>
      <c r="L167" s="30"/>
      <c r="M167" s="30"/>
      <c r="N167" s="30"/>
      <c r="O167" s="30"/>
      <c r="P167" s="30"/>
      <c r="Q167" s="30"/>
      <c r="R167" s="239">
        <v>0</v>
      </c>
      <c r="S167" s="30" t="s">
        <v>377</v>
      </c>
      <c r="T167" s="30"/>
      <c r="U167" s="35"/>
      <c r="V167" s="477">
        <v>170</v>
      </c>
      <c r="W167" s="192" t="str">
        <f t="shared" si="3"/>
        <v>✔</v>
      </c>
      <c r="Y167" s="1197"/>
      <c r="Z167" s="26"/>
      <c r="AA167" s="26"/>
      <c r="AB167" s="26"/>
      <c r="AC167" s="26"/>
      <c r="AD167" s="26"/>
    </row>
    <row r="168" spans="1:30" ht="20.100000000000001" customHeight="1" thickBot="1" x14ac:dyDescent="0.2">
      <c r="A168" s="28"/>
      <c r="B168" s="29"/>
      <c r="C168" s="29" t="s">
        <v>555</v>
      </c>
      <c r="D168" s="29"/>
      <c r="E168" s="29"/>
      <c r="F168" s="29"/>
      <c r="G168" s="501"/>
      <c r="H168" s="29"/>
      <c r="I168" s="344">
        <v>0</v>
      </c>
      <c r="J168" s="30" t="s">
        <v>378</v>
      </c>
      <c r="K168" s="30"/>
      <c r="L168" s="30"/>
      <c r="M168" s="30"/>
      <c r="N168" s="30"/>
      <c r="O168" s="30"/>
      <c r="P168" s="30"/>
      <c r="Q168" s="30"/>
      <c r="R168" s="239">
        <v>1</v>
      </c>
      <c r="S168" s="30" t="s">
        <v>377</v>
      </c>
      <c r="T168" s="30"/>
      <c r="U168" s="35"/>
      <c r="V168" s="477">
        <v>171</v>
      </c>
      <c r="W168" s="192" t="str">
        <f t="shared" si="3"/>
        <v>✔</v>
      </c>
      <c r="Y168" s="1197"/>
      <c r="Z168" s="26"/>
      <c r="AA168" s="26"/>
      <c r="AB168" s="26"/>
      <c r="AC168" s="26"/>
      <c r="AD168" s="26"/>
    </row>
    <row r="169" spans="1:30" ht="20.100000000000001" customHeight="1" thickBot="1" x14ac:dyDescent="0.2">
      <c r="A169" s="28"/>
      <c r="B169" s="29"/>
      <c r="C169" s="29" t="s">
        <v>556</v>
      </c>
      <c r="D169" s="29"/>
      <c r="E169" s="29"/>
      <c r="F169" s="29"/>
      <c r="G169" s="501"/>
      <c r="H169" s="29"/>
      <c r="I169" s="344">
        <v>0</v>
      </c>
      <c r="J169" s="30" t="s">
        <v>378</v>
      </c>
      <c r="K169" s="30"/>
      <c r="L169" s="30"/>
      <c r="M169" s="30"/>
      <c r="N169" s="30"/>
      <c r="O169" s="30"/>
      <c r="P169" s="30"/>
      <c r="Q169" s="30"/>
      <c r="R169" s="239">
        <v>1</v>
      </c>
      <c r="S169" s="30" t="s">
        <v>377</v>
      </c>
      <c r="T169" s="30"/>
      <c r="U169" s="35"/>
      <c r="V169" s="477">
        <v>172</v>
      </c>
      <c r="W169" s="192" t="str">
        <f t="shared" si="3"/>
        <v>✔</v>
      </c>
      <c r="Y169" s="1197"/>
      <c r="Z169" s="26"/>
      <c r="AA169" s="26"/>
      <c r="AB169" s="26"/>
      <c r="AC169" s="26"/>
      <c r="AD169" s="26"/>
    </row>
    <row r="170" spans="1:30" ht="20.100000000000001" customHeight="1" thickBot="1" x14ac:dyDescent="0.2">
      <c r="A170" s="28"/>
      <c r="B170" s="29"/>
      <c r="C170" s="29" t="s">
        <v>557</v>
      </c>
      <c r="D170" s="29"/>
      <c r="E170" s="29"/>
      <c r="F170" s="29"/>
      <c r="G170" s="501"/>
      <c r="H170" s="29"/>
      <c r="I170" s="344">
        <v>1</v>
      </c>
      <c r="J170" s="30" t="s">
        <v>378</v>
      </c>
      <c r="K170" s="30"/>
      <c r="L170" s="30"/>
      <c r="M170" s="30"/>
      <c r="N170" s="30"/>
      <c r="O170" s="30"/>
      <c r="P170" s="30"/>
      <c r="Q170" s="30"/>
      <c r="R170" s="239">
        <v>11</v>
      </c>
      <c r="S170" s="30" t="s">
        <v>377</v>
      </c>
      <c r="T170" s="30"/>
      <c r="U170" s="35"/>
      <c r="V170" s="477">
        <v>173</v>
      </c>
      <c r="W170" s="192" t="str">
        <f t="shared" si="3"/>
        <v>✔</v>
      </c>
      <c r="Y170" s="1197"/>
      <c r="Z170" s="26"/>
      <c r="AA170" s="26"/>
      <c r="AB170" s="26"/>
      <c r="AC170" s="26"/>
      <c r="AD170" s="26"/>
    </row>
    <row r="171" spans="1:30" ht="20.100000000000001" customHeight="1" thickBot="1" x14ac:dyDescent="0.2">
      <c r="A171" s="28"/>
      <c r="B171" s="29"/>
      <c r="C171" s="29" t="s">
        <v>558</v>
      </c>
      <c r="D171" s="29"/>
      <c r="E171" s="29"/>
      <c r="F171" s="29"/>
      <c r="G171" s="501"/>
      <c r="H171" s="29"/>
      <c r="I171" s="344">
        <v>0</v>
      </c>
      <c r="J171" s="30" t="s">
        <v>378</v>
      </c>
      <c r="K171" s="30"/>
      <c r="L171" s="30"/>
      <c r="M171" s="30"/>
      <c r="N171" s="30"/>
      <c r="O171" s="30"/>
      <c r="P171" s="30"/>
      <c r="Q171" s="30"/>
      <c r="R171" s="239">
        <v>1</v>
      </c>
      <c r="S171" s="30" t="s">
        <v>377</v>
      </c>
      <c r="T171" s="30"/>
      <c r="U171" s="35"/>
      <c r="V171" s="477">
        <v>174</v>
      </c>
      <c r="W171" s="192" t="str">
        <f t="shared" si="3"/>
        <v>✔</v>
      </c>
      <c r="Y171" s="1197"/>
      <c r="Z171" s="26"/>
      <c r="AA171" s="26"/>
      <c r="AB171" s="26"/>
      <c r="AC171" s="26"/>
      <c r="AD171" s="26"/>
    </row>
    <row r="172" spans="1:30" ht="20.100000000000001" customHeight="1" thickBot="1" x14ac:dyDescent="0.2">
      <c r="A172" s="28"/>
      <c r="B172" s="29"/>
      <c r="C172" s="29" t="s">
        <v>606</v>
      </c>
      <c r="D172" s="29"/>
      <c r="E172" s="29"/>
      <c r="F172" s="29"/>
      <c r="G172" s="501"/>
      <c r="H172" s="29"/>
      <c r="I172" s="344">
        <v>0.6</v>
      </c>
      <c r="J172" s="30" t="s">
        <v>378</v>
      </c>
      <c r="K172" s="30"/>
      <c r="L172" s="30"/>
      <c r="M172" s="30"/>
      <c r="N172" s="30"/>
      <c r="O172" s="30"/>
      <c r="P172" s="30"/>
      <c r="Q172" s="30"/>
      <c r="R172" s="239">
        <v>0</v>
      </c>
      <c r="S172" s="30" t="s">
        <v>377</v>
      </c>
      <c r="T172" s="30"/>
      <c r="U172" s="35"/>
      <c r="V172" s="477">
        <v>175</v>
      </c>
      <c r="W172" s="192" t="str">
        <f t="shared" si="3"/>
        <v>✔</v>
      </c>
      <c r="Y172" s="1197"/>
      <c r="Z172" s="26"/>
      <c r="AA172" s="26"/>
      <c r="AB172" s="26"/>
      <c r="AC172" s="26"/>
      <c r="AD172" s="26"/>
    </row>
    <row r="173" spans="1:30" ht="20.100000000000001" customHeight="1" thickBot="1" x14ac:dyDescent="0.2">
      <c r="A173" s="28"/>
      <c r="B173" s="29"/>
      <c r="C173" s="29" t="s">
        <v>419</v>
      </c>
      <c r="D173" s="29"/>
      <c r="E173" s="29"/>
      <c r="F173" s="29"/>
      <c r="G173" s="501"/>
      <c r="H173" s="29"/>
      <c r="I173" s="344">
        <v>0</v>
      </c>
      <c r="J173" s="30" t="s">
        <v>378</v>
      </c>
      <c r="K173" s="30"/>
      <c r="L173" s="30"/>
      <c r="M173" s="30"/>
      <c r="N173" s="30"/>
      <c r="O173" s="30"/>
      <c r="P173" s="30"/>
      <c r="Q173" s="30"/>
      <c r="R173" s="239">
        <v>0</v>
      </c>
      <c r="S173" s="30" t="s">
        <v>377</v>
      </c>
      <c r="T173" s="30"/>
      <c r="U173" s="35"/>
      <c r="V173" s="477">
        <v>176</v>
      </c>
      <c r="W173" s="192" t="str">
        <f t="shared" si="3"/>
        <v>✔</v>
      </c>
      <c r="Y173" s="1197"/>
      <c r="Z173" s="26"/>
      <c r="AA173" s="26"/>
      <c r="AB173" s="26"/>
      <c r="AC173" s="26"/>
      <c r="AD173" s="26"/>
    </row>
    <row r="174" spans="1:30" ht="20.100000000000001" customHeight="1" thickBot="1" x14ac:dyDescent="0.2">
      <c r="A174" s="28"/>
      <c r="B174" s="29"/>
      <c r="C174" s="29" t="s">
        <v>559</v>
      </c>
      <c r="D174" s="29"/>
      <c r="E174" s="29"/>
      <c r="F174" s="29"/>
      <c r="G174" s="501"/>
      <c r="H174" s="29"/>
      <c r="I174" s="344">
        <v>0.6</v>
      </c>
      <c r="J174" s="30" t="s">
        <v>378</v>
      </c>
      <c r="K174" s="30"/>
      <c r="L174" s="30"/>
      <c r="M174" s="30"/>
      <c r="N174" s="30"/>
      <c r="O174" s="30"/>
      <c r="P174" s="30"/>
      <c r="Q174" s="30"/>
      <c r="R174" s="239">
        <v>0</v>
      </c>
      <c r="S174" s="30" t="s">
        <v>377</v>
      </c>
      <c r="T174" s="30"/>
      <c r="U174" s="35"/>
      <c r="V174" s="477">
        <v>177</v>
      </c>
      <c r="W174" s="192" t="str">
        <f t="shared" si="3"/>
        <v>✔</v>
      </c>
      <c r="Y174" s="1197"/>
      <c r="Z174" s="26"/>
      <c r="AA174" s="26"/>
      <c r="AB174" s="26"/>
      <c r="AC174" s="26"/>
      <c r="AD174" s="26"/>
    </row>
    <row r="175" spans="1:30" ht="20.100000000000001" customHeight="1" thickBot="1" x14ac:dyDescent="0.2">
      <c r="A175" s="28"/>
      <c r="B175" s="29"/>
      <c r="C175" s="29" t="s">
        <v>607</v>
      </c>
      <c r="D175" s="29"/>
      <c r="E175" s="29"/>
      <c r="F175" s="29"/>
      <c r="G175" s="501"/>
      <c r="H175" s="29"/>
      <c r="I175" s="344">
        <v>0</v>
      </c>
      <c r="J175" s="30" t="s">
        <v>378</v>
      </c>
      <c r="K175" s="30"/>
      <c r="L175" s="30"/>
      <c r="M175" s="30"/>
      <c r="N175" s="30"/>
      <c r="O175" s="30"/>
      <c r="P175" s="30"/>
      <c r="Q175" s="30"/>
      <c r="R175" s="239">
        <v>0</v>
      </c>
      <c r="S175" s="30" t="s">
        <v>377</v>
      </c>
      <c r="T175" s="30"/>
      <c r="U175" s="35"/>
      <c r="V175" s="477">
        <v>178</v>
      </c>
      <c r="W175" s="192" t="str">
        <f t="shared" si="3"/>
        <v>✔</v>
      </c>
      <c r="Y175" s="1197"/>
      <c r="Z175" s="26"/>
      <c r="AA175" s="26"/>
      <c r="AB175" s="26"/>
      <c r="AC175" s="26"/>
      <c r="AD175" s="26"/>
    </row>
    <row r="176" spans="1:30" ht="20.100000000000001" customHeight="1" thickBot="1" x14ac:dyDescent="0.2">
      <c r="A176" s="28"/>
      <c r="B176" s="29"/>
      <c r="C176" s="29" t="s">
        <v>560</v>
      </c>
      <c r="D176" s="29"/>
      <c r="E176" s="29"/>
      <c r="F176" s="29"/>
      <c r="G176" s="501"/>
      <c r="H176" s="29"/>
      <c r="I176" s="344">
        <v>0</v>
      </c>
      <c r="J176" s="30" t="s">
        <v>378</v>
      </c>
      <c r="K176" s="30"/>
      <c r="L176" s="30"/>
      <c r="M176" s="30"/>
      <c r="N176" s="30"/>
      <c r="O176" s="30"/>
      <c r="P176" s="30"/>
      <c r="Q176" s="30"/>
      <c r="R176" s="239">
        <v>5</v>
      </c>
      <c r="S176" s="30" t="s">
        <v>377</v>
      </c>
      <c r="T176" s="30"/>
      <c r="U176" s="35"/>
      <c r="V176" s="477">
        <v>179</v>
      </c>
      <c r="W176" s="192" t="str">
        <f t="shared" si="3"/>
        <v>✔</v>
      </c>
      <c r="Y176" s="1197"/>
      <c r="Z176" s="26"/>
      <c r="AA176" s="26"/>
      <c r="AB176" s="26"/>
      <c r="AC176" s="26"/>
      <c r="AD176" s="26"/>
    </row>
    <row r="177" spans="1:30" ht="20.100000000000001" customHeight="1" thickBot="1" x14ac:dyDescent="0.2">
      <c r="A177" s="28"/>
      <c r="B177" s="29"/>
      <c r="C177" s="29" t="s">
        <v>561</v>
      </c>
      <c r="D177" s="29"/>
      <c r="E177" s="29"/>
      <c r="F177" s="29"/>
      <c r="G177" s="501"/>
      <c r="H177" s="29"/>
      <c r="I177" s="344">
        <v>0</v>
      </c>
      <c r="J177" s="30" t="s">
        <v>378</v>
      </c>
      <c r="K177" s="30"/>
      <c r="L177" s="30"/>
      <c r="M177" s="30"/>
      <c r="N177" s="30"/>
      <c r="O177" s="30"/>
      <c r="P177" s="30"/>
      <c r="Q177" s="30"/>
      <c r="R177" s="239">
        <v>0</v>
      </c>
      <c r="S177" s="30" t="s">
        <v>377</v>
      </c>
      <c r="T177" s="30"/>
      <c r="U177" s="35"/>
      <c r="V177" s="477">
        <v>180</v>
      </c>
      <c r="W177" s="192" t="str">
        <f t="shared" si="3"/>
        <v>✔</v>
      </c>
      <c r="Y177" s="1197"/>
      <c r="Z177" s="26"/>
      <c r="AA177" s="26"/>
      <c r="AB177" s="26"/>
      <c r="AC177" s="26"/>
      <c r="AD177" s="26"/>
    </row>
    <row r="178" spans="1:30" ht="20.100000000000001" customHeight="1" thickBot="1" x14ac:dyDescent="0.2">
      <c r="A178" s="28"/>
      <c r="B178" s="29"/>
      <c r="C178" s="29" t="s">
        <v>562</v>
      </c>
      <c r="D178" s="29"/>
      <c r="E178" s="29"/>
      <c r="F178" s="29"/>
      <c r="G178" s="501"/>
      <c r="H178" s="29"/>
      <c r="I178" s="344">
        <v>0</v>
      </c>
      <c r="J178" s="30" t="s">
        <v>378</v>
      </c>
      <c r="K178" s="30"/>
      <c r="L178" s="30"/>
      <c r="M178" s="30"/>
      <c r="N178" s="30"/>
      <c r="O178" s="30"/>
      <c r="P178" s="30"/>
      <c r="Q178" s="30"/>
      <c r="R178" s="239">
        <v>0</v>
      </c>
      <c r="S178" s="30" t="s">
        <v>377</v>
      </c>
      <c r="T178" s="30"/>
      <c r="U178" s="35"/>
      <c r="V178" s="477">
        <v>181</v>
      </c>
      <c r="W178" s="192" t="str">
        <f t="shared" si="3"/>
        <v>✔</v>
      </c>
      <c r="Y178" s="1197"/>
      <c r="Z178" s="26"/>
      <c r="AA178" s="26"/>
      <c r="AB178" s="26"/>
      <c r="AC178" s="26"/>
      <c r="AD178" s="26"/>
    </row>
    <row r="179" spans="1:30" ht="20.100000000000001" customHeight="1" thickBot="1" x14ac:dyDescent="0.2">
      <c r="A179" s="28"/>
      <c r="B179" s="29"/>
      <c r="C179" s="29" t="s">
        <v>563</v>
      </c>
      <c r="D179" s="29"/>
      <c r="E179" s="29"/>
      <c r="F179" s="29"/>
      <c r="G179" s="501"/>
      <c r="H179" s="29"/>
      <c r="I179" s="344">
        <v>0.1</v>
      </c>
      <c r="J179" s="30" t="s">
        <v>378</v>
      </c>
      <c r="K179" s="30"/>
      <c r="L179" s="30"/>
      <c r="M179" s="30"/>
      <c r="N179" s="30"/>
      <c r="O179" s="30"/>
      <c r="P179" s="30"/>
      <c r="Q179" s="30"/>
      <c r="R179" s="239">
        <v>1</v>
      </c>
      <c r="S179" s="30" t="s">
        <v>377</v>
      </c>
      <c r="T179" s="30"/>
      <c r="U179" s="35"/>
      <c r="V179" s="477">
        <v>182</v>
      </c>
      <c r="W179" s="192" t="str">
        <f t="shared" si="3"/>
        <v>✔</v>
      </c>
      <c r="Y179" s="1197"/>
      <c r="Z179" s="26"/>
      <c r="AA179" s="26"/>
      <c r="AB179" s="26"/>
      <c r="AC179" s="26"/>
      <c r="AD179" s="26"/>
    </row>
    <row r="180" spans="1:30" ht="20.100000000000001" customHeight="1" thickBot="1" x14ac:dyDescent="0.2">
      <c r="A180" s="28"/>
      <c r="B180" s="29"/>
      <c r="C180" s="29" t="s">
        <v>564</v>
      </c>
      <c r="D180" s="29"/>
      <c r="E180" s="29"/>
      <c r="F180" s="29"/>
      <c r="G180" s="501"/>
      <c r="H180" s="29"/>
      <c r="I180" s="344">
        <v>0</v>
      </c>
      <c r="J180" s="30" t="s">
        <v>378</v>
      </c>
      <c r="K180" s="30"/>
      <c r="L180" s="30"/>
      <c r="M180" s="30"/>
      <c r="N180" s="30"/>
      <c r="O180" s="30"/>
      <c r="P180" s="30"/>
      <c r="Q180" s="30"/>
      <c r="R180" s="239">
        <v>2</v>
      </c>
      <c r="S180" s="30" t="s">
        <v>377</v>
      </c>
      <c r="T180" s="30"/>
      <c r="U180" s="35"/>
      <c r="V180" s="477">
        <v>183</v>
      </c>
      <c r="W180" s="192" t="str">
        <f t="shared" ref="W180:W211" si="4">IF(OR(I180="",R180=""),"未入力あり","✔")</f>
        <v>✔</v>
      </c>
      <c r="Y180" s="1197"/>
      <c r="Z180" s="26"/>
      <c r="AA180" s="26"/>
      <c r="AB180" s="26"/>
      <c r="AC180" s="26"/>
      <c r="AD180" s="26"/>
    </row>
    <row r="181" spans="1:30" ht="20.100000000000001" customHeight="1" thickBot="1" x14ac:dyDescent="0.2">
      <c r="A181" s="28"/>
      <c r="B181" s="29"/>
      <c r="C181" s="29" t="s">
        <v>565</v>
      </c>
      <c r="D181" s="29"/>
      <c r="E181" s="29"/>
      <c r="F181" s="29"/>
      <c r="G181" s="501"/>
      <c r="H181" s="29"/>
      <c r="I181" s="344">
        <v>0</v>
      </c>
      <c r="J181" s="30" t="s">
        <v>378</v>
      </c>
      <c r="K181" s="30"/>
      <c r="L181" s="30"/>
      <c r="M181" s="30"/>
      <c r="N181" s="30"/>
      <c r="O181" s="30"/>
      <c r="P181" s="30"/>
      <c r="Q181" s="30"/>
      <c r="R181" s="239">
        <v>4</v>
      </c>
      <c r="S181" s="30" t="s">
        <v>377</v>
      </c>
      <c r="T181" s="30"/>
      <c r="U181" s="35"/>
      <c r="V181" s="477">
        <v>184</v>
      </c>
      <c r="W181" s="192" t="str">
        <f t="shared" si="4"/>
        <v>✔</v>
      </c>
      <c r="Y181" s="1197"/>
      <c r="Z181" s="26"/>
      <c r="AA181" s="26"/>
      <c r="AB181" s="26"/>
      <c r="AC181" s="26"/>
      <c r="AD181" s="26"/>
    </row>
    <row r="182" spans="1:30" ht="19.5" customHeight="1" thickBot="1" x14ac:dyDescent="0.2">
      <c r="A182" s="28"/>
      <c r="B182" s="29"/>
      <c r="C182" s="29" t="s">
        <v>566</v>
      </c>
      <c r="D182" s="29"/>
      <c r="E182" s="29"/>
      <c r="F182" s="29"/>
      <c r="G182" s="501"/>
      <c r="H182" s="29"/>
      <c r="I182" s="344">
        <v>0</v>
      </c>
      <c r="J182" s="30" t="s">
        <v>378</v>
      </c>
      <c r="K182" s="30"/>
      <c r="L182" s="30"/>
      <c r="M182" s="30"/>
      <c r="N182" s="30"/>
      <c r="O182" s="30"/>
      <c r="P182" s="30"/>
      <c r="Q182" s="30"/>
      <c r="R182" s="239">
        <v>6</v>
      </c>
      <c r="S182" s="30" t="s">
        <v>377</v>
      </c>
      <c r="T182" s="30"/>
      <c r="U182" s="35"/>
      <c r="V182" s="477">
        <v>185</v>
      </c>
      <c r="W182" s="192" t="str">
        <f t="shared" si="4"/>
        <v>✔</v>
      </c>
      <c r="Y182" s="1197"/>
      <c r="Z182" s="26"/>
      <c r="AA182" s="26"/>
      <c r="AB182" s="26"/>
      <c r="AC182" s="26"/>
      <c r="AD182" s="26"/>
    </row>
    <row r="183" spans="1:30" ht="20.100000000000001" customHeight="1" thickBot="1" x14ac:dyDescent="0.2">
      <c r="A183" s="28"/>
      <c r="B183" s="29"/>
      <c r="C183" s="29" t="s">
        <v>567</v>
      </c>
      <c r="D183" s="29"/>
      <c r="E183" s="29"/>
      <c r="F183" s="29"/>
      <c r="G183" s="501"/>
      <c r="H183" s="29"/>
      <c r="I183" s="344">
        <v>0</v>
      </c>
      <c r="J183" s="30" t="s">
        <v>378</v>
      </c>
      <c r="K183" s="30"/>
      <c r="L183" s="30"/>
      <c r="M183" s="30"/>
      <c r="N183" s="30"/>
      <c r="O183" s="30"/>
      <c r="P183" s="30"/>
      <c r="Q183" s="30"/>
      <c r="R183" s="239">
        <v>6</v>
      </c>
      <c r="S183" s="30" t="s">
        <v>377</v>
      </c>
      <c r="T183" s="30"/>
      <c r="U183" s="35"/>
      <c r="V183" s="477">
        <v>186</v>
      </c>
      <c r="W183" s="192" t="str">
        <f t="shared" si="4"/>
        <v>✔</v>
      </c>
      <c r="Y183" s="1197"/>
      <c r="Z183" s="26"/>
      <c r="AA183" s="26"/>
      <c r="AB183" s="26"/>
      <c r="AC183" s="26"/>
      <c r="AD183" s="26"/>
    </row>
    <row r="184" spans="1:30" ht="20.100000000000001" customHeight="1" thickBot="1" x14ac:dyDescent="0.2">
      <c r="A184" s="28"/>
      <c r="B184" s="29"/>
      <c r="C184" s="29" t="s">
        <v>568</v>
      </c>
      <c r="D184" s="29"/>
      <c r="E184" s="29"/>
      <c r="F184" s="29"/>
      <c r="G184" s="501"/>
      <c r="H184" s="29"/>
      <c r="I184" s="344">
        <v>0</v>
      </c>
      <c r="J184" s="30" t="s">
        <v>378</v>
      </c>
      <c r="K184" s="30"/>
      <c r="L184" s="30"/>
      <c r="M184" s="30"/>
      <c r="N184" s="30"/>
      <c r="O184" s="30"/>
      <c r="P184" s="30"/>
      <c r="Q184" s="30"/>
      <c r="R184" s="239">
        <v>6</v>
      </c>
      <c r="S184" s="30" t="s">
        <v>377</v>
      </c>
      <c r="T184" s="30"/>
      <c r="U184" s="35"/>
      <c r="V184" s="477">
        <v>187</v>
      </c>
      <c r="W184" s="192" t="str">
        <f t="shared" si="4"/>
        <v>✔</v>
      </c>
      <c r="Y184" s="1197"/>
      <c r="Z184" s="26"/>
      <c r="AA184" s="26"/>
      <c r="AB184" s="26"/>
      <c r="AC184" s="26"/>
      <c r="AD184" s="26"/>
    </row>
    <row r="185" spans="1:30" ht="20.100000000000001" customHeight="1" thickBot="1" x14ac:dyDescent="0.2">
      <c r="A185" s="28"/>
      <c r="B185" s="29"/>
      <c r="C185" s="29" t="s">
        <v>569</v>
      </c>
      <c r="D185" s="29"/>
      <c r="E185" s="29"/>
      <c r="F185" s="29"/>
      <c r="G185" s="501"/>
      <c r="H185" s="29"/>
      <c r="I185" s="344">
        <v>0.6</v>
      </c>
      <c r="J185" s="30" t="s">
        <v>378</v>
      </c>
      <c r="K185" s="30"/>
      <c r="L185" s="30"/>
      <c r="M185" s="30"/>
      <c r="N185" s="30"/>
      <c r="O185" s="30"/>
      <c r="P185" s="30"/>
      <c r="Q185" s="30"/>
      <c r="R185" s="239">
        <v>2</v>
      </c>
      <c r="S185" s="30" t="s">
        <v>377</v>
      </c>
      <c r="T185" s="30"/>
      <c r="U185" s="35"/>
      <c r="V185" s="477">
        <v>188</v>
      </c>
      <c r="W185" s="192" t="str">
        <f t="shared" si="4"/>
        <v>✔</v>
      </c>
      <c r="Y185" s="1197"/>
      <c r="Z185" s="26"/>
      <c r="AA185" s="26"/>
      <c r="AB185" s="26"/>
      <c r="AC185" s="26"/>
      <c r="AD185" s="26"/>
    </row>
    <row r="186" spans="1:30" ht="20.100000000000001" customHeight="1" thickBot="1" x14ac:dyDescent="0.2">
      <c r="A186" s="28"/>
      <c r="B186" s="29"/>
      <c r="C186" s="29" t="s">
        <v>570</v>
      </c>
      <c r="D186" s="29"/>
      <c r="E186" s="29"/>
      <c r="F186" s="29"/>
      <c r="G186" s="501"/>
      <c r="H186" s="29"/>
      <c r="I186" s="344">
        <v>0</v>
      </c>
      <c r="J186" s="30" t="s">
        <v>378</v>
      </c>
      <c r="K186" s="30"/>
      <c r="L186" s="30"/>
      <c r="M186" s="30"/>
      <c r="N186" s="30"/>
      <c r="O186" s="30"/>
      <c r="P186" s="30"/>
      <c r="Q186" s="30"/>
      <c r="R186" s="239">
        <v>0</v>
      </c>
      <c r="S186" s="30" t="s">
        <v>377</v>
      </c>
      <c r="T186" s="29"/>
      <c r="U186" s="36"/>
      <c r="V186" s="477">
        <v>189</v>
      </c>
      <c r="W186" s="192" t="str">
        <f t="shared" si="4"/>
        <v>✔</v>
      </c>
      <c r="Y186" s="1197"/>
      <c r="Z186" s="26"/>
      <c r="AA186" s="26"/>
      <c r="AB186" s="26"/>
      <c r="AC186" s="26"/>
      <c r="AD186" s="26"/>
    </row>
    <row r="187" spans="1:30" ht="20.100000000000001" customHeight="1" thickBot="1" x14ac:dyDescent="0.2">
      <c r="A187" s="28"/>
      <c r="B187" s="29"/>
      <c r="C187" s="29" t="s">
        <v>571</v>
      </c>
      <c r="D187" s="29"/>
      <c r="E187" s="29"/>
      <c r="F187" s="29"/>
      <c r="G187" s="501"/>
      <c r="H187" s="480"/>
      <c r="I187" s="344">
        <v>0</v>
      </c>
      <c r="J187" s="30" t="s">
        <v>378</v>
      </c>
      <c r="K187" s="30"/>
      <c r="L187" s="30"/>
      <c r="M187" s="30"/>
      <c r="N187" s="30"/>
      <c r="O187" s="30"/>
      <c r="P187" s="30"/>
      <c r="Q187" s="30"/>
      <c r="R187" s="239">
        <v>0</v>
      </c>
      <c r="S187" s="30" t="s">
        <v>377</v>
      </c>
      <c r="T187" s="29"/>
      <c r="U187" s="36"/>
      <c r="V187" s="477">
        <v>190</v>
      </c>
      <c r="W187" s="192" t="str">
        <f t="shared" si="4"/>
        <v>✔</v>
      </c>
      <c r="Y187" s="1197"/>
      <c r="Z187" s="26"/>
      <c r="AA187" s="26"/>
      <c r="AB187" s="26"/>
      <c r="AC187" s="26"/>
      <c r="AD187" s="26"/>
    </row>
    <row r="188" spans="1:30" ht="20.100000000000001" customHeight="1" thickBot="1" x14ac:dyDescent="0.2">
      <c r="A188" s="28"/>
      <c r="B188" s="29"/>
      <c r="C188" s="29" t="s">
        <v>572</v>
      </c>
      <c r="D188" s="29"/>
      <c r="E188" s="29"/>
      <c r="F188" s="29"/>
      <c r="G188" s="501"/>
      <c r="H188" s="481"/>
      <c r="I188" s="344">
        <v>0</v>
      </c>
      <c r="J188" s="30" t="s">
        <v>378</v>
      </c>
      <c r="K188" s="30"/>
      <c r="L188" s="30"/>
      <c r="M188" s="30"/>
      <c r="N188" s="30"/>
      <c r="O188" s="30"/>
      <c r="P188" s="30"/>
      <c r="Q188" s="30"/>
      <c r="R188" s="239">
        <v>1</v>
      </c>
      <c r="S188" s="30" t="s">
        <v>377</v>
      </c>
      <c r="T188" s="29"/>
      <c r="U188" s="36"/>
      <c r="V188" s="477">
        <v>191</v>
      </c>
      <c r="W188" s="192" t="str">
        <f t="shared" si="4"/>
        <v>✔</v>
      </c>
      <c r="Y188" s="1197"/>
      <c r="Z188" s="26"/>
      <c r="AA188" s="26"/>
      <c r="AB188" s="26"/>
      <c r="AC188" s="26"/>
      <c r="AD188" s="26"/>
    </row>
    <row r="189" spans="1:30" ht="20.100000000000001" customHeight="1" thickBot="1" x14ac:dyDescent="0.2">
      <c r="A189" s="28"/>
      <c r="B189" s="29"/>
      <c r="C189" s="29" t="s">
        <v>418</v>
      </c>
      <c r="D189" s="29"/>
      <c r="E189" s="29"/>
      <c r="F189" s="29"/>
      <c r="G189" s="501"/>
      <c r="H189" s="29"/>
      <c r="I189" s="344">
        <v>0</v>
      </c>
      <c r="J189" s="30" t="s">
        <v>378</v>
      </c>
      <c r="K189" s="30"/>
      <c r="L189" s="30"/>
      <c r="M189" s="30"/>
      <c r="N189" s="30"/>
      <c r="O189" s="30"/>
      <c r="P189" s="30"/>
      <c r="Q189" s="30"/>
      <c r="R189" s="239">
        <v>0</v>
      </c>
      <c r="S189" s="30" t="s">
        <v>377</v>
      </c>
      <c r="T189" s="30"/>
      <c r="U189" s="35"/>
      <c r="V189" s="477">
        <v>192</v>
      </c>
      <c r="W189" s="192" t="str">
        <f t="shared" si="4"/>
        <v>✔</v>
      </c>
      <c r="Y189" s="1197"/>
      <c r="Z189" s="26"/>
      <c r="AA189" s="26"/>
      <c r="AB189" s="26"/>
      <c r="AC189" s="26"/>
      <c r="AD189" s="26"/>
    </row>
    <row r="190" spans="1:30" ht="20.100000000000001" customHeight="1" thickBot="1" x14ac:dyDescent="0.2">
      <c r="A190" s="28"/>
      <c r="B190" s="29"/>
      <c r="C190" s="29" t="s">
        <v>573</v>
      </c>
      <c r="D190" s="29"/>
      <c r="E190" s="29"/>
      <c r="F190" s="29"/>
      <c r="G190" s="501"/>
      <c r="H190" s="29"/>
      <c r="I190" s="344">
        <v>0</v>
      </c>
      <c r="J190" s="30" t="s">
        <v>378</v>
      </c>
      <c r="K190" s="30"/>
      <c r="L190" s="30"/>
      <c r="M190" s="30"/>
      <c r="N190" s="30"/>
      <c r="O190" s="30"/>
      <c r="P190" s="30"/>
      <c r="Q190" s="30"/>
      <c r="R190" s="239">
        <v>0</v>
      </c>
      <c r="S190" s="30" t="s">
        <v>377</v>
      </c>
      <c r="T190" s="30"/>
      <c r="U190" s="35"/>
      <c r="V190" s="477">
        <v>193</v>
      </c>
      <c r="W190" s="192" t="str">
        <f t="shared" si="4"/>
        <v>✔</v>
      </c>
      <c r="Y190" s="1197"/>
      <c r="Z190" s="26"/>
      <c r="AA190" s="26"/>
      <c r="AB190" s="26"/>
      <c r="AC190" s="26"/>
      <c r="AD190" s="26"/>
    </row>
    <row r="191" spans="1:30" ht="20.100000000000001" customHeight="1" thickBot="1" x14ac:dyDescent="0.2">
      <c r="A191" s="28"/>
      <c r="B191" s="29"/>
      <c r="C191" s="29" t="s">
        <v>574</v>
      </c>
      <c r="D191" s="29"/>
      <c r="E191" s="29"/>
      <c r="F191" s="29"/>
      <c r="G191" s="501"/>
      <c r="H191" s="29"/>
      <c r="I191" s="344">
        <v>0.1</v>
      </c>
      <c r="J191" s="30" t="s">
        <v>378</v>
      </c>
      <c r="K191" s="30"/>
      <c r="L191" s="30"/>
      <c r="M191" s="30"/>
      <c r="N191" s="30"/>
      <c r="O191" s="30"/>
      <c r="P191" s="30"/>
      <c r="Q191" s="30"/>
      <c r="R191" s="239">
        <v>0</v>
      </c>
      <c r="S191" s="30" t="s">
        <v>377</v>
      </c>
      <c r="T191" s="30"/>
      <c r="U191" s="35"/>
      <c r="V191" s="477">
        <v>194</v>
      </c>
      <c r="W191" s="192" t="str">
        <f t="shared" si="4"/>
        <v>✔</v>
      </c>
      <c r="Y191" s="1197"/>
      <c r="Z191" s="26"/>
      <c r="AA191" s="26"/>
      <c r="AB191" s="26"/>
      <c r="AC191" s="26"/>
      <c r="AD191" s="26"/>
    </row>
    <row r="192" spans="1:30" ht="20.100000000000001" customHeight="1" thickBot="1" x14ac:dyDescent="0.2">
      <c r="A192" s="28"/>
      <c r="B192" s="29"/>
      <c r="C192" s="29" t="s">
        <v>575</v>
      </c>
      <c r="D192" s="29"/>
      <c r="E192" s="29"/>
      <c r="F192" s="29"/>
      <c r="G192" s="501"/>
      <c r="H192" s="29"/>
      <c r="I192" s="344">
        <v>0</v>
      </c>
      <c r="J192" s="30" t="s">
        <v>378</v>
      </c>
      <c r="K192" s="30"/>
      <c r="L192" s="30"/>
      <c r="M192" s="30"/>
      <c r="N192" s="30"/>
      <c r="O192" s="30"/>
      <c r="P192" s="30"/>
      <c r="Q192" s="30"/>
      <c r="R192" s="239">
        <v>0</v>
      </c>
      <c r="S192" s="30" t="s">
        <v>377</v>
      </c>
      <c r="T192" s="30"/>
      <c r="U192" s="35"/>
      <c r="V192" s="477">
        <v>195</v>
      </c>
      <c r="W192" s="192" t="str">
        <f t="shared" si="4"/>
        <v>✔</v>
      </c>
      <c r="Y192" s="1197"/>
      <c r="Z192" s="26"/>
      <c r="AA192" s="26"/>
      <c r="AB192" s="26"/>
      <c r="AC192" s="26"/>
      <c r="AD192" s="26"/>
    </row>
    <row r="193" spans="1:30" ht="20.100000000000001" customHeight="1" thickBot="1" x14ac:dyDescent="0.2">
      <c r="A193" s="28"/>
      <c r="B193" s="29"/>
      <c r="C193" s="29" t="s">
        <v>576</v>
      </c>
      <c r="D193" s="29"/>
      <c r="E193" s="29"/>
      <c r="F193" s="29"/>
      <c r="G193" s="501"/>
      <c r="H193" s="29"/>
      <c r="I193" s="344">
        <v>0</v>
      </c>
      <c r="J193" s="30" t="s">
        <v>378</v>
      </c>
      <c r="K193" s="30"/>
      <c r="L193" s="30"/>
      <c r="M193" s="30"/>
      <c r="N193" s="30"/>
      <c r="O193" s="30"/>
      <c r="P193" s="30"/>
      <c r="Q193" s="30"/>
      <c r="R193" s="239">
        <v>3</v>
      </c>
      <c r="S193" s="30" t="s">
        <v>377</v>
      </c>
      <c r="T193" s="30"/>
      <c r="U193" s="35"/>
      <c r="V193" s="477">
        <v>196</v>
      </c>
      <c r="W193" s="192" t="str">
        <f t="shared" si="4"/>
        <v>✔</v>
      </c>
      <c r="Y193" s="1197"/>
      <c r="Z193" s="26"/>
      <c r="AA193" s="26"/>
      <c r="AB193" s="26"/>
      <c r="AC193" s="26"/>
      <c r="AD193" s="26"/>
    </row>
    <row r="194" spans="1:30" ht="20.100000000000001" customHeight="1" thickBot="1" x14ac:dyDescent="0.2">
      <c r="A194" s="28"/>
      <c r="B194" s="29"/>
      <c r="C194" s="29" t="s">
        <v>577</v>
      </c>
      <c r="D194" s="29"/>
      <c r="E194" s="29"/>
      <c r="F194" s="29"/>
      <c r="G194" s="501"/>
      <c r="H194" s="29"/>
      <c r="I194" s="344">
        <v>0</v>
      </c>
      <c r="J194" s="30" t="s">
        <v>378</v>
      </c>
      <c r="K194" s="30"/>
      <c r="L194" s="30"/>
      <c r="M194" s="30"/>
      <c r="N194" s="30"/>
      <c r="O194" s="30"/>
      <c r="P194" s="30"/>
      <c r="Q194" s="30"/>
      <c r="R194" s="239">
        <v>0</v>
      </c>
      <c r="S194" s="30" t="s">
        <v>377</v>
      </c>
      <c r="T194" s="30"/>
      <c r="U194" s="35"/>
      <c r="V194" s="477">
        <v>197</v>
      </c>
      <c r="W194" s="192" t="str">
        <f t="shared" si="4"/>
        <v>✔</v>
      </c>
      <c r="Y194" s="1197"/>
      <c r="Z194" s="26"/>
      <c r="AA194" s="26"/>
      <c r="AB194" s="26"/>
      <c r="AC194" s="26"/>
      <c r="AD194" s="26"/>
    </row>
    <row r="195" spans="1:30" ht="20.100000000000001" customHeight="1" thickBot="1" x14ac:dyDescent="0.2">
      <c r="A195" s="28"/>
      <c r="B195" s="29"/>
      <c r="C195" s="29" t="s">
        <v>578</v>
      </c>
      <c r="D195" s="29"/>
      <c r="E195" s="29"/>
      <c r="F195" s="29"/>
      <c r="G195" s="501"/>
      <c r="H195" s="29"/>
      <c r="I195" s="344">
        <v>0</v>
      </c>
      <c r="J195" s="30" t="s">
        <v>378</v>
      </c>
      <c r="K195" s="30"/>
      <c r="L195" s="30"/>
      <c r="M195" s="30"/>
      <c r="N195" s="30"/>
      <c r="O195" s="30"/>
      <c r="P195" s="30"/>
      <c r="Q195" s="30"/>
      <c r="R195" s="239">
        <v>0</v>
      </c>
      <c r="S195" s="30" t="s">
        <v>377</v>
      </c>
      <c r="T195" s="30"/>
      <c r="U195" s="35"/>
      <c r="V195" s="477">
        <v>198</v>
      </c>
      <c r="W195" s="192" t="str">
        <f t="shared" si="4"/>
        <v>✔</v>
      </c>
      <c r="Y195" s="1197"/>
      <c r="Z195" s="26"/>
      <c r="AA195" s="26"/>
      <c r="AB195" s="26"/>
      <c r="AC195" s="26"/>
      <c r="AD195" s="26"/>
    </row>
    <row r="196" spans="1:30" ht="20.100000000000001" customHeight="1" thickBot="1" x14ac:dyDescent="0.2">
      <c r="A196" s="28"/>
      <c r="B196" s="29"/>
      <c r="C196" s="29" t="s">
        <v>608</v>
      </c>
      <c r="D196" s="29"/>
      <c r="E196" s="29"/>
      <c r="F196" s="29"/>
      <c r="G196" s="501"/>
      <c r="H196" s="29"/>
      <c r="I196" s="344">
        <v>0</v>
      </c>
      <c r="J196" s="30" t="s">
        <v>378</v>
      </c>
      <c r="K196" s="30"/>
      <c r="L196" s="30"/>
      <c r="M196" s="30"/>
      <c r="N196" s="30"/>
      <c r="O196" s="30"/>
      <c r="P196" s="30"/>
      <c r="Q196" s="30"/>
      <c r="R196" s="239">
        <v>0</v>
      </c>
      <c r="S196" s="30" t="s">
        <v>377</v>
      </c>
      <c r="T196" s="30"/>
      <c r="U196" s="35"/>
      <c r="V196" s="477">
        <v>199</v>
      </c>
      <c r="W196" s="192" t="str">
        <f t="shared" si="4"/>
        <v>✔</v>
      </c>
      <c r="Y196" s="1197"/>
      <c r="Z196" s="26"/>
      <c r="AA196" s="26"/>
      <c r="AB196" s="26"/>
      <c r="AC196" s="26"/>
      <c r="AD196" s="26"/>
    </row>
    <row r="197" spans="1:30" ht="20.100000000000001" customHeight="1" thickBot="1" x14ac:dyDescent="0.2">
      <c r="A197" s="28"/>
      <c r="B197" s="29"/>
      <c r="C197" s="29" t="s">
        <v>579</v>
      </c>
      <c r="D197" s="29"/>
      <c r="E197" s="29"/>
      <c r="F197" s="29"/>
      <c r="G197" s="501"/>
      <c r="H197" s="29"/>
      <c r="I197" s="344">
        <v>0</v>
      </c>
      <c r="J197" s="30" t="s">
        <v>378</v>
      </c>
      <c r="K197" s="30"/>
      <c r="L197" s="30"/>
      <c r="M197" s="30"/>
      <c r="N197" s="30"/>
      <c r="O197" s="30"/>
      <c r="P197" s="30"/>
      <c r="Q197" s="30"/>
      <c r="R197" s="239">
        <v>0</v>
      </c>
      <c r="S197" s="30" t="s">
        <v>377</v>
      </c>
      <c r="T197" s="30"/>
      <c r="U197" s="35"/>
      <c r="V197" s="477">
        <v>200</v>
      </c>
      <c r="W197" s="192" t="str">
        <f t="shared" si="4"/>
        <v>✔</v>
      </c>
      <c r="Y197" s="1197"/>
      <c r="Z197" s="26"/>
      <c r="AA197" s="26"/>
      <c r="AB197" s="26"/>
      <c r="AC197" s="26"/>
      <c r="AD197" s="26"/>
    </row>
    <row r="198" spans="1:30" ht="20.100000000000001" customHeight="1" thickBot="1" x14ac:dyDescent="0.2">
      <c r="A198" s="28"/>
      <c r="B198" s="29"/>
      <c r="C198" s="29" t="s">
        <v>580</v>
      </c>
      <c r="D198" s="29"/>
      <c r="E198" s="29"/>
      <c r="F198" s="29"/>
      <c r="G198" s="501"/>
      <c r="H198" s="29"/>
      <c r="I198" s="344">
        <v>0</v>
      </c>
      <c r="J198" s="30" t="s">
        <v>378</v>
      </c>
      <c r="K198" s="30"/>
      <c r="L198" s="30"/>
      <c r="M198" s="30"/>
      <c r="N198" s="30"/>
      <c r="O198" s="30"/>
      <c r="P198" s="30"/>
      <c r="Q198" s="30"/>
      <c r="R198" s="239">
        <v>2</v>
      </c>
      <c r="S198" s="30" t="s">
        <v>377</v>
      </c>
      <c r="T198" s="30"/>
      <c r="U198" s="35"/>
      <c r="V198" s="477">
        <v>201</v>
      </c>
      <c r="W198" s="192" t="str">
        <f t="shared" si="4"/>
        <v>✔</v>
      </c>
      <c r="Y198" s="1197"/>
      <c r="Z198" s="26"/>
      <c r="AA198" s="26"/>
      <c r="AB198" s="26"/>
      <c r="AC198" s="26"/>
      <c r="AD198" s="26"/>
    </row>
    <row r="199" spans="1:30" ht="20.100000000000001" customHeight="1" thickBot="1" x14ac:dyDescent="0.2">
      <c r="A199" s="28"/>
      <c r="B199" s="29"/>
      <c r="C199" s="29" t="s">
        <v>581</v>
      </c>
      <c r="D199" s="29"/>
      <c r="E199" s="29"/>
      <c r="F199" s="29"/>
      <c r="G199" s="501"/>
      <c r="H199" s="29"/>
      <c r="I199" s="344">
        <v>0</v>
      </c>
      <c r="J199" s="30" t="s">
        <v>378</v>
      </c>
      <c r="K199" s="30"/>
      <c r="L199" s="30"/>
      <c r="M199" s="30"/>
      <c r="N199" s="30"/>
      <c r="O199" s="30"/>
      <c r="P199" s="30"/>
      <c r="Q199" s="30"/>
      <c r="R199" s="239">
        <v>0</v>
      </c>
      <c r="S199" s="30" t="s">
        <v>377</v>
      </c>
      <c r="T199" s="30"/>
      <c r="U199" s="35"/>
      <c r="V199" s="477">
        <v>202</v>
      </c>
      <c r="W199" s="192" t="str">
        <f t="shared" si="4"/>
        <v>✔</v>
      </c>
      <c r="Y199" s="1197"/>
      <c r="Z199" s="26"/>
      <c r="AA199" s="26"/>
      <c r="AB199" s="26"/>
      <c r="AC199" s="26"/>
      <c r="AD199" s="26"/>
    </row>
    <row r="200" spans="1:30" ht="20.100000000000001" customHeight="1" thickBot="1" x14ac:dyDescent="0.2">
      <c r="A200" s="28"/>
      <c r="B200" s="29"/>
      <c r="C200" s="29" t="s">
        <v>582</v>
      </c>
      <c r="D200" s="29"/>
      <c r="E200" s="29"/>
      <c r="F200" s="29"/>
      <c r="G200" s="501"/>
      <c r="H200" s="29"/>
      <c r="I200" s="344">
        <v>0</v>
      </c>
      <c r="J200" s="30" t="s">
        <v>378</v>
      </c>
      <c r="K200" s="30"/>
      <c r="L200" s="30"/>
      <c r="M200" s="30"/>
      <c r="N200" s="30"/>
      <c r="O200" s="30"/>
      <c r="P200" s="30"/>
      <c r="Q200" s="30"/>
      <c r="R200" s="239">
        <v>0</v>
      </c>
      <c r="S200" s="30" t="s">
        <v>377</v>
      </c>
      <c r="T200" s="30"/>
      <c r="U200" s="35"/>
      <c r="V200" s="477">
        <v>203</v>
      </c>
      <c r="W200" s="192" t="str">
        <f t="shared" si="4"/>
        <v>✔</v>
      </c>
      <c r="Y200" s="1197"/>
      <c r="Z200" s="26"/>
      <c r="AA200" s="26"/>
      <c r="AB200" s="26"/>
      <c r="AC200" s="26"/>
      <c r="AD200" s="26"/>
    </row>
    <row r="201" spans="1:30" ht="20.100000000000001" customHeight="1" thickBot="1" x14ac:dyDescent="0.2">
      <c r="A201" s="28"/>
      <c r="B201" s="29"/>
      <c r="C201" s="29" t="s">
        <v>583</v>
      </c>
      <c r="D201" s="29"/>
      <c r="E201" s="29"/>
      <c r="F201" s="29"/>
      <c r="G201" s="501"/>
      <c r="H201" s="29"/>
      <c r="I201" s="344">
        <v>0</v>
      </c>
      <c r="J201" s="30" t="s">
        <v>378</v>
      </c>
      <c r="K201" s="30"/>
      <c r="L201" s="30"/>
      <c r="M201" s="30"/>
      <c r="N201" s="30"/>
      <c r="O201" s="30"/>
      <c r="P201" s="30"/>
      <c r="Q201" s="30"/>
      <c r="R201" s="239">
        <v>0</v>
      </c>
      <c r="S201" s="30" t="s">
        <v>377</v>
      </c>
      <c r="T201" s="30"/>
      <c r="U201" s="35"/>
      <c r="V201" s="477">
        <v>204</v>
      </c>
      <c r="W201" s="192" t="str">
        <f t="shared" si="4"/>
        <v>✔</v>
      </c>
      <c r="Y201" s="1197"/>
      <c r="Z201" s="26"/>
      <c r="AA201" s="26"/>
      <c r="AB201" s="26"/>
      <c r="AC201" s="26"/>
      <c r="AD201" s="26"/>
    </row>
    <row r="202" spans="1:30" ht="20.100000000000001" customHeight="1" thickBot="1" x14ac:dyDescent="0.2">
      <c r="A202" s="28"/>
      <c r="B202" s="29"/>
      <c r="C202" s="29" t="s">
        <v>584</v>
      </c>
      <c r="D202" s="29"/>
      <c r="E202" s="29"/>
      <c r="F202" s="29"/>
      <c r="G202" s="501"/>
      <c r="H202" s="29"/>
      <c r="I202" s="344">
        <v>0</v>
      </c>
      <c r="J202" s="30" t="s">
        <v>378</v>
      </c>
      <c r="K202" s="30"/>
      <c r="L202" s="30"/>
      <c r="M202" s="30"/>
      <c r="N202" s="30"/>
      <c r="O202" s="30"/>
      <c r="P202" s="30"/>
      <c r="Q202" s="30"/>
      <c r="R202" s="239">
        <v>0</v>
      </c>
      <c r="S202" s="30" t="s">
        <v>377</v>
      </c>
      <c r="T202" s="30"/>
      <c r="U202" s="35"/>
      <c r="V202" s="477">
        <v>205</v>
      </c>
      <c r="W202" s="192" t="str">
        <f t="shared" si="4"/>
        <v>✔</v>
      </c>
      <c r="Y202" s="1197"/>
      <c r="Z202" s="26"/>
      <c r="AA202" s="26"/>
      <c r="AB202" s="26"/>
      <c r="AC202" s="26"/>
      <c r="AD202" s="26"/>
    </row>
    <row r="203" spans="1:30" ht="20.100000000000001" customHeight="1" thickBot="1" x14ac:dyDescent="0.2">
      <c r="A203" s="28"/>
      <c r="B203" s="29"/>
      <c r="C203" s="29" t="s">
        <v>585</v>
      </c>
      <c r="D203" s="29"/>
      <c r="E203" s="29"/>
      <c r="F203" s="29"/>
      <c r="G203" s="501"/>
      <c r="H203" s="29"/>
      <c r="I203" s="344">
        <v>0</v>
      </c>
      <c r="J203" s="30" t="s">
        <v>378</v>
      </c>
      <c r="K203" s="30"/>
      <c r="L203" s="30"/>
      <c r="M203" s="30"/>
      <c r="N203" s="30"/>
      <c r="O203" s="30"/>
      <c r="P203" s="30"/>
      <c r="Q203" s="30"/>
      <c r="R203" s="239">
        <v>0</v>
      </c>
      <c r="S203" s="30" t="s">
        <v>377</v>
      </c>
      <c r="T203" s="30"/>
      <c r="U203" s="35"/>
      <c r="V203" s="477">
        <v>206</v>
      </c>
      <c r="W203" s="192" t="str">
        <f t="shared" si="4"/>
        <v>✔</v>
      </c>
      <c r="Y203" s="1197"/>
      <c r="Z203" s="26"/>
      <c r="AA203" s="26"/>
      <c r="AB203" s="26"/>
      <c r="AC203" s="26"/>
      <c r="AD203" s="26"/>
    </row>
    <row r="204" spans="1:30" ht="20.100000000000001" customHeight="1" thickBot="1" x14ac:dyDescent="0.2">
      <c r="A204" s="28"/>
      <c r="B204" s="29"/>
      <c r="C204" s="29" t="s">
        <v>586</v>
      </c>
      <c r="D204" s="29"/>
      <c r="E204" s="29"/>
      <c r="F204" s="29"/>
      <c r="G204" s="501"/>
      <c r="H204" s="29"/>
      <c r="I204" s="344">
        <v>0</v>
      </c>
      <c r="J204" s="30" t="s">
        <v>378</v>
      </c>
      <c r="K204" s="30"/>
      <c r="L204" s="30"/>
      <c r="M204" s="30"/>
      <c r="N204" s="30"/>
      <c r="O204" s="30"/>
      <c r="P204" s="30"/>
      <c r="Q204" s="30"/>
      <c r="R204" s="239">
        <v>0</v>
      </c>
      <c r="S204" s="30" t="s">
        <v>377</v>
      </c>
      <c r="T204" s="30"/>
      <c r="U204" s="35"/>
      <c r="V204" s="477">
        <v>207</v>
      </c>
      <c r="W204" s="192" t="str">
        <f t="shared" si="4"/>
        <v>✔</v>
      </c>
      <c r="Y204" s="1197"/>
      <c r="Z204" s="26"/>
      <c r="AA204" s="26"/>
      <c r="AB204" s="26"/>
      <c r="AC204" s="26"/>
      <c r="AD204" s="26"/>
    </row>
    <row r="205" spans="1:30" ht="20.100000000000001" customHeight="1" thickBot="1" x14ac:dyDescent="0.2">
      <c r="A205" s="28"/>
      <c r="B205" s="29"/>
      <c r="C205" s="29" t="s">
        <v>587</v>
      </c>
      <c r="D205" s="29"/>
      <c r="E205" s="29"/>
      <c r="F205" s="29"/>
      <c r="G205" s="501"/>
      <c r="H205" s="29"/>
      <c r="I205" s="344">
        <v>0</v>
      </c>
      <c r="J205" s="30" t="s">
        <v>378</v>
      </c>
      <c r="K205" s="30"/>
      <c r="L205" s="30"/>
      <c r="M205" s="30"/>
      <c r="N205" s="30"/>
      <c r="O205" s="30"/>
      <c r="P205" s="30"/>
      <c r="Q205" s="30"/>
      <c r="R205" s="239">
        <v>1</v>
      </c>
      <c r="S205" s="30" t="s">
        <v>377</v>
      </c>
      <c r="T205" s="30"/>
      <c r="U205" s="35"/>
      <c r="V205" s="477">
        <v>208</v>
      </c>
      <c r="W205" s="192" t="str">
        <f t="shared" si="4"/>
        <v>✔</v>
      </c>
      <c r="Y205" s="1197"/>
      <c r="Z205" s="26"/>
      <c r="AA205" s="26"/>
      <c r="AB205" s="26"/>
      <c r="AC205" s="26"/>
      <c r="AD205" s="26"/>
    </row>
    <row r="206" spans="1:30" ht="20.100000000000001" customHeight="1" thickBot="1" x14ac:dyDescent="0.2">
      <c r="A206" s="28"/>
      <c r="B206" s="29"/>
      <c r="C206" s="29" t="s">
        <v>588</v>
      </c>
      <c r="D206" s="29"/>
      <c r="E206" s="29"/>
      <c r="F206" s="29"/>
      <c r="G206" s="501"/>
      <c r="H206" s="29"/>
      <c r="I206" s="344">
        <v>0</v>
      </c>
      <c r="J206" s="30" t="s">
        <v>378</v>
      </c>
      <c r="K206" s="30"/>
      <c r="L206" s="30"/>
      <c r="M206" s="30"/>
      <c r="N206" s="30"/>
      <c r="O206" s="30"/>
      <c r="P206" s="30"/>
      <c r="Q206" s="30"/>
      <c r="R206" s="239">
        <v>0</v>
      </c>
      <c r="S206" s="30" t="s">
        <v>377</v>
      </c>
      <c r="T206" s="30"/>
      <c r="U206" s="35"/>
      <c r="V206" s="477">
        <v>209</v>
      </c>
      <c r="W206" s="192" t="str">
        <f t="shared" si="4"/>
        <v>✔</v>
      </c>
      <c r="Y206" s="1197"/>
      <c r="Z206" s="26"/>
      <c r="AA206" s="26"/>
      <c r="AB206" s="26"/>
      <c r="AC206" s="26"/>
      <c r="AD206" s="26"/>
    </row>
    <row r="207" spans="1:30" ht="20.100000000000001" customHeight="1" thickBot="1" x14ac:dyDescent="0.2">
      <c r="A207" s="28"/>
      <c r="B207" s="29"/>
      <c r="C207" s="29" t="s">
        <v>589</v>
      </c>
      <c r="D207" s="29"/>
      <c r="E207" s="29"/>
      <c r="F207" s="29"/>
      <c r="G207" s="501"/>
      <c r="H207" s="29"/>
      <c r="I207" s="344">
        <v>0</v>
      </c>
      <c r="J207" s="30" t="s">
        <v>378</v>
      </c>
      <c r="K207" s="30"/>
      <c r="L207" s="30"/>
      <c r="M207" s="30"/>
      <c r="N207" s="30"/>
      <c r="O207" s="30"/>
      <c r="P207" s="30"/>
      <c r="Q207" s="30"/>
      <c r="R207" s="239">
        <v>2</v>
      </c>
      <c r="S207" s="30" t="s">
        <v>377</v>
      </c>
      <c r="T207" s="30"/>
      <c r="U207" s="35"/>
      <c r="V207" s="477">
        <v>210</v>
      </c>
      <c r="W207" s="192" t="str">
        <f t="shared" si="4"/>
        <v>✔</v>
      </c>
      <c r="Y207" s="1197"/>
      <c r="Z207" s="26"/>
      <c r="AA207" s="26"/>
      <c r="AB207" s="26"/>
      <c r="AC207" s="26"/>
      <c r="AD207" s="26"/>
    </row>
    <row r="208" spans="1:30" ht="18" thickBot="1" x14ac:dyDescent="0.2">
      <c r="A208" s="28"/>
      <c r="B208" s="29"/>
      <c r="C208" s="29" t="s">
        <v>590</v>
      </c>
      <c r="D208" s="29"/>
      <c r="E208" s="29"/>
      <c r="F208" s="29"/>
      <c r="G208" s="501"/>
      <c r="H208" s="29"/>
      <c r="I208" s="344">
        <v>0</v>
      </c>
      <c r="J208" s="30" t="s">
        <v>378</v>
      </c>
      <c r="K208" s="30"/>
      <c r="L208" s="30"/>
      <c r="M208" s="30"/>
      <c r="N208" s="30"/>
      <c r="O208" s="30"/>
      <c r="P208" s="30"/>
      <c r="Q208" s="30"/>
      <c r="R208" s="239">
        <v>3</v>
      </c>
      <c r="S208" s="30" t="s">
        <v>377</v>
      </c>
      <c r="T208" s="30"/>
      <c r="U208" s="35"/>
      <c r="V208" s="477">
        <v>211</v>
      </c>
      <c r="W208" s="192" t="str">
        <f t="shared" si="4"/>
        <v>✔</v>
      </c>
      <c r="Y208" s="1197"/>
      <c r="Z208" s="26"/>
      <c r="AA208" s="26"/>
      <c r="AB208" s="26"/>
      <c r="AC208" s="26"/>
      <c r="AD208" s="26"/>
    </row>
    <row r="209" spans="1:30" ht="20.100000000000001" customHeight="1" thickBot="1" x14ac:dyDescent="0.2">
      <c r="A209" s="28"/>
      <c r="B209" s="29"/>
      <c r="C209" s="29" t="s">
        <v>591</v>
      </c>
      <c r="D209" s="29"/>
      <c r="E209" s="29"/>
      <c r="F209" s="29"/>
      <c r="G209" s="501"/>
      <c r="H209" s="29"/>
      <c r="I209" s="344">
        <v>0</v>
      </c>
      <c r="J209" s="30" t="s">
        <v>378</v>
      </c>
      <c r="K209" s="30"/>
      <c r="L209" s="30"/>
      <c r="M209" s="30"/>
      <c r="N209" s="30"/>
      <c r="O209" s="30"/>
      <c r="P209" s="30"/>
      <c r="Q209" s="30"/>
      <c r="R209" s="239">
        <v>0</v>
      </c>
      <c r="S209" s="30" t="s">
        <v>377</v>
      </c>
      <c r="T209" s="30"/>
      <c r="U209" s="35"/>
      <c r="V209" s="477">
        <v>212</v>
      </c>
      <c r="W209" s="192" t="str">
        <f t="shared" si="4"/>
        <v>✔</v>
      </c>
      <c r="Y209" s="1197"/>
      <c r="Z209" s="26"/>
      <c r="AA209" s="26"/>
      <c r="AB209" s="26"/>
      <c r="AC209" s="26"/>
      <c r="AD209" s="26"/>
    </row>
    <row r="210" spans="1:30" ht="20.100000000000001" customHeight="1" thickBot="1" x14ac:dyDescent="0.2">
      <c r="A210" s="28"/>
      <c r="B210" s="29"/>
      <c r="C210" s="29" t="s">
        <v>592</v>
      </c>
      <c r="D210" s="29"/>
      <c r="E210" s="29"/>
      <c r="F210" s="29"/>
      <c r="G210" s="501"/>
      <c r="H210" s="29"/>
      <c r="I210" s="344">
        <v>0</v>
      </c>
      <c r="J210" s="30" t="s">
        <v>378</v>
      </c>
      <c r="K210" s="30"/>
      <c r="L210" s="30"/>
      <c r="M210" s="30"/>
      <c r="N210" s="30"/>
      <c r="O210" s="30"/>
      <c r="P210" s="30"/>
      <c r="Q210" s="30"/>
      <c r="R210" s="239">
        <v>0</v>
      </c>
      <c r="S210" s="30" t="s">
        <v>377</v>
      </c>
      <c r="T210" s="30"/>
      <c r="U210" s="35"/>
      <c r="V210" s="477">
        <v>213</v>
      </c>
      <c r="W210" s="192" t="str">
        <f t="shared" si="4"/>
        <v>✔</v>
      </c>
      <c r="Y210" s="1197"/>
      <c r="Z210" s="26"/>
      <c r="AA210" s="26"/>
      <c r="AB210" s="26"/>
      <c r="AC210" s="26"/>
      <c r="AD210" s="26"/>
    </row>
    <row r="211" spans="1:30" ht="20.100000000000001" customHeight="1" thickBot="1" x14ac:dyDescent="0.2">
      <c r="A211" s="28"/>
      <c r="B211" s="29"/>
      <c r="C211" s="29" t="s">
        <v>540</v>
      </c>
      <c r="D211" s="29"/>
      <c r="E211" s="29"/>
      <c r="F211" s="29"/>
      <c r="G211" s="501"/>
      <c r="H211" s="29"/>
      <c r="I211" s="344">
        <v>0.8</v>
      </c>
      <c r="J211" s="30" t="s">
        <v>378</v>
      </c>
      <c r="K211" s="30"/>
      <c r="L211" s="30"/>
      <c r="M211" s="30"/>
      <c r="N211" s="30"/>
      <c r="O211" s="30"/>
      <c r="P211" s="30"/>
      <c r="Q211" s="30"/>
      <c r="R211" s="239">
        <v>0</v>
      </c>
      <c r="S211" s="30" t="s">
        <v>377</v>
      </c>
      <c r="T211" s="30"/>
      <c r="U211" s="35"/>
      <c r="V211" s="477">
        <v>214</v>
      </c>
      <c r="W211" s="192" t="str">
        <f t="shared" si="4"/>
        <v>✔</v>
      </c>
      <c r="Y211" s="1197"/>
      <c r="Z211" s="26"/>
      <c r="AA211" s="26"/>
      <c r="AB211" s="26"/>
      <c r="AC211" s="26"/>
      <c r="AD211" s="26"/>
    </row>
    <row r="212" spans="1:30" ht="20.100000000000001" customHeight="1" thickBot="1" x14ac:dyDescent="0.2">
      <c r="A212" s="28"/>
      <c r="B212" s="29"/>
      <c r="C212" s="29" t="s">
        <v>593</v>
      </c>
      <c r="D212" s="29"/>
      <c r="E212" s="29"/>
      <c r="F212" s="29"/>
      <c r="G212" s="501"/>
      <c r="H212" s="29"/>
      <c r="I212" s="344">
        <v>1</v>
      </c>
      <c r="J212" s="30" t="s">
        <v>378</v>
      </c>
      <c r="K212" s="30"/>
      <c r="L212" s="30"/>
      <c r="M212" s="30"/>
      <c r="N212" s="30"/>
      <c r="O212" s="30"/>
      <c r="P212" s="30"/>
      <c r="Q212" s="30"/>
      <c r="R212" s="239">
        <v>3</v>
      </c>
      <c r="S212" s="30" t="s">
        <v>377</v>
      </c>
      <c r="T212" s="30"/>
      <c r="U212" s="35"/>
      <c r="V212" s="477">
        <v>215</v>
      </c>
      <c r="W212" s="192" t="str">
        <f t="shared" ref="W212:W234" si="5">IF(OR(I212="",R212=""),"未入力あり","✔")</f>
        <v>✔</v>
      </c>
      <c r="Y212" s="1197"/>
      <c r="Z212" s="26"/>
      <c r="AA212" s="26"/>
      <c r="AB212" s="26"/>
      <c r="AC212" s="26"/>
      <c r="AD212" s="26"/>
    </row>
    <row r="213" spans="1:30" ht="20.100000000000001" customHeight="1" thickBot="1" x14ac:dyDescent="0.2">
      <c r="A213" s="28"/>
      <c r="B213" s="29"/>
      <c r="C213" s="29" t="s">
        <v>594</v>
      </c>
      <c r="D213" s="29"/>
      <c r="E213" s="29"/>
      <c r="F213" s="29"/>
      <c r="G213" s="501"/>
      <c r="H213" s="29"/>
      <c r="I213" s="344">
        <v>0</v>
      </c>
      <c r="J213" s="30" t="s">
        <v>378</v>
      </c>
      <c r="K213" s="30"/>
      <c r="L213" s="30"/>
      <c r="M213" s="30"/>
      <c r="N213" s="30"/>
      <c r="O213" s="30"/>
      <c r="P213" s="30"/>
      <c r="Q213" s="30"/>
      <c r="R213" s="239">
        <v>0</v>
      </c>
      <c r="S213" s="30" t="s">
        <v>377</v>
      </c>
      <c r="T213" s="30"/>
      <c r="U213" s="35"/>
      <c r="V213" s="477">
        <v>216</v>
      </c>
      <c r="W213" s="192" t="str">
        <f t="shared" si="5"/>
        <v>✔</v>
      </c>
      <c r="Y213" s="1197"/>
      <c r="Z213" s="26"/>
      <c r="AA213" s="26"/>
      <c r="AB213" s="26"/>
      <c r="AC213" s="26"/>
      <c r="AD213" s="26"/>
    </row>
    <row r="214" spans="1:30" ht="39.75" customHeight="1" thickBot="1" x14ac:dyDescent="0.2">
      <c r="A214" s="28"/>
      <c r="B214" s="29"/>
      <c r="C214" s="1378" t="s">
        <v>595</v>
      </c>
      <c r="D214" s="1378"/>
      <c r="E214" s="1378"/>
      <c r="F214" s="1378"/>
      <c r="G214" s="1378"/>
      <c r="H214" s="1381"/>
      <c r="I214" s="344">
        <v>0.2</v>
      </c>
      <c r="J214" s="30" t="s">
        <v>378</v>
      </c>
      <c r="K214" s="30"/>
      <c r="L214" s="30"/>
      <c r="M214" s="30"/>
      <c r="N214" s="30"/>
      <c r="O214" s="30"/>
      <c r="P214" s="30"/>
      <c r="Q214" s="30"/>
      <c r="R214" s="239">
        <v>3</v>
      </c>
      <c r="S214" s="30" t="s">
        <v>377</v>
      </c>
      <c r="T214" s="30"/>
      <c r="U214" s="35"/>
      <c r="V214" s="477">
        <v>217</v>
      </c>
      <c r="W214" s="192" t="str">
        <f t="shared" si="5"/>
        <v>✔</v>
      </c>
      <c r="Y214" s="1197"/>
      <c r="Z214" s="26"/>
      <c r="AA214" s="26"/>
      <c r="AB214" s="26"/>
      <c r="AC214" s="26"/>
      <c r="AD214" s="26"/>
    </row>
    <row r="215" spans="1:30" ht="39.75" customHeight="1" thickBot="1" x14ac:dyDescent="0.2">
      <c r="A215" s="28"/>
      <c r="B215" s="29"/>
      <c r="C215" s="1378" t="s">
        <v>596</v>
      </c>
      <c r="D215" s="1378"/>
      <c r="E215" s="1378"/>
      <c r="F215" s="1378"/>
      <c r="G215" s="1378"/>
      <c r="H215" s="1381"/>
      <c r="I215" s="344">
        <v>0</v>
      </c>
      <c r="J215" s="30" t="s">
        <v>378</v>
      </c>
      <c r="K215" s="30"/>
      <c r="L215" s="30"/>
      <c r="M215" s="30"/>
      <c r="N215" s="30"/>
      <c r="O215" s="30"/>
      <c r="P215" s="30"/>
      <c r="Q215" s="30"/>
      <c r="R215" s="239">
        <v>0</v>
      </c>
      <c r="S215" s="30" t="s">
        <v>377</v>
      </c>
      <c r="T215" s="30"/>
      <c r="U215" s="35"/>
      <c r="V215" s="477">
        <v>218</v>
      </c>
      <c r="W215" s="192" t="str">
        <f t="shared" si="5"/>
        <v>✔</v>
      </c>
      <c r="Y215" s="1197"/>
      <c r="Z215" s="26"/>
      <c r="AA215" s="26"/>
      <c r="AB215" s="26"/>
      <c r="AC215" s="26"/>
      <c r="AD215" s="26"/>
    </row>
    <row r="216" spans="1:30" ht="20.100000000000001" customHeight="1" thickBot="1" x14ac:dyDescent="0.2">
      <c r="A216" s="28"/>
      <c r="B216" s="29"/>
      <c r="C216" s="29" t="s">
        <v>597</v>
      </c>
      <c r="D216" s="29"/>
      <c r="E216" s="29"/>
      <c r="F216" s="29"/>
      <c r="G216" s="501"/>
      <c r="H216" s="29"/>
      <c r="I216" s="344">
        <v>0</v>
      </c>
      <c r="J216" s="30" t="s">
        <v>378</v>
      </c>
      <c r="K216" s="30"/>
      <c r="L216" s="30"/>
      <c r="M216" s="30"/>
      <c r="N216" s="30"/>
      <c r="O216" s="30"/>
      <c r="P216" s="30"/>
      <c r="Q216" s="30"/>
      <c r="R216" s="239">
        <v>0</v>
      </c>
      <c r="S216" s="30" t="s">
        <v>377</v>
      </c>
      <c r="T216" s="30"/>
      <c r="U216" s="35"/>
      <c r="V216" s="477">
        <v>219</v>
      </c>
      <c r="W216" s="192" t="str">
        <f t="shared" si="5"/>
        <v>✔</v>
      </c>
      <c r="Y216" s="1197"/>
      <c r="Z216" s="26"/>
      <c r="AA216" s="26"/>
      <c r="AB216" s="26"/>
      <c r="AC216" s="26"/>
      <c r="AD216" s="26"/>
    </row>
    <row r="217" spans="1:30" ht="20.100000000000001" customHeight="1" thickBot="1" x14ac:dyDescent="0.2">
      <c r="A217" s="28"/>
      <c r="B217" s="29"/>
      <c r="C217" s="29" t="s">
        <v>598</v>
      </c>
      <c r="D217" s="29"/>
      <c r="E217" s="29"/>
      <c r="F217" s="29"/>
      <c r="G217" s="501"/>
      <c r="H217" s="29"/>
      <c r="I217" s="344">
        <v>0</v>
      </c>
      <c r="J217" s="30" t="s">
        <v>378</v>
      </c>
      <c r="K217" s="30"/>
      <c r="L217" s="30"/>
      <c r="M217" s="30"/>
      <c r="N217" s="30"/>
      <c r="O217" s="30"/>
      <c r="P217" s="30"/>
      <c r="Q217" s="30"/>
      <c r="R217" s="239">
        <v>0</v>
      </c>
      <c r="S217" s="30" t="s">
        <v>377</v>
      </c>
      <c r="T217" s="30"/>
      <c r="U217" s="35"/>
      <c r="V217" s="477">
        <v>220</v>
      </c>
      <c r="W217" s="192" t="str">
        <f t="shared" si="5"/>
        <v>✔</v>
      </c>
      <c r="Y217" s="1197"/>
      <c r="Z217" s="26"/>
      <c r="AA217" s="26"/>
      <c r="AB217" s="26"/>
      <c r="AC217" s="26"/>
      <c r="AD217" s="26"/>
    </row>
    <row r="218" spans="1:30" ht="20.100000000000001" customHeight="1" thickBot="1" x14ac:dyDescent="0.2">
      <c r="A218" s="28"/>
      <c r="B218" s="29"/>
      <c r="C218" s="29" t="s">
        <v>538</v>
      </c>
      <c r="D218" s="29"/>
      <c r="E218" s="29"/>
      <c r="F218" s="29"/>
      <c r="G218" s="501"/>
      <c r="H218" s="29"/>
      <c r="I218" s="344">
        <v>0</v>
      </c>
      <c r="J218" s="30" t="s">
        <v>378</v>
      </c>
      <c r="K218" s="30"/>
      <c r="L218" s="30"/>
      <c r="M218" s="30"/>
      <c r="N218" s="30"/>
      <c r="O218" s="30"/>
      <c r="P218" s="30"/>
      <c r="Q218" s="30"/>
      <c r="R218" s="239">
        <v>0</v>
      </c>
      <c r="S218" s="30" t="s">
        <v>378</v>
      </c>
      <c r="T218" s="30"/>
      <c r="U218" s="35"/>
      <c r="V218" s="477">
        <v>221</v>
      </c>
      <c r="W218" s="192" t="str">
        <f t="shared" si="5"/>
        <v>✔</v>
      </c>
      <c r="Y218" s="1197"/>
      <c r="Z218" s="26"/>
      <c r="AA218" s="26"/>
      <c r="AB218" s="26"/>
      <c r="AC218" s="26"/>
      <c r="AD218" s="26"/>
    </row>
    <row r="219" spans="1:30" ht="20.100000000000001" customHeight="1" thickBot="1" x14ac:dyDescent="0.2">
      <c r="A219" s="28"/>
      <c r="B219" s="29"/>
      <c r="C219" s="29" t="s">
        <v>599</v>
      </c>
      <c r="D219" s="29"/>
      <c r="E219" s="29"/>
      <c r="F219" s="29"/>
      <c r="G219" s="501"/>
      <c r="H219" s="29"/>
      <c r="I219" s="344">
        <v>0</v>
      </c>
      <c r="J219" s="30" t="s">
        <v>378</v>
      </c>
      <c r="K219" s="30"/>
      <c r="L219" s="30"/>
      <c r="M219" s="30"/>
      <c r="N219" s="30"/>
      <c r="O219" s="30"/>
      <c r="P219" s="30"/>
      <c r="Q219" s="30"/>
      <c r="R219" s="239">
        <v>4</v>
      </c>
      <c r="S219" s="30" t="s">
        <v>377</v>
      </c>
      <c r="T219" s="30"/>
      <c r="U219" s="35"/>
      <c r="V219" s="477">
        <v>222</v>
      </c>
      <c r="W219" s="192" t="str">
        <f t="shared" si="5"/>
        <v>✔</v>
      </c>
      <c r="Y219" s="1197"/>
      <c r="Z219" s="26"/>
      <c r="AA219" s="26"/>
      <c r="AB219" s="26"/>
      <c r="AC219" s="26"/>
      <c r="AD219" s="26"/>
    </row>
    <row r="220" spans="1:30" ht="19.5" customHeight="1" thickBot="1" x14ac:dyDescent="0.2">
      <c r="A220" s="28"/>
      <c r="B220" s="29"/>
      <c r="C220" s="482" t="s">
        <v>609</v>
      </c>
      <c r="D220" s="482"/>
      <c r="E220" s="482"/>
      <c r="F220" s="482"/>
      <c r="G220" s="482"/>
      <c r="H220" s="483"/>
      <c r="I220" s="344">
        <v>0</v>
      </c>
      <c r="J220" s="30" t="s">
        <v>378</v>
      </c>
      <c r="K220" s="30"/>
      <c r="L220" s="30"/>
      <c r="M220" s="30"/>
      <c r="N220" s="30"/>
      <c r="O220" s="30"/>
      <c r="P220" s="30"/>
      <c r="Q220" s="30"/>
      <c r="R220" s="239">
        <v>1</v>
      </c>
      <c r="S220" s="30" t="s">
        <v>377</v>
      </c>
      <c r="T220" s="30"/>
      <c r="U220" s="35"/>
      <c r="V220" s="477">
        <v>223</v>
      </c>
      <c r="W220" s="192" t="str">
        <f t="shared" si="5"/>
        <v>✔</v>
      </c>
      <c r="Y220" s="1197"/>
      <c r="Z220" s="26"/>
      <c r="AA220" s="26"/>
      <c r="AB220" s="26"/>
      <c r="AC220" s="26"/>
      <c r="AD220" s="26"/>
    </row>
    <row r="221" spans="1:30" ht="20.100000000000001" customHeight="1" thickBot="1" x14ac:dyDescent="0.2">
      <c r="A221" s="28"/>
      <c r="B221" s="29"/>
      <c r="C221" s="29" t="s">
        <v>636</v>
      </c>
      <c r="D221" s="29"/>
      <c r="E221" s="29"/>
      <c r="F221" s="30"/>
      <c r="G221" s="501"/>
      <c r="H221" s="501"/>
      <c r="I221" s="344">
        <v>0.2</v>
      </c>
      <c r="J221" s="30" t="s">
        <v>378</v>
      </c>
      <c r="K221" s="30"/>
      <c r="L221" s="30"/>
      <c r="M221" s="30"/>
      <c r="N221" s="30"/>
      <c r="O221" s="30"/>
      <c r="P221" s="30"/>
      <c r="Q221" s="30"/>
      <c r="R221" s="239">
        <v>0</v>
      </c>
      <c r="S221" s="30" t="s">
        <v>377</v>
      </c>
      <c r="T221" s="30"/>
      <c r="U221" s="35"/>
      <c r="V221" s="477">
        <v>224</v>
      </c>
      <c r="W221" s="192" t="str">
        <f t="shared" si="5"/>
        <v>✔</v>
      </c>
      <c r="Y221" s="1197"/>
      <c r="Z221" s="26"/>
      <c r="AA221" s="26"/>
      <c r="AB221" s="26"/>
      <c r="AC221" s="26"/>
      <c r="AD221" s="26"/>
    </row>
    <row r="222" spans="1:30" ht="19.5" customHeight="1" thickBot="1" x14ac:dyDescent="0.2">
      <c r="A222" s="28"/>
      <c r="B222" s="29"/>
      <c r="C222" s="1394" t="s">
        <v>610</v>
      </c>
      <c r="D222" s="1394"/>
      <c r="E222" s="1394"/>
      <c r="F222" s="1394"/>
      <c r="G222" s="1394"/>
      <c r="H222" s="1395"/>
      <c r="I222" s="344">
        <v>0</v>
      </c>
      <c r="J222" s="30" t="s">
        <v>378</v>
      </c>
      <c r="K222" s="30"/>
      <c r="L222" s="30"/>
      <c r="M222" s="30"/>
      <c r="N222" s="30"/>
      <c r="O222" s="30"/>
      <c r="P222" s="30"/>
      <c r="Q222" s="30"/>
      <c r="R222" s="239">
        <v>0</v>
      </c>
      <c r="S222" s="30" t="s">
        <v>377</v>
      </c>
      <c r="T222" s="30"/>
      <c r="U222" s="35"/>
      <c r="V222" s="477">
        <v>225</v>
      </c>
      <c r="W222" s="192" t="str">
        <f t="shared" si="5"/>
        <v>✔</v>
      </c>
      <c r="Y222" s="1197"/>
      <c r="Z222" s="26"/>
      <c r="AA222" s="26"/>
      <c r="AB222" s="26"/>
      <c r="AC222" s="26"/>
      <c r="AD222" s="26"/>
    </row>
    <row r="223" spans="1:30" ht="20.100000000000001" customHeight="1" thickBot="1" x14ac:dyDescent="0.2">
      <c r="A223" s="28"/>
      <c r="B223" s="29"/>
      <c r="C223" s="26" t="s">
        <v>600</v>
      </c>
      <c r="D223" s="37"/>
      <c r="E223" s="37"/>
      <c r="F223" s="37"/>
      <c r="G223" s="484"/>
      <c r="H223" s="37"/>
      <c r="I223" s="344">
        <v>0</v>
      </c>
      <c r="J223" s="30" t="s">
        <v>378</v>
      </c>
      <c r="K223" s="30"/>
      <c r="L223" s="30"/>
      <c r="M223" s="30"/>
      <c r="N223" s="30"/>
      <c r="O223" s="30"/>
      <c r="P223" s="30"/>
      <c r="Q223" s="30"/>
      <c r="R223" s="239">
        <v>0</v>
      </c>
      <c r="S223" s="30" t="s">
        <v>377</v>
      </c>
      <c r="T223" s="30"/>
      <c r="U223" s="35"/>
      <c r="V223" s="477">
        <v>226</v>
      </c>
      <c r="W223" s="192" t="str">
        <f t="shared" si="5"/>
        <v>✔</v>
      </c>
      <c r="Y223" s="1197"/>
      <c r="Z223" s="26"/>
      <c r="AA223" s="26"/>
      <c r="AB223" s="26"/>
      <c r="AC223" s="26"/>
      <c r="AD223" s="26"/>
    </row>
    <row r="224" spans="1:30" ht="20.100000000000001" customHeight="1" thickBot="1" x14ac:dyDescent="0.2">
      <c r="A224" s="28"/>
      <c r="B224" s="29"/>
      <c r="C224" s="29" t="s">
        <v>601</v>
      </c>
      <c r="D224" s="37"/>
      <c r="E224" s="37"/>
      <c r="F224" s="37"/>
      <c r="G224" s="484"/>
      <c r="H224" s="37"/>
      <c r="I224" s="344">
        <v>0</v>
      </c>
      <c r="J224" s="30" t="s">
        <v>330</v>
      </c>
      <c r="K224" s="30"/>
      <c r="L224" s="30"/>
      <c r="M224" s="30"/>
      <c r="N224" s="30"/>
      <c r="O224" s="30"/>
      <c r="P224" s="30"/>
      <c r="Q224" s="30"/>
      <c r="R224" s="239">
        <v>1</v>
      </c>
      <c r="S224" s="30" t="s">
        <v>330</v>
      </c>
      <c r="T224" s="30"/>
      <c r="U224" s="35"/>
      <c r="V224" s="477">
        <v>227</v>
      </c>
      <c r="W224" s="192" t="str">
        <f t="shared" si="5"/>
        <v>✔</v>
      </c>
      <c r="Y224" s="1197"/>
      <c r="Z224" s="26"/>
      <c r="AA224" s="26"/>
      <c r="AB224" s="26"/>
      <c r="AC224" s="26"/>
      <c r="AD224" s="26"/>
    </row>
    <row r="225" spans="1:30" ht="20.100000000000001" customHeight="1" thickBot="1" x14ac:dyDescent="0.2">
      <c r="A225" s="28"/>
      <c r="B225" s="29"/>
      <c r="C225" s="1394" t="s">
        <v>611</v>
      </c>
      <c r="D225" s="1394"/>
      <c r="E225" s="1394"/>
      <c r="F225" s="1394"/>
      <c r="G225" s="1394"/>
      <c r="H225" s="1395"/>
      <c r="I225" s="344">
        <v>0</v>
      </c>
      <c r="J225" s="30" t="s">
        <v>378</v>
      </c>
      <c r="K225" s="30"/>
      <c r="L225" s="30"/>
      <c r="M225" s="30"/>
      <c r="N225" s="30"/>
      <c r="O225" s="30"/>
      <c r="P225" s="30"/>
      <c r="Q225" s="30"/>
      <c r="R225" s="239">
        <v>0</v>
      </c>
      <c r="S225" s="30" t="s">
        <v>377</v>
      </c>
      <c r="T225" s="30"/>
      <c r="U225" s="35"/>
      <c r="V225" s="477">
        <v>228</v>
      </c>
      <c r="W225" s="192" t="str">
        <f t="shared" si="5"/>
        <v>✔</v>
      </c>
      <c r="Y225" s="1197"/>
      <c r="Z225" s="26"/>
      <c r="AA225" s="26"/>
      <c r="AB225" s="26"/>
      <c r="AC225" s="26"/>
      <c r="AD225" s="26"/>
    </row>
    <row r="226" spans="1:30" ht="20.100000000000001" customHeight="1" thickBot="1" x14ac:dyDescent="0.2">
      <c r="A226" s="28"/>
      <c r="B226" s="29"/>
      <c r="C226" s="29" t="s">
        <v>539</v>
      </c>
      <c r="D226" s="37"/>
      <c r="E226" s="37"/>
      <c r="F226" s="37"/>
      <c r="G226" s="484"/>
      <c r="H226" s="37"/>
      <c r="I226" s="344">
        <v>0</v>
      </c>
      <c r="J226" s="30" t="s">
        <v>378</v>
      </c>
      <c r="K226" s="30"/>
      <c r="L226" s="30"/>
      <c r="M226" s="30"/>
      <c r="N226" s="30"/>
      <c r="O226" s="30"/>
      <c r="P226" s="30"/>
      <c r="Q226" s="30"/>
      <c r="R226" s="239">
        <v>2</v>
      </c>
      <c r="S226" s="30" t="s">
        <v>377</v>
      </c>
      <c r="T226" s="30"/>
      <c r="U226" s="35"/>
      <c r="V226" s="477">
        <v>229</v>
      </c>
      <c r="W226" s="192" t="str">
        <f t="shared" si="5"/>
        <v>✔</v>
      </c>
      <c r="Y226" s="1197"/>
      <c r="Z226" s="26"/>
      <c r="AA226" s="26"/>
      <c r="AB226" s="26"/>
      <c r="AC226" s="26"/>
      <c r="AD226" s="26"/>
    </row>
    <row r="227" spans="1:30" ht="19.5" customHeight="1" thickBot="1" x14ac:dyDescent="0.2">
      <c r="A227" s="28"/>
      <c r="B227" s="29"/>
      <c r="C227" s="26" t="s">
        <v>602</v>
      </c>
      <c r="D227" s="37"/>
      <c r="E227" s="37"/>
      <c r="F227" s="53"/>
      <c r="G227" s="484"/>
      <c r="H227" s="484"/>
      <c r="I227" s="344">
        <v>0</v>
      </c>
      <c r="J227" s="30" t="s">
        <v>378</v>
      </c>
      <c r="K227" s="30"/>
      <c r="L227" s="30"/>
      <c r="M227" s="30"/>
      <c r="N227" s="30"/>
      <c r="O227" s="30"/>
      <c r="P227" s="30"/>
      <c r="Q227" s="30"/>
      <c r="R227" s="239">
        <v>1</v>
      </c>
      <c r="S227" s="30" t="s">
        <v>377</v>
      </c>
      <c r="T227" s="30"/>
      <c r="U227" s="35"/>
      <c r="V227" s="477">
        <v>230</v>
      </c>
      <c r="W227" s="192" t="str">
        <f t="shared" si="5"/>
        <v>✔</v>
      </c>
      <c r="Y227" s="1197"/>
      <c r="Z227" s="26"/>
      <c r="AA227" s="26"/>
      <c r="AB227" s="26"/>
      <c r="AC227" s="26"/>
      <c r="AD227" s="26"/>
    </row>
    <row r="228" spans="1:30" ht="19.5" customHeight="1" thickBot="1" x14ac:dyDescent="0.2">
      <c r="A228" s="28"/>
      <c r="B228" s="29"/>
      <c r="C228" s="32" t="s">
        <v>603</v>
      </c>
      <c r="D228" s="29"/>
      <c r="E228" s="29"/>
      <c r="F228" s="30"/>
      <c r="G228" s="501"/>
      <c r="H228" s="501"/>
      <c r="I228" s="344">
        <v>0</v>
      </c>
      <c r="J228" s="30" t="s">
        <v>378</v>
      </c>
      <c r="K228" s="30"/>
      <c r="L228" s="30"/>
      <c r="M228" s="30"/>
      <c r="N228" s="30"/>
      <c r="O228" s="30"/>
      <c r="P228" s="30"/>
      <c r="Q228" s="30"/>
      <c r="R228" s="239">
        <v>1</v>
      </c>
      <c r="S228" s="30" t="s">
        <v>377</v>
      </c>
      <c r="T228" s="30"/>
      <c r="U228" s="35"/>
      <c r="V228" s="477">
        <v>231</v>
      </c>
      <c r="W228" s="192" t="str">
        <f t="shared" si="5"/>
        <v>✔</v>
      </c>
      <c r="Y228" s="1197"/>
      <c r="Z228" s="26"/>
      <c r="AA228" s="26"/>
      <c r="AB228" s="26"/>
      <c r="AC228" s="26"/>
      <c r="AD228" s="26"/>
    </row>
    <row r="229" spans="1:30" ht="19.5" customHeight="1" thickBot="1" x14ac:dyDescent="0.2">
      <c r="A229" s="28"/>
      <c r="B229" s="29"/>
      <c r="C229" s="1378" t="s">
        <v>612</v>
      </c>
      <c r="D229" s="1378"/>
      <c r="E229" s="1378"/>
      <c r="F229" s="1378"/>
      <c r="G229" s="1378"/>
      <c r="H229" s="1381"/>
      <c r="I229" s="344">
        <v>0</v>
      </c>
      <c r="J229" s="30" t="s">
        <v>378</v>
      </c>
      <c r="K229" s="30"/>
      <c r="L229" s="30"/>
      <c r="M229" s="30"/>
      <c r="N229" s="30"/>
      <c r="O229" s="30"/>
      <c r="P229" s="30"/>
      <c r="Q229" s="30"/>
      <c r="R229" s="239">
        <v>0</v>
      </c>
      <c r="S229" s="30" t="s">
        <v>377</v>
      </c>
      <c r="T229" s="30"/>
      <c r="U229" s="35"/>
      <c r="V229" s="477">
        <v>232</v>
      </c>
      <c r="W229" s="192" t="str">
        <f t="shared" si="5"/>
        <v>✔</v>
      </c>
      <c r="Y229" s="1197"/>
      <c r="Z229" s="26"/>
      <c r="AA229" s="26"/>
      <c r="AB229" s="26"/>
      <c r="AC229" s="26"/>
      <c r="AD229" s="26"/>
    </row>
    <row r="230" spans="1:30" ht="19.5" customHeight="1" thickBot="1" x14ac:dyDescent="0.2">
      <c r="A230" s="28"/>
      <c r="B230" s="29"/>
      <c r="C230" s="1378" t="s">
        <v>613</v>
      </c>
      <c r="D230" s="1379"/>
      <c r="E230" s="1379"/>
      <c r="F230" s="1379"/>
      <c r="G230" s="1379"/>
      <c r="H230" s="1380"/>
      <c r="I230" s="344">
        <v>0</v>
      </c>
      <c r="J230" s="30" t="s">
        <v>378</v>
      </c>
      <c r="K230" s="30"/>
      <c r="L230" s="30"/>
      <c r="M230" s="30"/>
      <c r="N230" s="30"/>
      <c r="O230" s="30"/>
      <c r="P230" s="30"/>
      <c r="Q230" s="30"/>
      <c r="R230" s="239">
        <v>0</v>
      </c>
      <c r="S230" s="30" t="s">
        <v>377</v>
      </c>
      <c r="T230" s="30"/>
      <c r="U230" s="35"/>
      <c r="V230" s="477">
        <v>233</v>
      </c>
      <c r="W230" s="192" t="str">
        <f t="shared" si="5"/>
        <v>✔</v>
      </c>
      <c r="Y230" s="1197"/>
      <c r="Z230" s="26"/>
      <c r="AA230" s="26"/>
      <c r="AB230" s="26"/>
      <c r="AC230" s="26"/>
      <c r="AD230" s="26"/>
    </row>
    <row r="231" spans="1:30" ht="19.5" customHeight="1" thickBot="1" x14ac:dyDescent="0.2">
      <c r="A231" s="28"/>
      <c r="B231" s="29"/>
      <c r="C231" s="485" t="s">
        <v>614</v>
      </c>
      <c r="D231" s="485"/>
      <c r="E231" s="485"/>
      <c r="F231" s="485"/>
      <c r="G231" s="485"/>
      <c r="H231" s="485"/>
      <c r="I231" s="344">
        <v>0</v>
      </c>
      <c r="J231" s="30" t="s">
        <v>378</v>
      </c>
      <c r="K231" s="30"/>
      <c r="L231" s="30"/>
      <c r="M231" s="30"/>
      <c r="N231" s="30"/>
      <c r="O231" s="30"/>
      <c r="P231" s="30"/>
      <c r="Q231" s="30"/>
      <c r="R231" s="239">
        <v>0</v>
      </c>
      <c r="S231" s="30" t="s">
        <v>377</v>
      </c>
      <c r="T231" s="30"/>
      <c r="U231" s="35"/>
      <c r="V231" s="477">
        <v>234</v>
      </c>
      <c r="W231" s="192" t="str">
        <f t="shared" si="5"/>
        <v>✔</v>
      </c>
      <c r="Y231" s="1197"/>
      <c r="Z231" s="26"/>
      <c r="AA231" s="26"/>
      <c r="AB231" s="26"/>
      <c r="AC231" s="26"/>
      <c r="AD231" s="26"/>
    </row>
    <row r="232" spans="1:30" ht="19.5" customHeight="1" thickBot="1" x14ac:dyDescent="0.2">
      <c r="A232" s="28"/>
      <c r="B232" s="29"/>
      <c r="C232" s="1378" t="s">
        <v>505</v>
      </c>
      <c r="D232" s="1379"/>
      <c r="E232" s="1379"/>
      <c r="F232" s="1379"/>
      <c r="G232" s="1379"/>
      <c r="H232" s="1380"/>
      <c r="I232" s="344">
        <v>0</v>
      </c>
      <c r="J232" s="30" t="s">
        <v>378</v>
      </c>
      <c r="K232" s="30"/>
      <c r="L232" s="30"/>
      <c r="M232" s="30"/>
      <c r="N232" s="30"/>
      <c r="O232" s="30"/>
      <c r="P232" s="30"/>
      <c r="Q232" s="30"/>
      <c r="R232" s="239">
        <v>0</v>
      </c>
      <c r="S232" s="30" t="s">
        <v>377</v>
      </c>
      <c r="T232" s="30"/>
      <c r="U232" s="35"/>
      <c r="V232" s="477">
        <v>235</v>
      </c>
      <c r="W232" s="192" t="str">
        <f t="shared" si="5"/>
        <v>✔</v>
      </c>
      <c r="Y232" s="1197"/>
      <c r="Z232" s="26"/>
      <c r="AA232" s="26"/>
      <c r="AB232" s="26"/>
      <c r="AC232" s="26"/>
      <c r="AD232" s="26"/>
    </row>
    <row r="233" spans="1:30" ht="19.5" customHeight="1" thickBot="1" x14ac:dyDescent="0.2">
      <c r="A233" s="28"/>
      <c r="B233" s="29"/>
      <c r="C233" s="485" t="s">
        <v>615</v>
      </c>
      <c r="D233" s="485"/>
      <c r="E233" s="485"/>
      <c r="F233" s="485"/>
      <c r="G233" s="485"/>
      <c r="H233" s="485"/>
      <c r="I233" s="344">
        <v>0</v>
      </c>
      <c r="J233" s="30" t="s">
        <v>378</v>
      </c>
      <c r="K233" s="30"/>
      <c r="L233" s="30"/>
      <c r="M233" s="30"/>
      <c r="N233" s="30"/>
      <c r="O233" s="30"/>
      <c r="P233" s="30"/>
      <c r="Q233" s="30"/>
      <c r="R233" s="239">
        <v>0</v>
      </c>
      <c r="S233" s="30" t="s">
        <v>377</v>
      </c>
      <c r="T233" s="30"/>
      <c r="U233" s="35"/>
      <c r="V233" s="477">
        <v>236</v>
      </c>
      <c r="W233" s="192" t="str">
        <f t="shared" si="5"/>
        <v>✔</v>
      </c>
      <c r="Y233" s="1197"/>
      <c r="Z233" s="26"/>
      <c r="AA233" s="26"/>
      <c r="AB233" s="26"/>
      <c r="AC233" s="26"/>
      <c r="AD233" s="26"/>
    </row>
    <row r="234" spans="1:30" ht="20.100000000000001" customHeight="1" thickBot="1" x14ac:dyDescent="0.2">
      <c r="A234" s="28"/>
      <c r="B234" s="29" t="s">
        <v>506</v>
      </c>
      <c r="C234" s="32"/>
      <c r="D234" s="29"/>
      <c r="E234" s="29"/>
      <c r="F234" s="30"/>
      <c r="G234" s="501"/>
      <c r="H234" s="415"/>
      <c r="I234" s="47">
        <v>0</v>
      </c>
      <c r="J234" s="13"/>
      <c r="K234" s="13"/>
      <c r="L234" s="13"/>
      <c r="M234" s="13"/>
      <c r="N234" s="13"/>
      <c r="O234" s="13"/>
      <c r="P234" s="13"/>
      <c r="Q234" s="13"/>
      <c r="R234" s="47">
        <v>0</v>
      </c>
      <c r="S234" s="13"/>
      <c r="T234" s="30"/>
      <c r="U234" s="35"/>
      <c r="V234" s="477">
        <v>237</v>
      </c>
      <c r="W234" s="19" t="str">
        <f t="shared" si="5"/>
        <v>✔</v>
      </c>
      <c r="Y234" s="1197"/>
      <c r="Z234" s="26"/>
      <c r="AA234" s="26"/>
      <c r="AB234" s="26"/>
      <c r="AC234" s="26"/>
      <c r="AD234" s="26"/>
    </row>
    <row r="235" spans="1:30" ht="20.100000000000001" customHeight="1" thickBot="1" x14ac:dyDescent="0.2">
      <c r="A235" s="28"/>
      <c r="B235" s="29"/>
      <c r="C235" s="486" t="s">
        <v>637</v>
      </c>
      <c r="D235" s="29"/>
      <c r="E235" s="29"/>
      <c r="F235" s="30"/>
      <c r="G235" s="501"/>
      <c r="H235" s="415"/>
      <c r="I235" s="344">
        <v>10</v>
      </c>
      <c r="J235" s="30" t="s">
        <v>378</v>
      </c>
      <c r="K235" s="30"/>
      <c r="L235" s="30"/>
      <c r="M235" s="30"/>
      <c r="N235" s="30"/>
      <c r="O235" s="30"/>
      <c r="P235" s="30"/>
      <c r="Q235" s="30"/>
      <c r="R235" s="239">
        <v>0</v>
      </c>
      <c r="S235" s="30" t="s">
        <v>377</v>
      </c>
      <c r="T235" s="30"/>
      <c r="U235" s="35"/>
      <c r="V235" s="477">
        <v>238</v>
      </c>
      <c r="W235" s="192" t="str">
        <f t="shared" ref="W235:W247" si="6">IF(OR(I235="",R235=""),"未入力あり","✔")</f>
        <v>✔</v>
      </c>
      <c r="Y235" s="1197"/>
      <c r="Z235" s="26"/>
      <c r="AA235" s="26"/>
      <c r="AB235" s="26"/>
      <c r="AC235" s="26"/>
      <c r="AD235" s="26"/>
    </row>
    <row r="236" spans="1:30" ht="20.100000000000001" customHeight="1" thickBot="1" x14ac:dyDescent="0.2">
      <c r="A236" s="28"/>
      <c r="B236" s="29"/>
      <c r="C236" s="486" t="s">
        <v>638</v>
      </c>
      <c r="D236" s="29"/>
      <c r="E236" s="29"/>
      <c r="F236" s="30"/>
      <c r="G236" s="501"/>
      <c r="H236" s="415"/>
      <c r="I236" s="344">
        <v>0</v>
      </c>
      <c r="J236" s="30" t="s">
        <v>378</v>
      </c>
      <c r="K236" s="30"/>
      <c r="L236" s="30"/>
      <c r="M236" s="30"/>
      <c r="N236" s="30"/>
      <c r="O236" s="30"/>
      <c r="P236" s="30"/>
      <c r="Q236" s="30"/>
      <c r="R236" s="239">
        <v>0</v>
      </c>
      <c r="S236" s="30" t="s">
        <v>377</v>
      </c>
      <c r="T236" s="30"/>
      <c r="U236" s="35"/>
      <c r="V236" s="477">
        <v>239</v>
      </c>
      <c r="W236" s="192" t="str">
        <f t="shared" si="6"/>
        <v>✔</v>
      </c>
      <c r="Y236" s="1197"/>
      <c r="Z236" s="26"/>
      <c r="AA236" s="26"/>
      <c r="AB236" s="26"/>
      <c r="AC236" s="26"/>
      <c r="AD236" s="26"/>
    </row>
    <row r="237" spans="1:30" ht="20.100000000000001" customHeight="1" thickBot="1" x14ac:dyDescent="0.2">
      <c r="A237" s="28"/>
      <c r="B237" s="29"/>
      <c r="C237" s="487" t="s">
        <v>639</v>
      </c>
      <c r="D237" s="383"/>
      <c r="E237" s="383"/>
      <c r="F237" s="384"/>
      <c r="G237" s="385"/>
      <c r="H237" s="488"/>
      <c r="I237" s="344">
        <v>0</v>
      </c>
      <c r="J237" s="30" t="s">
        <v>378</v>
      </c>
      <c r="K237" s="30"/>
      <c r="L237" s="30"/>
      <c r="M237" s="30"/>
      <c r="N237" s="30"/>
      <c r="O237" s="30"/>
      <c r="P237" s="30"/>
      <c r="Q237" s="30"/>
      <c r="R237" s="239">
        <v>0</v>
      </c>
      <c r="S237" s="30" t="s">
        <v>377</v>
      </c>
      <c r="T237" s="30"/>
      <c r="U237" s="35"/>
      <c r="V237" s="477">
        <v>240</v>
      </c>
      <c r="W237" s="192" t="str">
        <f t="shared" si="6"/>
        <v>✔</v>
      </c>
      <c r="Y237" s="1197"/>
      <c r="Z237" s="26"/>
      <c r="AA237" s="26"/>
      <c r="AB237" s="26"/>
      <c r="AC237" s="26"/>
      <c r="AD237" s="26"/>
    </row>
    <row r="238" spans="1:30" ht="20.100000000000001" customHeight="1" thickBot="1" x14ac:dyDescent="0.2">
      <c r="A238" s="28"/>
      <c r="B238" s="29"/>
      <c r="C238" s="1373" t="s">
        <v>1658</v>
      </c>
      <c r="D238" s="1374"/>
      <c r="E238" s="1374"/>
      <c r="F238" s="1374"/>
      <c r="G238" s="1374"/>
      <c r="H238" s="1375"/>
      <c r="I238" s="344">
        <v>0</v>
      </c>
      <c r="J238" s="13" t="s">
        <v>378</v>
      </c>
      <c r="K238" s="13"/>
      <c r="L238" s="13"/>
      <c r="M238" s="13"/>
      <c r="N238" s="13"/>
      <c r="O238" s="13"/>
      <c r="P238" s="13"/>
      <c r="Q238" s="13"/>
      <c r="R238" s="7">
        <v>1</v>
      </c>
      <c r="S238" s="13" t="s">
        <v>378</v>
      </c>
      <c r="T238" s="30"/>
      <c r="U238" s="35"/>
      <c r="V238" s="477">
        <v>241</v>
      </c>
      <c r="W238" s="19" t="str">
        <f t="shared" si="6"/>
        <v>✔</v>
      </c>
      <c r="Y238" s="1197"/>
      <c r="Z238" s="26"/>
      <c r="AA238" s="26"/>
      <c r="AB238" s="26"/>
      <c r="AC238" s="26"/>
      <c r="AD238" s="26"/>
    </row>
    <row r="239" spans="1:30" ht="20.100000000000001" customHeight="1" thickBot="1" x14ac:dyDescent="0.2">
      <c r="A239" s="28"/>
      <c r="B239" s="29"/>
      <c r="C239" s="1373" t="s">
        <v>1659</v>
      </c>
      <c r="D239" s="1374"/>
      <c r="E239" s="1374"/>
      <c r="F239" s="1374"/>
      <c r="G239" s="1374"/>
      <c r="H239" s="1375"/>
      <c r="I239" s="344">
        <v>0</v>
      </c>
      <c r="J239" s="13" t="s">
        <v>378</v>
      </c>
      <c r="K239" s="13"/>
      <c r="L239" s="13"/>
      <c r="M239" s="13"/>
      <c r="N239" s="13"/>
      <c r="O239" s="13"/>
      <c r="P239" s="13"/>
      <c r="Q239" s="13"/>
      <c r="R239" s="7">
        <v>1</v>
      </c>
      <c r="S239" s="13" t="s">
        <v>378</v>
      </c>
      <c r="T239" s="30"/>
      <c r="U239" s="35"/>
      <c r="V239" s="477">
        <v>242</v>
      </c>
      <c r="W239" s="19" t="str">
        <f t="shared" si="6"/>
        <v>✔</v>
      </c>
      <c r="Y239" s="1197"/>
      <c r="Z239" s="26"/>
      <c r="AA239" s="26"/>
      <c r="AB239" s="26"/>
      <c r="AC239" s="26"/>
      <c r="AD239" s="26"/>
    </row>
    <row r="240" spans="1:30" ht="20.100000000000001" customHeight="1" thickBot="1" x14ac:dyDescent="0.2">
      <c r="A240" s="28"/>
      <c r="B240" s="29"/>
      <c r="C240" s="1373" t="s">
        <v>1660</v>
      </c>
      <c r="D240" s="1374"/>
      <c r="E240" s="1374"/>
      <c r="F240" s="1374"/>
      <c r="G240" s="1374"/>
      <c r="H240" s="1375"/>
      <c r="I240" s="344">
        <v>0</v>
      </c>
      <c r="J240" s="13" t="s">
        <v>378</v>
      </c>
      <c r="K240" s="13"/>
      <c r="L240" s="13"/>
      <c r="M240" s="13"/>
      <c r="N240" s="13"/>
      <c r="O240" s="13"/>
      <c r="P240" s="13"/>
      <c r="Q240" s="13"/>
      <c r="R240" s="7">
        <v>1</v>
      </c>
      <c r="S240" s="13" t="s">
        <v>378</v>
      </c>
      <c r="T240" s="30"/>
      <c r="U240" s="35"/>
      <c r="V240" s="477">
        <v>243</v>
      </c>
      <c r="W240" s="19" t="str">
        <f t="shared" si="6"/>
        <v>✔</v>
      </c>
      <c r="Y240" s="1197"/>
      <c r="Z240" s="26"/>
      <c r="AA240" s="26"/>
      <c r="AB240" s="26"/>
      <c r="AC240" s="26"/>
      <c r="AD240" s="26"/>
    </row>
    <row r="241" spans="1:30" ht="20.100000000000001" customHeight="1" thickBot="1" x14ac:dyDescent="0.2">
      <c r="A241" s="28"/>
      <c r="B241" s="29"/>
      <c r="C241" s="1373" t="s">
        <v>1662</v>
      </c>
      <c r="D241" s="1374"/>
      <c r="E241" s="1374"/>
      <c r="F241" s="1374"/>
      <c r="G241" s="1374"/>
      <c r="H241" s="1375"/>
      <c r="I241" s="344">
        <v>0</v>
      </c>
      <c r="J241" s="13" t="s">
        <v>378</v>
      </c>
      <c r="K241" s="13"/>
      <c r="L241" s="13"/>
      <c r="M241" s="13"/>
      <c r="N241" s="13"/>
      <c r="O241" s="13"/>
      <c r="P241" s="13"/>
      <c r="Q241" s="13"/>
      <c r="R241" s="7">
        <v>3</v>
      </c>
      <c r="S241" s="13" t="s">
        <v>378</v>
      </c>
      <c r="T241" s="30"/>
      <c r="U241" s="35"/>
      <c r="V241" s="477">
        <v>244</v>
      </c>
      <c r="W241" s="19" t="str">
        <f t="shared" si="6"/>
        <v>✔</v>
      </c>
      <c r="Y241" s="1197"/>
      <c r="Z241" s="26"/>
      <c r="AA241" s="26"/>
      <c r="AB241" s="26"/>
      <c r="AC241" s="26"/>
      <c r="AD241" s="26"/>
    </row>
    <row r="242" spans="1:30" ht="20.100000000000001" customHeight="1" thickBot="1" x14ac:dyDescent="0.2">
      <c r="A242" s="28"/>
      <c r="B242" s="29"/>
      <c r="C242" s="1373" t="s">
        <v>1661</v>
      </c>
      <c r="D242" s="1374"/>
      <c r="E242" s="1374"/>
      <c r="F242" s="1374"/>
      <c r="G242" s="1374"/>
      <c r="H242" s="1375"/>
      <c r="I242" s="344">
        <v>0</v>
      </c>
      <c r="J242" s="13" t="s">
        <v>378</v>
      </c>
      <c r="K242" s="13"/>
      <c r="L242" s="13"/>
      <c r="M242" s="13"/>
      <c r="N242" s="13"/>
      <c r="O242" s="13"/>
      <c r="P242" s="13"/>
      <c r="Q242" s="13"/>
      <c r="R242" s="7">
        <v>4</v>
      </c>
      <c r="S242" s="13" t="s">
        <v>378</v>
      </c>
      <c r="T242" s="30"/>
      <c r="U242" s="35"/>
      <c r="V242" s="477">
        <v>245</v>
      </c>
      <c r="W242" s="19" t="str">
        <f t="shared" si="6"/>
        <v>✔</v>
      </c>
      <c r="Y242" s="1197"/>
      <c r="Z242" s="26"/>
      <c r="AA242" s="26"/>
      <c r="AB242" s="26"/>
      <c r="AC242" s="26"/>
      <c r="AD242" s="26"/>
    </row>
    <row r="243" spans="1:30" ht="20.100000000000001" customHeight="1" thickBot="1" x14ac:dyDescent="0.2">
      <c r="A243" s="28"/>
      <c r="B243" s="29"/>
      <c r="C243" s="1373" t="s">
        <v>1663</v>
      </c>
      <c r="D243" s="1374"/>
      <c r="E243" s="1374"/>
      <c r="F243" s="1374"/>
      <c r="G243" s="1374"/>
      <c r="H243" s="1375"/>
      <c r="I243" s="344">
        <v>0</v>
      </c>
      <c r="J243" s="13" t="s">
        <v>378</v>
      </c>
      <c r="K243" s="13"/>
      <c r="L243" s="13"/>
      <c r="M243" s="13"/>
      <c r="N243" s="13"/>
      <c r="O243" s="13"/>
      <c r="P243" s="13"/>
      <c r="Q243" s="13"/>
      <c r="R243" s="7">
        <v>1</v>
      </c>
      <c r="S243" s="13" t="s">
        <v>378</v>
      </c>
      <c r="T243" s="30"/>
      <c r="U243" s="35"/>
      <c r="V243" s="477">
        <v>246</v>
      </c>
      <c r="W243" s="19" t="str">
        <f t="shared" si="6"/>
        <v>✔</v>
      </c>
      <c r="Y243" s="1197"/>
      <c r="Z243" s="26"/>
      <c r="AA243" s="26"/>
      <c r="AB243" s="26"/>
      <c r="AC243" s="26"/>
      <c r="AD243" s="26"/>
    </row>
    <row r="244" spans="1:30" ht="20.100000000000001" customHeight="1" thickBot="1" x14ac:dyDescent="0.2">
      <c r="A244" s="28"/>
      <c r="B244" s="29"/>
      <c r="C244" s="1373" t="s">
        <v>1664</v>
      </c>
      <c r="D244" s="1374"/>
      <c r="E244" s="1374"/>
      <c r="F244" s="1374"/>
      <c r="G244" s="1374"/>
      <c r="H244" s="1375"/>
      <c r="I244" s="344">
        <v>0</v>
      </c>
      <c r="J244" s="13" t="s">
        <v>378</v>
      </c>
      <c r="K244" s="13"/>
      <c r="L244" s="13"/>
      <c r="M244" s="13"/>
      <c r="N244" s="13"/>
      <c r="O244" s="13"/>
      <c r="P244" s="13"/>
      <c r="Q244" s="13"/>
      <c r="R244" s="7">
        <v>1</v>
      </c>
      <c r="S244" s="13" t="s">
        <v>378</v>
      </c>
      <c r="T244" s="30"/>
      <c r="U244" s="35"/>
      <c r="V244" s="477">
        <v>247</v>
      </c>
      <c r="W244" s="19" t="str">
        <f t="shared" si="6"/>
        <v>✔</v>
      </c>
      <c r="Y244" s="1197"/>
      <c r="Z244" s="26"/>
      <c r="AA244" s="26"/>
      <c r="AB244" s="26"/>
      <c r="AC244" s="26"/>
      <c r="AD244" s="26"/>
    </row>
    <row r="245" spans="1:30" ht="20.100000000000001" customHeight="1" thickBot="1" x14ac:dyDescent="0.2">
      <c r="A245" s="28"/>
      <c r="B245" s="29"/>
      <c r="C245" s="1373" t="s">
        <v>1665</v>
      </c>
      <c r="D245" s="1374"/>
      <c r="E245" s="1374"/>
      <c r="F245" s="1374"/>
      <c r="G245" s="1374"/>
      <c r="H245" s="1375"/>
      <c r="I245" s="344">
        <v>0</v>
      </c>
      <c r="J245" s="13" t="s">
        <v>378</v>
      </c>
      <c r="K245" s="13"/>
      <c r="L245" s="13"/>
      <c r="M245" s="13"/>
      <c r="N245" s="13"/>
      <c r="O245" s="13"/>
      <c r="P245" s="13"/>
      <c r="Q245" s="13"/>
      <c r="R245" s="7">
        <v>1</v>
      </c>
      <c r="S245" s="13" t="s">
        <v>378</v>
      </c>
      <c r="T245" s="30"/>
      <c r="U245" s="35"/>
      <c r="V245" s="477">
        <v>248</v>
      </c>
      <c r="W245" s="19" t="str">
        <f t="shared" si="6"/>
        <v>✔</v>
      </c>
      <c r="Y245" s="1197"/>
      <c r="Z245" s="26"/>
      <c r="AA245" s="26"/>
      <c r="AB245" s="26"/>
      <c r="AC245" s="26"/>
      <c r="AD245" s="26"/>
    </row>
    <row r="246" spans="1:30" ht="20.100000000000001" customHeight="1" thickBot="1" x14ac:dyDescent="0.2">
      <c r="A246" s="28"/>
      <c r="B246" s="29"/>
      <c r="C246" s="1373" t="s">
        <v>1666</v>
      </c>
      <c r="D246" s="1374"/>
      <c r="E246" s="1374"/>
      <c r="F246" s="1374"/>
      <c r="G246" s="1374"/>
      <c r="H246" s="1375"/>
      <c r="I246" s="344">
        <v>0</v>
      </c>
      <c r="J246" s="13" t="s">
        <v>378</v>
      </c>
      <c r="K246" s="13"/>
      <c r="L246" s="13"/>
      <c r="M246" s="13"/>
      <c r="N246" s="13"/>
      <c r="O246" s="13"/>
      <c r="P246" s="13"/>
      <c r="Q246" s="13"/>
      <c r="R246" s="7">
        <v>1</v>
      </c>
      <c r="S246" s="13" t="s">
        <v>378</v>
      </c>
      <c r="T246" s="30"/>
      <c r="U246" s="35"/>
      <c r="V246" s="477">
        <v>249</v>
      </c>
      <c r="W246" s="19" t="str">
        <f t="shared" si="6"/>
        <v>✔</v>
      </c>
      <c r="Y246" s="1197"/>
      <c r="Z246" s="26"/>
      <c r="AA246" s="26"/>
      <c r="AB246" s="26"/>
      <c r="AC246" s="26"/>
      <c r="AD246" s="26"/>
    </row>
    <row r="247" spans="1:30" ht="20.100000000000001" customHeight="1" thickBot="1" x14ac:dyDescent="0.2">
      <c r="A247" s="28"/>
      <c r="B247" s="29"/>
      <c r="C247" s="1373" t="s">
        <v>1667</v>
      </c>
      <c r="D247" s="1374"/>
      <c r="E247" s="1374"/>
      <c r="F247" s="1374"/>
      <c r="G247" s="1374"/>
      <c r="H247" s="1375"/>
      <c r="I247" s="344">
        <v>0</v>
      </c>
      <c r="J247" s="13" t="s">
        <v>378</v>
      </c>
      <c r="K247" s="13"/>
      <c r="L247" s="13"/>
      <c r="M247" s="13"/>
      <c r="N247" s="13"/>
      <c r="O247" s="13"/>
      <c r="P247" s="13"/>
      <c r="Q247" s="13"/>
      <c r="R247" s="7">
        <v>1</v>
      </c>
      <c r="S247" s="13" t="s">
        <v>378</v>
      </c>
      <c r="T247" s="30"/>
      <c r="U247" s="35"/>
      <c r="V247" s="477">
        <v>250</v>
      </c>
      <c r="W247" s="19" t="str">
        <f t="shared" si="6"/>
        <v>✔</v>
      </c>
      <c r="Y247" s="1197"/>
      <c r="Z247" s="26"/>
      <c r="AA247" s="26"/>
      <c r="AB247" s="26"/>
      <c r="AC247" s="26"/>
      <c r="AD247" s="26"/>
    </row>
    <row r="248" spans="1:30" ht="20.100000000000001" customHeight="1" x14ac:dyDescent="0.15">
      <c r="A248" s="28"/>
      <c r="B248" s="29"/>
      <c r="C248" s="33"/>
      <c r="D248" s="33"/>
      <c r="E248" s="33"/>
      <c r="F248" s="33"/>
      <c r="G248" s="550"/>
      <c r="H248" s="33"/>
      <c r="I248" s="48"/>
      <c r="J248" s="13"/>
      <c r="K248" s="13"/>
      <c r="L248" s="13"/>
      <c r="M248" s="13"/>
      <c r="N248" s="13"/>
      <c r="O248" s="13"/>
      <c r="P248" s="13"/>
      <c r="Q248" s="13"/>
      <c r="R248" s="48"/>
      <c r="S248" s="13"/>
      <c r="T248" s="30"/>
      <c r="U248" s="35"/>
      <c r="V248" s="477">
        <v>251</v>
      </c>
      <c r="Y248" s="1197"/>
      <c r="Z248" s="26"/>
      <c r="AA248" s="26"/>
      <c r="AB248" s="26"/>
      <c r="AC248" s="26"/>
      <c r="AD248" s="26"/>
    </row>
    <row r="249" spans="1:30" ht="20.100000000000001" customHeight="1" thickBot="1" x14ac:dyDescent="0.2">
      <c r="A249" s="28"/>
      <c r="B249" s="29" t="s">
        <v>332</v>
      </c>
      <c r="C249" s="29"/>
      <c r="D249" s="29"/>
      <c r="E249" s="29"/>
      <c r="F249" s="29"/>
      <c r="G249" s="501"/>
      <c r="H249" s="29"/>
      <c r="I249" s="55"/>
      <c r="J249" s="13"/>
      <c r="K249" s="13"/>
      <c r="L249" s="13"/>
      <c r="M249" s="13"/>
      <c r="N249" s="13"/>
      <c r="O249" s="13"/>
      <c r="P249" s="13"/>
      <c r="Q249" s="13"/>
      <c r="R249" s="55"/>
      <c r="S249" s="13"/>
      <c r="T249" s="30"/>
      <c r="U249" s="35"/>
      <c r="V249" s="477">
        <v>252</v>
      </c>
      <c r="Y249" s="1197"/>
      <c r="Z249" s="26"/>
      <c r="AA249" s="26"/>
      <c r="AB249" s="26"/>
      <c r="AC249" s="26"/>
      <c r="AD249" s="26"/>
    </row>
    <row r="250" spans="1:30" ht="21" customHeight="1" thickBot="1" x14ac:dyDescent="0.2">
      <c r="A250" s="28"/>
      <c r="B250" s="29"/>
      <c r="C250" s="29" t="s">
        <v>33</v>
      </c>
      <c r="D250" s="29"/>
      <c r="E250" s="29"/>
      <c r="F250" s="29"/>
      <c r="G250" s="501"/>
      <c r="H250" s="29"/>
      <c r="I250" s="344">
        <v>0</v>
      </c>
      <c r="J250" s="30" t="s">
        <v>378</v>
      </c>
      <c r="K250" s="30"/>
      <c r="L250" s="30"/>
      <c r="M250" s="30"/>
      <c r="N250" s="30"/>
      <c r="O250" s="30"/>
      <c r="P250" s="30"/>
      <c r="Q250" s="30"/>
      <c r="R250" s="7">
        <v>0</v>
      </c>
      <c r="S250" s="30" t="s">
        <v>378</v>
      </c>
      <c r="T250" s="30"/>
      <c r="U250" s="35"/>
      <c r="V250" s="477">
        <v>253</v>
      </c>
      <c r="W250" s="192" t="str">
        <f>IF(OR(I250="",R250=""),"未入力あり","✔")</f>
        <v>✔</v>
      </c>
      <c r="Y250" s="1197"/>
      <c r="Z250" s="26"/>
      <c r="AA250" s="26"/>
      <c r="AB250" s="26"/>
      <c r="AC250" s="26"/>
      <c r="AD250" s="26"/>
    </row>
    <row r="251" spans="1:30" ht="21" customHeight="1" thickBot="1" x14ac:dyDescent="0.2">
      <c r="A251" s="28"/>
      <c r="B251" s="29"/>
      <c r="C251" s="29" t="s">
        <v>34</v>
      </c>
      <c r="D251" s="29"/>
      <c r="E251" s="29"/>
      <c r="F251" s="29"/>
      <c r="G251" s="501"/>
      <c r="H251" s="29"/>
      <c r="I251" s="344">
        <v>0</v>
      </c>
      <c r="J251" s="30" t="s">
        <v>378</v>
      </c>
      <c r="K251" s="30"/>
      <c r="L251" s="30"/>
      <c r="M251" s="30"/>
      <c r="N251" s="30"/>
      <c r="O251" s="30"/>
      <c r="P251" s="30"/>
      <c r="Q251" s="30"/>
      <c r="R251" s="7">
        <v>0</v>
      </c>
      <c r="S251" s="30" t="s">
        <v>378</v>
      </c>
      <c r="T251" s="30"/>
      <c r="U251" s="35"/>
      <c r="V251" s="477">
        <v>254</v>
      </c>
      <c r="W251" s="192" t="str">
        <f>IF(OR(I251="",R251=""),"未入力あり","✔")</f>
        <v>✔</v>
      </c>
      <c r="Y251" s="1197"/>
      <c r="Z251" s="26"/>
      <c r="AA251" s="26"/>
      <c r="AB251" s="26"/>
      <c r="AC251" s="26"/>
      <c r="AD251" s="26"/>
    </row>
    <row r="252" spans="1:30" ht="21" customHeight="1" x14ac:dyDescent="0.15">
      <c r="A252" s="28"/>
      <c r="B252" s="29"/>
      <c r="C252" s="29"/>
      <c r="D252" s="29"/>
      <c r="E252" s="29"/>
      <c r="F252" s="29"/>
      <c r="G252" s="501"/>
      <c r="H252" s="29"/>
      <c r="I252" s="48"/>
      <c r="J252" s="30"/>
      <c r="K252" s="30"/>
      <c r="L252" s="30"/>
      <c r="M252" s="30"/>
      <c r="N252" s="30"/>
      <c r="O252" s="30"/>
      <c r="P252" s="30"/>
      <c r="Q252" s="30"/>
      <c r="R252" s="48"/>
      <c r="S252" s="30"/>
      <c r="T252" s="30"/>
      <c r="U252" s="35"/>
      <c r="V252" s="477">
        <v>255</v>
      </c>
      <c r="Y252" s="1197"/>
      <c r="Z252" s="26"/>
      <c r="AA252" s="26"/>
      <c r="AB252" s="26"/>
      <c r="AC252" s="26"/>
      <c r="AD252" s="26"/>
    </row>
    <row r="253" spans="1:30" ht="20.100000000000001" customHeight="1" thickBot="1" x14ac:dyDescent="0.2">
      <c r="A253" s="28"/>
      <c r="B253" s="29" t="s">
        <v>224</v>
      </c>
      <c r="C253" s="29"/>
      <c r="D253" s="29"/>
      <c r="E253" s="29"/>
      <c r="F253" s="29"/>
      <c r="G253" s="501"/>
      <c r="H253" s="29"/>
      <c r="I253" s="55"/>
      <c r="J253" s="30"/>
      <c r="K253" s="30"/>
      <c r="L253" s="30"/>
      <c r="M253" s="30"/>
      <c r="N253" s="30"/>
      <c r="O253" s="30"/>
      <c r="P253" s="30"/>
      <c r="Q253" s="30"/>
      <c r="R253" s="55"/>
      <c r="S253" s="30"/>
      <c r="T253" s="30"/>
      <c r="U253" s="35"/>
      <c r="V253" s="477">
        <v>256</v>
      </c>
      <c r="Y253" s="1197"/>
      <c r="Z253" s="26"/>
      <c r="AA253" s="26"/>
      <c r="AB253" s="26"/>
      <c r="AC253" s="26"/>
      <c r="AD253" s="26"/>
    </row>
    <row r="254" spans="1:30" ht="20.100000000000001" customHeight="1" thickBot="1" x14ac:dyDescent="0.2">
      <c r="A254" s="28"/>
      <c r="B254" s="29"/>
      <c r="C254" s="29" t="s">
        <v>617</v>
      </c>
      <c r="D254" s="29"/>
      <c r="E254" s="29"/>
      <c r="F254" s="29"/>
      <c r="G254" s="501"/>
      <c r="H254" s="29"/>
      <c r="I254" s="344">
        <v>0</v>
      </c>
      <c r="J254" s="30" t="s">
        <v>378</v>
      </c>
      <c r="K254" s="30"/>
      <c r="L254" s="30"/>
      <c r="M254" s="30"/>
      <c r="N254" s="30"/>
      <c r="O254" s="30"/>
      <c r="P254" s="30"/>
      <c r="Q254" s="30"/>
      <c r="R254" s="7">
        <v>2</v>
      </c>
      <c r="S254" s="30" t="s">
        <v>378</v>
      </c>
      <c r="T254" s="30"/>
      <c r="U254" s="35"/>
      <c r="V254" s="477">
        <v>257</v>
      </c>
      <c r="W254" s="192" t="str">
        <f t="shared" ref="W254:W266" si="7">IF(OR(I254="",R254=""),"未入力あり","✔")</f>
        <v>✔</v>
      </c>
      <c r="Y254" s="1197"/>
      <c r="Z254" s="26"/>
      <c r="AA254" s="26"/>
      <c r="AB254" s="26"/>
      <c r="AC254" s="26"/>
      <c r="AD254" s="26"/>
    </row>
    <row r="255" spans="1:30" ht="20.100000000000001" customHeight="1" thickBot="1" x14ac:dyDescent="0.2">
      <c r="A255" s="28"/>
      <c r="B255" s="29"/>
      <c r="C255" s="29" t="s">
        <v>618</v>
      </c>
      <c r="D255" s="29"/>
      <c r="E255" s="29"/>
      <c r="F255" s="29"/>
      <c r="G255" s="501"/>
      <c r="H255" s="29"/>
      <c r="I255" s="344">
        <v>0</v>
      </c>
      <c r="J255" s="30" t="s">
        <v>378</v>
      </c>
      <c r="K255" s="30"/>
      <c r="L255" s="30"/>
      <c r="M255" s="30"/>
      <c r="N255" s="30"/>
      <c r="O255" s="30"/>
      <c r="P255" s="30"/>
      <c r="Q255" s="30"/>
      <c r="R255" s="7">
        <v>0</v>
      </c>
      <c r="S255" s="30" t="s">
        <v>378</v>
      </c>
      <c r="T255" s="30"/>
      <c r="U255" s="35"/>
      <c r="V255" s="477">
        <v>258</v>
      </c>
      <c r="W255" s="192" t="str">
        <f t="shared" si="7"/>
        <v>✔</v>
      </c>
      <c r="Y255" s="1197"/>
      <c r="Z255" s="26"/>
      <c r="AA255" s="26"/>
      <c r="AB255" s="26"/>
      <c r="AC255" s="26"/>
      <c r="AD255" s="26"/>
    </row>
    <row r="256" spans="1:30" ht="20.100000000000001" customHeight="1" thickBot="1" x14ac:dyDescent="0.2">
      <c r="A256" s="28"/>
      <c r="B256" s="29"/>
      <c r="C256" s="29" t="s">
        <v>619</v>
      </c>
      <c r="D256" s="29"/>
      <c r="E256" s="29"/>
      <c r="F256" s="29"/>
      <c r="G256" s="501"/>
      <c r="H256" s="29"/>
      <c r="I256" s="344">
        <v>0</v>
      </c>
      <c r="J256" s="30" t="s">
        <v>378</v>
      </c>
      <c r="K256" s="30"/>
      <c r="L256" s="30"/>
      <c r="M256" s="30"/>
      <c r="N256" s="30"/>
      <c r="O256" s="30"/>
      <c r="P256" s="30"/>
      <c r="Q256" s="30"/>
      <c r="R256" s="7">
        <v>1</v>
      </c>
      <c r="S256" s="30" t="s">
        <v>378</v>
      </c>
      <c r="T256" s="30"/>
      <c r="U256" s="35"/>
      <c r="V256" s="477">
        <v>259</v>
      </c>
      <c r="W256" s="192" t="str">
        <f t="shared" si="7"/>
        <v>✔</v>
      </c>
      <c r="Y256" s="1197"/>
      <c r="Z256" s="26"/>
      <c r="AA256" s="26"/>
      <c r="AB256" s="26"/>
      <c r="AC256" s="26"/>
      <c r="AD256" s="26"/>
    </row>
    <row r="257" spans="1:30" ht="20.100000000000001" customHeight="1" thickBot="1" x14ac:dyDescent="0.2">
      <c r="A257" s="28"/>
      <c r="B257" s="29"/>
      <c r="C257" s="29" t="s">
        <v>620</v>
      </c>
      <c r="D257" s="29"/>
      <c r="E257" s="29"/>
      <c r="F257" s="29"/>
      <c r="G257" s="501"/>
      <c r="H257" s="29"/>
      <c r="I257" s="344">
        <v>0</v>
      </c>
      <c r="J257" s="30" t="s">
        <v>378</v>
      </c>
      <c r="K257" s="30"/>
      <c r="L257" s="30"/>
      <c r="M257" s="30"/>
      <c r="N257" s="30"/>
      <c r="O257" s="30"/>
      <c r="P257" s="30"/>
      <c r="Q257" s="30"/>
      <c r="R257" s="7">
        <v>0</v>
      </c>
      <c r="S257" s="30" t="s">
        <v>378</v>
      </c>
      <c r="T257" s="30"/>
      <c r="U257" s="35"/>
      <c r="V257" s="477">
        <v>260</v>
      </c>
      <c r="W257" s="192" t="str">
        <f t="shared" si="7"/>
        <v>✔</v>
      </c>
      <c r="Y257" s="1197"/>
      <c r="Z257" s="26"/>
      <c r="AA257" s="26"/>
      <c r="AB257" s="26"/>
      <c r="AC257" s="26"/>
      <c r="AD257" s="26"/>
    </row>
    <row r="258" spans="1:30" ht="20.100000000000001" customHeight="1" thickBot="1" x14ac:dyDescent="0.2">
      <c r="A258" s="28"/>
      <c r="B258" s="29"/>
      <c r="C258" s="29" t="s">
        <v>621</v>
      </c>
      <c r="D258" s="29"/>
      <c r="E258" s="29"/>
      <c r="F258" s="29"/>
      <c r="G258" s="501"/>
      <c r="H258" s="29"/>
      <c r="I258" s="344">
        <v>0</v>
      </c>
      <c r="J258" s="30" t="s">
        <v>378</v>
      </c>
      <c r="K258" s="30"/>
      <c r="L258" s="30"/>
      <c r="M258" s="30"/>
      <c r="N258" s="30"/>
      <c r="O258" s="30"/>
      <c r="P258" s="30"/>
      <c r="Q258" s="30"/>
      <c r="R258" s="7">
        <v>1</v>
      </c>
      <c r="S258" s="30" t="s">
        <v>378</v>
      </c>
      <c r="T258" s="30"/>
      <c r="U258" s="35"/>
      <c r="V258" s="477">
        <v>261</v>
      </c>
      <c r="W258" s="192" t="str">
        <f t="shared" si="7"/>
        <v>✔</v>
      </c>
      <c r="Y258" s="1197"/>
      <c r="Z258" s="26"/>
      <c r="AA258" s="26"/>
      <c r="AB258" s="26"/>
      <c r="AC258" s="26"/>
      <c r="AD258" s="26"/>
    </row>
    <row r="259" spans="1:30" ht="20.100000000000001" customHeight="1" thickBot="1" x14ac:dyDescent="0.2">
      <c r="A259" s="28"/>
      <c r="B259" s="29"/>
      <c r="C259" s="29" t="s">
        <v>622</v>
      </c>
      <c r="D259" s="29"/>
      <c r="E259" s="29"/>
      <c r="F259" s="29"/>
      <c r="G259" s="501"/>
      <c r="H259" s="29"/>
      <c r="I259" s="344">
        <v>0</v>
      </c>
      <c r="J259" s="30" t="s">
        <v>378</v>
      </c>
      <c r="K259" s="30"/>
      <c r="L259" s="30"/>
      <c r="M259" s="30"/>
      <c r="N259" s="30"/>
      <c r="O259" s="30"/>
      <c r="P259" s="30"/>
      <c r="Q259" s="30"/>
      <c r="R259" s="7">
        <v>1</v>
      </c>
      <c r="S259" s="30" t="s">
        <v>378</v>
      </c>
      <c r="T259" s="30"/>
      <c r="U259" s="35"/>
      <c r="V259" s="477">
        <v>262</v>
      </c>
      <c r="W259" s="192" t="str">
        <f t="shared" si="7"/>
        <v>✔</v>
      </c>
      <c r="Y259" s="1197"/>
      <c r="Z259" s="26"/>
      <c r="AA259" s="26"/>
      <c r="AB259" s="26"/>
      <c r="AC259" s="26"/>
      <c r="AD259" s="26"/>
    </row>
    <row r="260" spans="1:30" ht="20.100000000000001" customHeight="1" thickBot="1" x14ac:dyDescent="0.2">
      <c r="A260" s="28"/>
      <c r="B260" s="29"/>
      <c r="C260" s="26" t="s">
        <v>623</v>
      </c>
      <c r="D260" s="29"/>
      <c r="E260" s="29"/>
      <c r="F260" s="29"/>
      <c r="G260" s="501"/>
      <c r="H260" s="29"/>
      <c r="I260" s="344">
        <v>0</v>
      </c>
      <c r="J260" s="30" t="s">
        <v>378</v>
      </c>
      <c r="K260" s="30"/>
      <c r="L260" s="30"/>
      <c r="M260" s="30"/>
      <c r="N260" s="30"/>
      <c r="O260" s="30"/>
      <c r="P260" s="30"/>
      <c r="Q260" s="30"/>
      <c r="R260" s="7">
        <v>0</v>
      </c>
      <c r="S260" s="30" t="s">
        <v>378</v>
      </c>
      <c r="T260" s="30"/>
      <c r="U260" s="35"/>
      <c r="V260" s="477">
        <v>263</v>
      </c>
      <c r="W260" s="192" t="str">
        <f t="shared" si="7"/>
        <v>✔</v>
      </c>
      <c r="Y260" s="1197"/>
      <c r="Z260" s="26"/>
      <c r="AA260" s="26"/>
      <c r="AB260" s="26"/>
      <c r="AC260" s="26"/>
      <c r="AD260" s="26"/>
    </row>
    <row r="261" spans="1:30" ht="20.100000000000001" customHeight="1" thickBot="1" x14ac:dyDescent="0.2">
      <c r="A261" s="28"/>
      <c r="B261" s="29"/>
      <c r="C261" s="29" t="s">
        <v>624</v>
      </c>
      <c r="D261" s="29"/>
      <c r="E261" s="29"/>
      <c r="F261" s="29"/>
      <c r="G261" s="501"/>
      <c r="H261" s="29"/>
      <c r="I261" s="344">
        <v>0</v>
      </c>
      <c r="J261" s="30" t="s">
        <v>378</v>
      </c>
      <c r="K261" s="30"/>
      <c r="L261" s="30"/>
      <c r="M261" s="30"/>
      <c r="N261" s="30"/>
      <c r="O261" s="30"/>
      <c r="P261" s="30"/>
      <c r="Q261" s="30"/>
      <c r="R261" s="7">
        <v>1</v>
      </c>
      <c r="S261" s="30" t="s">
        <v>378</v>
      </c>
      <c r="T261" s="30"/>
      <c r="U261" s="35"/>
      <c r="V261" s="477">
        <v>264</v>
      </c>
      <c r="W261" s="192" t="str">
        <f t="shared" si="7"/>
        <v>✔</v>
      </c>
      <c r="Y261" s="1197"/>
      <c r="Z261" s="26"/>
      <c r="AA261" s="26"/>
      <c r="AB261" s="26"/>
      <c r="AC261" s="26"/>
      <c r="AD261" s="26"/>
    </row>
    <row r="262" spans="1:30" ht="20.100000000000001" customHeight="1" thickBot="1" x14ac:dyDescent="0.2">
      <c r="A262" s="28"/>
      <c r="B262" s="29"/>
      <c r="C262" s="26" t="s">
        <v>625</v>
      </c>
      <c r="D262" s="29"/>
      <c r="E262" s="29"/>
      <c r="F262" s="29"/>
      <c r="G262" s="501"/>
      <c r="H262" s="29"/>
      <c r="I262" s="344">
        <v>0</v>
      </c>
      <c r="J262" s="57" t="s">
        <v>330</v>
      </c>
      <c r="K262" s="57"/>
      <c r="L262" s="57"/>
      <c r="M262" s="57"/>
      <c r="N262" s="57"/>
      <c r="O262" s="57"/>
      <c r="P262" s="57"/>
      <c r="Q262" s="57"/>
      <c r="R262" s="7">
        <v>0</v>
      </c>
      <c r="S262" s="57" t="s">
        <v>330</v>
      </c>
      <c r="T262" s="57"/>
      <c r="U262" s="64"/>
      <c r="V262" s="477">
        <v>265</v>
      </c>
      <c r="W262" s="192" t="str">
        <f t="shared" si="7"/>
        <v>✔</v>
      </c>
      <c r="Y262" s="1197"/>
      <c r="Z262" s="26"/>
      <c r="AA262" s="26"/>
      <c r="AB262" s="26"/>
      <c r="AC262" s="26"/>
      <c r="AD262" s="26"/>
    </row>
    <row r="263" spans="1:30" ht="20.100000000000001" customHeight="1" thickBot="1" x14ac:dyDescent="0.2">
      <c r="A263" s="28"/>
      <c r="B263" s="29"/>
      <c r="C263" s="29" t="s">
        <v>626</v>
      </c>
      <c r="D263" s="29"/>
      <c r="E263" s="29"/>
      <c r="F263" s="29"/>
      <c r="G263" s="501"/>
      <c r="H263" s="29"/>
      <c r="I263" s="344">
        <v>0</v>
      </c>
      <c r="J263" s="57" t="s">
        <v>330</v>
      </c>
      <c r="K263" s="57"/>
      <c r="L263" s="57"/>
      <c r="M263" s="57"/>
      <c r="N263" s="57"/>
      <c r="O263" s="57"/>
      <c r="P263" s="57"/>
      <c r="Q263" s="57"/>
      <c r="R263" s="7">
        <v>1</v>
      </c>
      <c r="S263" s="57" t="s">
        <v>330</v>
      </c>
      <c r="T263" s="57"/>
      <c r="U263" s="64"/>
      <c r="V263" s="477">
        <v>266</v>
      </c>
      <c r="W263" s="192" t="str">
        <f t="shared" si="7"/>
        <v>✔</v>
      </c>
      <c r="Y263" s="1197"/>
      <c r="Z263" s="26"/>
      <c r="AA263" s="26"/>
      <c r="AB263" s="26"/>
      <c r="AC263" s="26"/>
      <c r="AD263" s="26"/>
    </row>
    <row r="264" spans="1:30" ht="20.100000000000001" customHeight="1" thickBot="1" x14ac:dyDescent="0.2">
      <c r="A264" s="28"/>
      <c r="B264" s="29"/>
      <c r="C264" s="29" t="s">
        <v>627</v>
      </c>
      <c r="D264" s="29"/>
      <c r="E264" s="29"/>
      <c r="F264" s="29"/>
      <c r="G264" s="501"/>
      <c r="H264" s="29"/>
      <c r="I264" s="344">
        <v>0</v>
      </c>
      <c r="J264" s="57" t="s">
        <v>330</v>
      </c>
      <c r="K264" s="57"/>
      <c r="L264" s="57"/>
      <c r="M264" s="57"/>
      <c r="N264" s="57"/>
      <c r="O264" s="57"/>
      <c r="P264" s="57"/>
      <c r="Q264" s="57"/>
      <c r="R264" s="7">
        <v>2</v>
      </c>
      <c r="S264" s="57" t="s">
        <v>330</v>
      </c>
      <c r="T264" s="57"/>
      <c r="U264" s="64"/>
      <c r="V264" s="477">
        <v>267</v>
      </c>
      <c r="W264" s="192" t="str">
        <f t="shared" si="7"/>
        <v>✔</v>
      </c>
      <c r="Y264" s="1197"/>
      <c r="Z264" s="26"/>
      <c r="AA264" s="26"/>
      <c r="AB264" s="26"/>
      <c r="AC264" s="26"/>
      <c r="AD264" s="26"/>
    </row>
    <row r="265" spans="1:30" ht="20.100000000000001" customHeight="1" thickBot="1" x14ac:dyDescent="0.2">
      <c r="A265" s="28"/>
      <c r="B265" s="29"/>
      <c r="C265" s="29" t="s">
        <v>1107</v>
      </c>
      <c r="D265" s="29"/>
      <c r="E265" s="29"/>
      <c r="F265" s="29"/>
      <c r="G265" s="501"/>
      <c r="H265" s="29"/>
      <c r="I265" s="344">
        <v>0</v>
      </c>
      <c r="J265" s="57" t="s">
        <v>330</v>
      </c>
      <c r="K265" s="57"/>
      <c r="L265" s="57"/>
      <c r="M265" s="57"/>
      <c r="N265" s="57"/>
      <c r="O265" s="57"/>
      <c r="P265" s="57"/>
      <c r="Q265" s="57"/>
      <c r="R265" s="7">
        <v>0</v>
      </c>
      <c r="S265" s="57" t="s">
        <v>330</v>
      </c>
      <c r="T265" s="57"/>
      <c r="U265" s="64"/>
      <c r="V265" s="477">
        <v>268</v>
      </c>
      <c r="W265" s="192" t="str">
        <f t="shared" si="7"/>
        <v>✔</v>
      </c>
      <c r="Y265" s="1197"/>
      <c r="Z265" s="26"/>
      <c r="AA265" s="26"/>
      <c r="AB265" s="26"/>
      <c r="AC265" s="26"/>
      <c r="AD265" s="26"/>
    </row>
    <row r="266" spans="1:30" ht="39.75" customHeight="1" thickBot="1" x14ac:dyDescent="0.2">
      <c r="A266" s="28"/>
      <c r="B266" s="29"/>
      <c r="C266" s="1384" t="s">
        <v>640</v>
      </c>
      <c r="D266" s="1385"/>
      <c r="E266" s="1385"/>
      <c r="F266" s="1385"/>
      <c r="G266" s="1385"/>
      <c r="H266" s="1386"/>
      <c r="I266" s="344">
        <v>0</v>
      </c>
      <c r="J266" s="30" t="s">
        <v>378</v>
      </c>
      <c r="K266" s="30"/>
      <c r="L266" s="30"/>
      <c r="M266" s="30"/>
      <c r="N266" s="30"/>
      <c r="O266" s="30"/>
      <c r="P266" s="30"/>
      <c r="Q266" s="30"/>
      <c r="R266" s="7">
        <v>0</v>
      </c>
      <c r="S266" s="30" t="s">
        <v>378</v>
      </c>
      <c r="T266" s="30"/>
      <c r="U266" s="35"/>
      <c r="V266" s="477">
        <v>269</v>
      </c>
      <c r="W266" s="192" t="str">
        <f t="shared" si="7"/>
        <v>✔</v>
      </c>
      <c r="Y266" s="1197"/>
      <c r="Z266" s="26"/>
      <c r="AA266" s="26"/>
      <c r="AB266" s="26"/>
      <c r="AC266" s="26"/>
      <c r="AD266" s="26"/>
    </row>
    <row r="267" spans="1:30" ht="20.100000000000001" customHeight="1" x14ac:dyDescent="0.15">
      <c r="A267" s="28"/>
      <c r="B267" s="29"/>
      <c r="C267" s="29"/>
      <c r="D267" s="29"/>
      <c r="E267" s="29"/>
      <c r="F267" s="29"/>
      <c r="G267" s="501"/>
      <c r="H267" s="29"/>
      <c r="I267" s="48"/>
      <c r="J267" s="30"/>
      <c r="K267" s="30"/>
      <c r="L267" s="30"/>
      <c r="M267" s="30"/>
      <c r="N267" s="30"/>
      <c r="O267" s="30"/>
      <c r="P267" s="30"/>
      <c r="Q267" s="30"/>
      <c r="R267" s="48"/>
      <c r="S267" s="30"/>
      <c r="T267" s="30"/>
      <c r="U267" s="35"/>
      <c r="V267" s="477">
        <v>270</v>
      </c>
      <c r="Y267" s="1197"/>
      <c r="Z267" s="26"/>
      <c r="AA267" s="26"/>
      <c r="AB267" s="26"/>
      <c r="AC267" s="26"/>
      <c r="AD267" s="26"/>
    </row>
    <row r="268" spans="1:30" ht="20.100000000000001" customHeight="1" x14ac:dyDescent="0.15">
      <c r="A268" s="28"/>
      <c r="B268" s="29" t="s">
        <v>337</v>
      </c>
      <c r="C268" s="29"/>
      <c r="D268" s="29"/>
      <c r="E268" s="29"/>
      <c r="F268" s="30"/>
      <c r="G268" s="501"/>
      <c r="H268" s="415"/>
      <c r="I268" s="47" t="s">
        <v>322</v>
      </c>
      <c r="J268" s="30"/>
      <c r="K268" s="30"/>
      <c r="L268" s="30"/>
      <c r="M268" s="30"/>
      <c r="N268" s="30"/>
      <c r="O268" s="30"/>
      <c r="P268" s="30"/>
      <c r="Q268" s="30"/>
      <c r="R268" s="47" t="s">
        <v>333</v>
      </c>
      <c r="S268" s="30"/>
      <c r="T268" s="30"/>
      <c r="U268" s="35"/>
      <c r="V268" s="477">
        <v>271</v>
      </c>
      <c r="Y268" s="1197"/>
      <c r="Z268" s="26"/>
      <c r="AA268" s="26"/>
      <c r="AB268" s="26"/>
      <c r="AC268" s="26"/>
      <c r="AD268" s="26"/>
    </row>
    <row r="269" spans="1:30" ht="20.100000000000001" customHeight="1" thickBot="1" x14ac:dyDescent="0.2">
      <c r="A269" s="28"/>
      <c r="B269" s="29"/>
      <c r="C269" s="29"/>
      <c r="D269" s="29"/>
      <c r="E269" s="29"/>
      <c r="F269" s="30"/>
      <c r="G269" s="501"/>
      <c r="H269" s="415"/>
      <c r="I269" s="47" t="s">
        <v>299</v>
      </c>
      <c r="J269" s="30"/>
      <c r="K269" s="30"/>
      <c r="L269" s="30"/>
      <c r="M269" s="30"/>
      <c r="N269" s="30"/>
      <c r="O269" s="30"/>
      <c r="P269" s="30"/>
      <c r="Q269" s="30"/>
      <c r="R269" s="23"/>
      <c r="S269" s="30"/>
      <c r="T269" s="30"/>
      <c r="U269" s="35"/>
      <c r="V269" s="477">
        <v>272</v>
      </c>
      <c r="Y269" s="1197"/>
      <c r="Z269" s="26"/>
      <c r="AA269" s="26"/>
      <c r="AB269" s="26"/>
      <c r="AC269" s="26"/>
      <c r="AD269" s="26"/>
    </row>
    <row r="270" spans="1:30" ht="19.5" customHeight="1" thickBot="1" x14ac:dyDescent="0.2">
      <c r="A270" s="28"/>
      <c r="B270" s="29"/>
      <c r="C270" s="32" t="s">
        <v>628</v>
      </c>
      <c r="D270" s="32"/>
      <c r="E270" s="32"/>
      <c r="F270" s="32"/>
      <c r="G270" s="32"/>
      <c r="H270" s="489"/>
      <c r="I270" s="344">
        <v>0</v>
      </c>
      <c r="J270" s="30" t="s">
        <v>378</v>
      </c>
      <c r="K270" s="30"/>
      <c r="L270" s="30"/>
      <c r="M270" s="30"/>
      <c r="N270" s="30"/>
      <c r="O270" s="30"/>
      <c r="P270" s="30"/>
      <c r="Q270" s="30"/>
      <c r="R270" s="7">
        <v>4</v>
      </c>
      <c r="S270" s="30" t="s">
        <v>378</v>
      </c>
      <c r="T270" s="30"/>
      <c r="U270" s="35"/>
      <c r="V270" s="477">
        <v>273</v>
      </c>
      <c r="W270" s="192" t="str">
        <f t="shared" ref="W270:W282" si="8">IF(OR(I270="",R270=""),"未入力あり","✔")</f>
        <v>✔</v>
      </c>
      <c r="Y270" s="1197"/>
      <c r="Z270" s="26"/>
      <c r="AA270" s="26"/>
      <c r="AB270" s="26"/>
      <c r="AC270" s="26"/>
      <c r="AD270" s="26"/>
    </row>
    <row r="271" spans="1:30" ht="19.5" customHeight="1" thickBot="1" x14ac:dyDescent="0.2">
      <c r="A271" s="28"/>
      <c r="B271" s="29"/>
      <c r="C271" s="32" t="s">
        <v>310</v>
      </c>
      <c r="D271" s="29"/>
      <c r="E271" s="29"/>
      <c r="F271" s="30"/>
      <c r="G271" s="501"/>
      <c r="H271" s="14"/>
      <c r="I271" s="344">
        <v>0</v>
      </c>
      <c r="J271" s="30" t="s">
        <v>378</v>
      </c>
      <c r="K271" s="30"/>
      <c r="L271" s="30"/>
      <c r="M271" s="30"/>
      <c r="N271" s="30"/>
      <c r="O271" s="30"/>
      <c r="P271" s="30"/>
      <c r="Q271" s="30"/>
      <c r="R271" s="7">
        <v>0</v>
      </c>
      <c r="S271" s="30" t="s">
        <v>378</v>
      </c>
      <c r="T271" s="30"/>
      <c r="U271" s="35"/>
      <c r="V271" s="477">
        <v>274</v>
      </c>
      <c r="W271" s="192" t="str">
        <f t="shared" si="8"/>
        <v>✔</v>
      </c>
      <c r="Y271" s="1197"/>
      <c r="Z271" s="26"/>
      <c r="AA271" s="26"/>
      <c r="AB271" s="26"/>
      <c r="AC271" s="26"/>
      <c r="AD271" s="26"/>
    </row>
    <row r="272" spans="1:30" ht="19.5" customHeight="1" thickBot="1" x14ac:dyDescent="0.2">
      <c r="A272" s="28"/>
      <c r="B272" s="29"/>
      <c r="C272" s="32" t="s">
        <v>179</v>
      </c>
      <c r="D272" s="29"/>
      <c r="E272" s="29"/>
      <c r="F272" s="30"/>
      <c r="G272" s="501"/>
      <c r="H272" s="490"/>
      <c r="I272" s="344">
        <v>0</v>
      </c>
      <c r="J272" s="30" t="s">
        <v>378</v>
      </c>
      <c r="K272" s="30"/>
      <c r="L272" s="30"/>
      <c r="M272" s="30"/>
      <c r="N272" s="30"/>
      <c r="O272" s="30"/>
      <c r="P272" s="30"/>
      <c r="Q272" s="30"/>
      <c r="R272" s="7">
        <v>0</v>
      </c>
      <c r="S272" s="30" t="s">
        <v>378</v>
      </c>
      <c r="T272" s="30"/>
      <c r="U272" s="35"/>
      <c r="V272" s="477">
        <v>275</v>
      </c>
      <c r="W272" s="192" t="str">
        <f t="shared" si="8"/>
        <v>✔</v>
      </c>
      <c r="Y272" s="1197"/>
      <c r="Z272" s="26"/>
      <c r="AA272" s="26"/>
      <c r="AB272" s="26"/>
      <c r="AC272" s="26"/>
      <c r="AD272" s="26"/>
    </row>
    <row r="273" spans="1:30" ht="19.5" customHeight="1" thickBot="1" x14ac:dyDescent="0.2">
      <c r="A273" s="28"/>
      <c r="B273" s="29"/>
      <c r="C273" s="32" t="s">
        <v>629</v>
      </c>
      <c r="D273" s="501"/>
      <c r="E273" s="501"/>
      <c r="F273" s="501"/>
      <c r="G273" s="501"/>
      <c r="H273" s="491"/>
      <c r="I273" s="344">
        <v>0</v>
      </c>
      <c r="J273" s="30" t="s">
        <v>378</v>
      </c>
      <c r="K273" s="30"/>
      <c r="L273" s="30"/>
      <c r="M273" s="30"/>
      <c r="N273" s="30"/>
      <c r="O273" s="30"/>
      <c r="P273" s="30"/>
      <c r="Q273" s="30"/>
      <c r="R273" s="7">
        <v>0</v>
      </c>
      <c r="S273" s="30" t="s">
        <v>378</v>
      </c>
      <c r="T273" s="30"/>
      <c r="U273" s="35"/>
      <c r="V273" s="477">
        <v>276</v>
      </c>
      <c r="W273" s="192" t="str">
        <f t="shared" si="8"/>
        <v>✔</v>
      </c>
      <c r="Y273" s="1197"/>
      <c r="Z273" s="26"/>
      <c r="AA273" s="26"/>
      <c r="AB273" s="26"/>
      <c r="AC273" s="26"/>
      <c r="AD273" s="26"/>
    </row>
    <row r="274" spans="1:30" ht="39" customHeight="1" thickBot="1" x14ac:dyDescent="0.2">
      <c r="A274" s="28"/>
      <c r="B274" s="29"/>
      <c r="C274" s="1378" t="s">
        <v>630</v>
      </c>
      <c r="D274" s="1378"/>
      <c r="E274" s="1378"/>
      <c r="F274" s="1378"/>
      <c r="G274" s="1378"/>
      <c r="H274" s="1381"/>
      <c r="I274" s="344">
        <v>0.6</v>
      </c>
      <c r="J274" s="30" t="s">
        <v>378</v>
      </c>
      <c r="K274" s="30"/>
      <c r="L274" s="30"/>
      <c r="M274" s="30"/>
      <c r="N274" s="30"/>
      <c r="O274" s="30"/>
      <c r="P274" s="30"/>
      <c r="Q274" s="30"/>
      <c r="R274" s="7">
        <v>4</v>
      </c>
      <c r="S274" s="30" t="s">
        <v>378</v>
      </c>
      <c r="T274" s="30"/>
      <c r="U274" s="35"/>
      <c r="V274" s="477">
        <v>277</v>
      </c>
      <c r="W274" s="192" t="str">
        <f t="shared" si="8"/>
        <v>✔</v>
      </c>
      <c r="Y274" s="1197"/>
      <c r="Z274" s="26"/>
      <c r="AA274" s="26"/>
      <c r="AB274" s="26"/>
      <c r="AC274" s="26"/>
      <c r="AD274" s="26"/>
    </row>
    <row r="275" spans="1:30" ht="19.5" customHeight="1" thickBot="1" x14ac:dyDescent="0.2">
      <c r="A275" s="28"/>
      <c r="B275" s="29"/>
      <c r="C275" s="32" t="s">
        <v>295</v>
      </c>
      <c r="D275" s="501"/>
      <c r="E275" s="501"/>
      <c r="F275" s="501"/>
      <c r="G275" s="501"/>
      <c r="H275" s="491"/>
      <c r="I275" s="344">
        <v>0</v>
      </c>
      <c r="J275" s="30" t="s">
        <v>378</v>
      </c>
      <c r="K275" s="30"/>
      <c r="L275" s="30"/>
      <c r="M275" s="30"/>
      <c r="N275" s="30"/>
      <c r="O275" s="30"/>
      <c r="P275" s="30"/>
      <c r="Q275" s="30"/>
      <c r="R275" s="7">
        <v>2</v>
      </c>
      <c r="S275" s="30" t="s">
        <v>378</v>
      </c>
      <c r="T275" s="30"/>
      <c r="U275" s="35"/>
      <c r="V275" s="477">
        <v>278</v>
      </c>
      <c r="W275" s="192" t="str">
        <f t="shared" si="8"/>
        <v>✔</v>
      </c>
      <c r="Y275" s="1197"/>
      <c r="Z275" s="26"/>
      <c r="AA275" s="26"/>
      <c r="AB275" s="26"/>
      <c r="AC275" s="26"/>
      <c r="AD275" s="26"/>
    </row>
    <row r="276" spans="1:30" ht="19.5" customHeight="1" thickBot="1" x14ac:dyDescent="0.2">
      <c r="A276" s="28"/>
      <c r="B276" s="29"/>
      <c r="C276" s="32" t="s">
        <v>292</v>
      </c>
      <c r="D276" s="501"/>
      <c r="E276" s="501"/>
      <c r="F276" s="501"/>
      <c r="G276" s="501"/>
      <c r="H276" s="491"/>
      <c r="I276" s="344">
        <v>0</v>
      </c>
      <c r="J276" s="30" t="s">
        <v>378</v>
      </c>
      <c r="K276" s="30"/>
      <c r="L276" s="30"/>
      <c r="M276" s="30"/>
      <c r="N276" s="30"/>
      <c r="O276" s="30"/>
      <c r="P276" s="30"/>
      <c r="Q276" s="30"/>
      <c r="R276" s="7">
        <v>2</v>
      </c>
      <c r="S276" s="30" t="s">
        <v>378</v>
      </c>
      <c r="T276" s="30"/>
      <c r="U276" s="35"/>
      <c r="V276" s="477">
        <v>279</v>
      </c>
      <c r="W276" s="192" t="str">
        <f t="shared" si="8"/>
        <v>✔</v>
      </c>
      <c r="Y276" s="1197"/>
      <c r="Z276" s="26"/>
      <c r="AA276" s="26"/>
      <c r="AB276" s="26"/>
      <c r="AC276" s="26"/>
      <c r="AD276" s="26"/>
    </row>
    <row r="277" spans="1:30" ht="19.5" customHeight="1" thickBot="1" x14ac:dyDescent="0.2">
      <c r="A277" s="28"/>
      <c r="B277" s="29"/>
      <c r="C277" s="32" t="s">
        <v>631</v>
      </c>
      <c r="D277" s="29"/>
      <c r="E277" s="29"/>
      <c r="F277" s="30"/>
      <c r="G277" s="501"/>
      <c r="H277" s="14"/>
      <c r="I277" s="344">
        <v>0</v>
      </c>
      <c r="J277" s="30" t="s">
        <v>378</v>
      </c>
      <c r="K277" s="30"/>
      <c r="L277" s="30"/>
      <c r="M277" s="30"/>
      <c r="N277" s="30"/>
      <c r="O277" s="30"/>
      <c r="P277" s="30"/>
      <c r="Q277" s="30"/>
      <c r="R277" s="7">
        <v>2</v>
      </c>
      <c r="S277" s="30" t="s">
        <v>378</v>
      </c>
      <c r="T277" s="30"/>
      <c r="U277" s="35"/>
      <c r="V277" s="477">
        <v>280</v>
      </c>
      <c r="W277" s="192" t="str">
        <f t="shared" si="8"/>
        <v>✔</v>
      </c>
      <c r="Y277" s="1197"/>
      <c r="Z277" s="26"/>
      <c r="AA277" s="26"/>
      <c r="AB277" s="26"/>
      <c r="AC277" s="26"/>
      <c r="AD277" s="26"/>
    </row>
    <row r="278" spans="1:30" ht="19.5" customHeight="1" thickBot="1" x14ac:dyDescent="0.2">
      <c r="A278" s="28"/>
      <c r="B278" s="29"/>
      <c r="C278" s="29" t="s">
        <v>280</v>
      </c>
      <c r="D278" s="29"/>
      <c r="E278" s="29"/>
      <c r="F278" s="30"/>
      <c r="G278" s="501"/>
      <c r="H278" s="14"/>
      <c r="I278" s="344">
        <v>1.1000000000000001</v>
      </c>
      <c r="J278" s="30" t="s">
        <v>378</v>
      </c>
      <c r="K278" s="30"/>
      <c r="L278" s="30"/>
      <c r="M278" s="30"/>
      <c r="N278" s="30"/>
      <c r="O278" s="30"/>
      <c r="P278" s="30"/>
      <c r="Q278" s="30"/>
      <c r="R278" s="7">
        <v>1</v>
      </c>
      <c r="S278" s="30" t="s">
        <v>378</v>
      </c>
      <c r="T278" s="30"/>
      <c r="U278" s="35"/>
      <c r="V278" s="477">
        <v>281</v>
      </c>
      <c r="W278" s="192" t="str">
        <f t="shared" si="8"/>
        <v>✔</v>
      </c>
      <c r="Y278" s="1197"/>
      <c r="Z278" s="26"/>
      <c r="AA278" s="26"/>
      <c r="AB278" s="26"/>
      <c r="AC278" s="26"/>
      <c r="AD278" s="26"/>
    </row>
    <row r="279" spans="1:30" ht="19.5" customHeight="1" thickBot="1" x14ac:dyDescent="0.2">
      <c r="A279" s="28"/>
      <c r="B279" s="29"/>
      <c r="C279" s="492" t="s">
        <v>632</v>
      </c>
      <c r="D279" s="29"/>
      <c r="E279" s="29"/>
      <c r="F279" s="30"/>
      <c r="G279" s="501"/>
      <c r="H279" s="14"/>
      <c r="I279" s="344">
        <v>0</v>
      </c>
      <c r="J279" s="30" t="s">
        <v>378</v>
      </c>
      <c r="K279" s="30"/>
      <c r="L279" s="30"/>
      <c r="M279" s="30"/>
      <c r="N279" s="30"/>
      <c r="O279" s="30"/>
      <c r="P279" s="30"/>
      <c r="Q279" s="30"/>
      <c r="R279" s="7">
        <v>0</v>
      </c>
      <c r="S279" s="30" t="s">
        <v>378</v>
      </c>
      <c r="T279" s="30"/>
      <c r="U279" s="35"/>
      <c r="V279" s="477">
        <v>282</v>
      </c>
      <c r="W279" s="192" t="str">
        <f t="shared" si="8"/>
        <v>✔</v>
      </c>
      <c r="Y279" s="1197"/>
      <c r="Z279" s="26"/>
      <c r="AA279" s="26"/>
      <c r="AB279" s="26"/>
      <c r="AC279" s="26"/>
      <c r="AD279" s="26"/>
    </row>
    <row r="280" spans="1:30" ht="19.5" customHeight="1" thickBot="1" x14ac:dyDescent="0.2">
      <c r="A280" s="28"/>
      <c r="B280" s="29"/>
      <c r="C280" s="32" t="s">
        <v>633</v>
      </c>
      <c r="D280" s="29"/>
      <c r="E280" s="29"/>
      <c r="F280" s="30"/>
      <c r="G280" s="501"/>
      <c r="H280" s="14"/>
      <c r="I280" s="344">
        <v>0</v>
      </c>
      <c r="J280" s="30" t="s">
        <v>378</v>
      </c>
      <c r="K280" s="30"/>
      <c r="L280" s="30"/>
      <c r="M280" s="30"/>
      <c r="N280" s="30"/>
      <c r="O280" s="30"/>
      <c r="P280" s="30"/>
      <c r="Q280" s="30"/>
      <c r="R280" s="7">
        <v>0</v>
      </c>
      <c r="S280" s="30" t="s">
        <v>378</v>
      </c>
      <c r="T280" s="30"/>
      <c r="U280" s="35"/>
      <c r="V280" s="477">
        <v>283</v>
      </c>
      <c r="W280" s="192" t="str">
        <f t="shared" si="8"/>
        <v>✔</v>
      </c>
      <c r="Y280" s="1197"/>
      <c r="Z280" s="26"/>
      <c r="AA280" s="26"/>
      <c r="AB280" s="26"/>
      <c r="AC280" s="26"/>
      <c r="AD280" s="26"/>
    </row>
    <row r="281" spans="1:30" ht="39" customHeight="1" thickBot="1" x14ac:dyDescent="0.2">
      <c r="A281" s="28"/>
      <c r="B281" s="29"/>
      <c r="C281" s="1378" t="s">
        <v>634</v>
      </c>
      <c r="D281" s="1378"/>
      <c r="E281" s="1378"/>
      <c r="F281" s="1378"/>
      <c r="G281" s="1378"/>
      <c r="H281" s="1381"/>
      <c r="I281" s="344">
        <v>0</v>
      </c>
      <c r="J281" s="30" t="s">
        <v>378</v>
      </c>
      <c r="K281" s="30"/>
      <c r="L281" s="30"/>
      <c r="M281" s="30"/>
      <c r="N281" s="30"/>
      <c r="O281" s="30"/>
      <c r="P281" s="30"/>
      <c r="Q281" s="30"/>
      <c r="R281" s="7">
        <v>1</v>
      </c>
      <c r="S281" s="30" t="s">
        <v>378</v>
      </c>
      <c r="T281" s="30"/>
      <c r="U281" s="35"/>
      <c r="V281" s="477">
        <v>284</v>
      </c>
      <c r="W281" s="192" t="str">
        <f t="shared" si="8"/>
        <v>✔</v>
      </c>
      <c r="Y281" s="1197"/>
      <c r="Z281" s="26"/>
      <c r="AA281" s="26"/>
      <c r="AB281" s="26"/>
      <c r="AC281" s="26"/>
      <c r="AD281" s="26"/>
    </row>
    <row r="282" spans="1:30" ht="19.5" customHeight="1" thickBot="1" x14ac:dyDescent="0.2">
      <c r="A282" s="28"/>
      <c r="B282" s="29"/>
      <c r="C282" s="29" t="s">
        <v>364</v>
      </c>
      <c r="D282" s="29"/>
      <c r="E282" s="29"/>
      <c r="F282" s="30"/>
      <c r="G282" s="501"/>
      <c r="H282" s="14"/>
      <c r="I282" s="344">
        <v>0</v>
      </c>
      <c r="J282" s="30" t="s">
        <v>378</v>
      </c>
      <c r="K282" s="30"/>
      <c r="L282" s="30"/>
      <c r="M282" s="30"/>
      <c r="N282" s="30"/>
      <c r="O282" s="30"/>
      <c r="P282" s="30"/>
      <c r="Q282" s="30"/>
      <c r="R282" s="7">
        <v>3</v>
      </c>
      <c r="S282" s="30" t="s">
        <v>378</v>
      </c>
      <c r="T282" s="30"/>
      <c r="U282" s="35"/>
      <c r="V282" s="477">
        <v>285</v>
      </c>
      <c r="W282" s="192" t="str">
        <f t="shared" si="8"/>
        <v>✔</v>
      </c>
      <c r="Y282" s="1197"/>
      <c r="Z282" s="26"/>
      <c r="AA282" s="26"/>
      <c r="AB282" s="26"/>
      <c r="AC282" s="26"/>
      <c r="AD282" s="26"/>
    </row>
    <row r="283" spans="1:30" ht="20.100000000000001" customHeight="1" thickBot="1" x14ac:dyDescent="0.2">
      <c r="A283" s="28"/>
      <c r="B283" s="29"/>
      <c r="C283" s="383" t="s">
        <v>306</v>
      </c>
      <c r="D283" s="383"/>
      <c r="E283" s="383"/>
      <c r="F283" s="384"/>
      <c r="G283" s="385"/>
      <c r="H283" s="65"/>
      <c r="I283" s="472"/>
      <c r="J283" s="30"/>
      <c r="K283" s="30"/>
      <c r="L283" s="30"/>
      <c r="M283" s="30"/>
      <c r="N283" s="30"/>
      <c r="O283" s="30"/>
      <c r="P283" s="30"/>
      <c r="Q283" s="30"/>
      <c r="R283" s="66"/>
      <c r="S283" s="30"/>
      <c r="T283" s="30"/>
      <c r="U283" s="35"/>
      <c r="V283" s="477">
        <v>286</v>
      </c>
      <c r="Y283" s="1197"/>
      <c r="Z283" s="26"/>
      <c r="AA283" s="26"/>
      <c r="AB283" s="26"/>
      <c r="AC283" s="26"/>
      <c r="AD283" s="26"/>
    </row>
    <row r="284" spans="1:30" ht="20.100000000000001" customHeight="1" thickBot="1" x14ac:dyDescent="0.2">
      <c r="A284" s="28"/>
      <c r="B284" s="29"/>
      <c r="C284" s="1373" t="s">
        <v>1668</v>
      </c>
      <c r="D284" s="1374"/>
      <c r="E284" s="1374"/>
      <c r="F284" s="1374"/>
      <c r="G284" s="1374"/>
      <c r="H284" s="1375"/>
      <c r="I284" s="344"/>
      <c r="J284" s="30" t="s">
        <v>378</v>
      </c>
      <c r="K284" s="30"/>
      <c r="L284" s="30"/>
      <c r="M284" s="30"/>
      <c r="N284" s="30"/>
      <c r="O284" s="30"/>
      <c r="P284" s="30"/>
      <c r="Q284" s="30"/>
      <c r="R284" s="7">
        <v>1</v>
      </c>
      <c r="S284" s="30" t="s">
        <v>378</v>
      </c>
      <c r="T284" s="30"/>
      <c r="U284" s="35"/>
      <c r="V284" s="477">
        <v>287</v>
      </c>
      <c r="Y284" s="1197"/>
      <c r="Z284" s="26"/>
      <c r="AA284" s="26"/>
      <c r="AB284" s="26"/>
      <c r="AC284" s="26"/>
      <c r="AD284" s="26"/>
    </row>
    <row r="285" spans="1:30" ht="20.100000000000001" customHeight="1" thickBot="1" x14ac:dyDescent="0.2">
      <c r="A285" s="28"/>
      <c r="B285" s="29"/>
      <c r="C285" s="1373" t="s">
        <v>1669</v>
      </c>
      <c r="D285" s="1374"/>
      <c r="E285" s="1374"/>
      <c r="F285" s="1374"/>
      <c r="G285" s="1374"/>
      <c r="H285" s="1375"/>
      <c r="I285" s="344"/>
      <c r="J285" s="30" t="s">
        <v>378</v>
      </c>
      <c r="K285" s="30"/>
      <c r="L285" s="30"/>
      <c r="M285" s="30"/>
      <c r="N285" s="30"/>
      <c r="O285" s="30"/>
      <c r="P285" s="30"/>
      <c r="Q285" s="30"/>
      <c r="R285" s="7">
        <v>2</v>
      </c>
      <c r="S285" s="30" t="s">
        <v>378</v>
      </c>
      <c r="T285" s="30"/>
      <c r="U285" s="35"/>
      <c r="V285" s="477">
        <v>288</v>
      </c>
      <c r="Y285" s="1197"/>
      <c r="Z285" s="26"/>
      <c r="AA285" s="26"/>
      <c r="AB285" s="26"/>
      <c r="AC285" s="26"/>
      <c r="AD285" s="26"/>
    </row>
    <row r="286" spans="1:30" ht="20.100000000000001" customHeight="1" thickBot="1" x14ac:dyDescent="0.2">
      <c r="A286" s="28"/>
      <c r="B286" s="29"/>
      <c r="C286" s="1373" t="s">
        <v>1670</v>
      </c>
      <c r="D286" s="1374"/>
      <c r="E286" s="1374"/>
      <c r="F286" s="1374"/>
      <c r="G286" s="1374"/>
      <c r="H286" s="1375"/>
      <c r="I286" s="344"/>
      <c r="J286" s="30" t="s">
        <v>378</v>
      </c>
      <c r="K286" s="30"/>
      <c r="L286" s="30"/>
      <c r="M286" s="30"/>
      <c r="N286" s="30"/>
      <c r="O286" s="30"/>
      <c r="P286" s="30"/>
      <c r="Q286" s="30"/>
      <c r="R286" s="7">
        <v>1</v>
      </c>
      <c r="S286" s="30" t="s">
        <v>378</v>
      </c>
      <c r="T286" s="30"/>
      <c r="U286" s="35"/>
      <c r="V286" s="477">
        <v>289</v>
      </c>
      <c r="Y286" s="1197"/>
      <c r="Z286" s="26"/>
      <c r="AA286" s="26"/>
      <c r="AB286" s="26"/>
      <c r="AC286" s="26"/>
      <c r="AD286" s="26"/>
    </row>
    <row r="287" spans="1:30" ht="20.100000000000001" customHeight="1" thickBot="1" x14ac:dyDescent="0.2">
      <c r="A287" s="28"/>
      <c r="B287" s="29"/>
      <c r="C287" s="1373" t="s">
        <v>1671</v>
      </c>
      <c r="D287" s="1374"/>
      <c r="E287" s="1374"/>
      <c r="F287" s="1374"/>
      <c r="G287" s="1374"/>
      <c r="H287" s="1375"/>
      <c r="I287" s="344"/>
      <c r="J287" s="30" t="s">
        <v>378</v>
      </c>
      <c r="K287" s="30"/>
      <c r="L287" s="30"/>
      <c r="M287" s="30"/>
      <c r="N287" s="30"/>
      <c r="O287" s="30"/>
      <c r="P287" s="30"/>
      <c r="Q287" s="30"/>
      <c r="R287" s="7">
        <v>1</v>
      </c>
      <c r="S287" s="30" t="s">
        <v>378</v>
      </c>
      <c r="T287" s="30"/>
      <c r="U287" s="35"/>
      <c r="V287" s="477">
        <v>290</v>
      </c>
      <c r="Y287" s="1197"/>
      <c r="Z287" s="26"/>
      <c r="AA287" s="26"/>
      <c r="AB287" s="26"/>
      <c r="AC287" s="26"/>
      <c r="AD287" s="26"/>
    </row>
    <row r="288" spans="1:30" ht="20.100000000000001" customHeight="1" thickBot="1" x14ac:dyDescent="0.2">
      <c r="A288" s="28"/>
      <c r="B288" s="29"/>
      <c r="C288" s="1373" t="s">
        <v>1672</v>
      </c>
      <c r="D288" s="1374"/>
      <c r="E288" s="1374"/>
      <c r="F288" s="1374"/>
      <c r="G288" s="1374"/>
      <c r="H288" s="1375"/>
      <c r="I288" s="344"/>
      <c r="J288" s="30" t="s">
        <v>378</v>
      </c>
      <c r="K288" s="30"/>
      <c r="L288" s="30"/>
      <c r="M288" s="30"/>
      <c r="N288" s="30"/>
      <c r="O288" s="30"/>
      <c r="P288" s="30"/>
      <c r="Q288" s="30"/>
      <c r="R288" s="7">
        <v>1</v>
      </c>
      <c r="S288" s="30" t="s">
        <v>378</v>
      </c>
      <c r="T288" s="30"/>
      <c r="U288" s="35"/>
      <c r="V288" s="477">
        <v>291</v>
      </c>
      <c r="Y288" s="1197"/>
      <c r="Z288" s="26"/>
      <c r="AA288" s="26"/>
      <c r="AB288" s="26"/>
      <c r="AC288" s="26"/>
      <c r="AD288" s="26"/>
    </row>
    <row r="289" spans="1:30" ht="20.100000000000001" customHeight="1" thickBot="1" x14ac:dyDescent="0.2">
      <c r="A289" s="28"/>
      <c r="B289" s="29"/>
      <c r="C289" s="1373" t="s">
        <v>1673</v>
      </c>
      <c r="D289" s="1374"/>
      <c r="E289" s="1374"/>
      <c r="F289" s="1374"/>
      <c r="G289" s="1374"/>
      <c r="H289" s="1375"/>
      <c r="I289" s="344"/>
      <c r="J289" s="30" t="s">
        <v>378</v>
      </c>
      <c r="K289" s="30"/>
      <c r="L289" s="30"/>
      <c r="M289" s="30"/>
      <c r="N289" s="30"/>
      <c r="O289" s="30"/>
      <c r="P289" s="30"/>
      <c r="Q289" s="30"/>
      <c r="R289" s="7">
        <v>1</v>
      </c>
      <c r="S289" s="30" t="s">
        <v>378</v>
      </c>
      <c r="T289" s="30"/>
      <c r="U289" s="35"/>
      <c r="V289" s="477">
        <v>292</v>
      </c>
      <c r="Y289" s="1197"/>
      <c r="Z289" s="26"/>
      <c r="AA289" s="26"/>
      <c r="AB289" s="26"/>
      <c r="AC289" s="26"/>
      <c r="AD289" s="26"/>
    </row>
    <row r="290" spans="1:30" ht="20.100000000000001" customHeight="1" thickBot="1" x14ac:dyDescent="0.2">
      <c r="A290" s="28"/>
      <c r="B290" s="29"/>
      <c r="C290" s="1373" t="s">
        <v>1674</v>
      </c>
      <c r="D290" s="1374"/>
      <c r="E290" s="1374"/>
      <c r="F290" s="1374"/>
      <c r="G290" s="1374"/>
      <c r="H290" s="1375"/>
      <c r="I290" s="344"/>
      <c r="J290" s="30" t="s">
        <v>378</v>
      </c>
      <c r="K290" s="30"/>
      <c r="L290" s="30"/>
      <c r="M290" s="30"/>
      <c r="N290" s="30"/>
      <c r="O290" s="30"/>
      <c r="P290" s="30"/>
      <c r="Q290" s="30"/>
      <c r="R290" s="7">
        <v>1</v>
      </c>
      <c r="S290" s="30" t="s">
        <v>378</v>
      </c>
      <c r="T290" s="30"/>
      <c r="U290" s="35"/>
      <c r="V290" s="477">
        <v>293</v>
      </c>
      <c r="Y290" s="1197"/>
      <c r="Z290" s="26"/>
      <c r="AA290" s="26"/>
      <c r="AB290" s="26"/>
      <c r="AC290" s="26"/>
      <c r="AD290" s="26"/>
    </row>
    <row r="291" spans="1:30" ht="20.100000000000001" customHeight="1" thickBot="1" x14ac:dyDescent="0.2">
      <c r="A291" s="28"/>
      <c r="B291" s="29"/>
      <c r="C291" s="1373"/>
      <c r="D291" s="1374"/>
      <c r="E291" s="1374"/>
      <c r="F291" s="1374"/>
      <c r="G291" s="1374"/>
      <c r="H291" s="1375"/>
      <c r="I291" s="344"/>
      <c r="J291" s="30" t="s">
        <v>378</v>
      </c>
      <c r="K291" s="30"/>
      <c r="L291" s="30"/>
      <c r="M291" s="30"/>
      <c r="N291" s="30"/>
      <c r="O291" s="30"/>
      <c r="P291" s="30"/>
      <c r="Q291" s="30"/>
      <c r="R291" s="7">
        <v>1</v>
      </c>
      <c r="S291" s="30" t="s">
        <v>378</v>
      </c>
      <c r="T291" s="30"/>
      <c r="U291" s="35"/>
      <c r="V291" s="477">
        <v>294</v>
      </c>
      <c r="Y291" s="1197"/>
      <c r="Z291" s="26"/>
      <c r="AA291" s="26"/>
      <c r="AB291" s="26"/>
      <c r="AC291" s="26"/>
      <c r="AD291" s="26"/>
    </row>
    <row r="292" spans="1:30" ht="20.100000000000001" customHeight="1" thickBot="1" x14ac:dyDescent="0.2">
      <c r="A292" s="28"/>
      <c r="B292" s="29"/>
      <c r="C292" s="1373"/>
      <c r="D292" s="1374"/>
      <c r="E292" s="1374"/>
      <c r="F292" s="1374"/>
      <c r="G292" s="1374"/>
      <c r="H292" s="1375"/>
      <c r="I292" s="344"/>
      <c r="J292" s="30" t="s">
        <v>378</v>
      </c>
      <c r="K292" s="30"/>
      <c r="L292" s="30"/>
      <c r="M292" s="30"/>
      <c r="N292" s="30"/>
      <c r="O292" s="30"/>
      <c r="P292" s="30"/>
      <c r="Q292" s="30"/>
      <c r="R292" s="7"/>
      <c r="S292" s="30" t="s">
        <v>378</v>
      </c>
      <c r="T292" s="30"/>
      <c r="U292" s="35"/>
      <c r="V292" s="477">
        <v>295</v>
      </c>
      <c r="Y292" s="1197"/>
      <c r="Z292" s="26"/>
      <c r="AA292" s="26"/>
      <c r="AB292" s="26"/>
      <c r="AC292" s="26"/>
      <c r="AD292" s="26"/>
    </row>
    <row r="293" spans="1:30" ht="20.100000000000001" customHeight="1" thickBot="1" x14ac:dyDescent="0.2">
      <c r="A293" s="28"/>
      <c r="B293" s="29"/>
      <c r="C293" s="1373"/>
      <c r="D293" s="1374"/>
      <c r="E293" s="1374"/>
      <c r="F293" s="1374"/>
      <c r="G293" s="1374"/>
      <c r="H293" s="1375"/>
      <c r="I293" s="344"/>
      <c r="J293" s="30" t="s">
        <v>378</v>
      </c>
      <c r="K293" s="30"/>
      <c r="L293" s="30"/>
      <c r="M293" s="30"/>
      <c r="N293" s="30"/>
      <c r="O293" s="30"/>
      <c r="P293" s="30"/>
      <c r="Q293" s="30"/>
      <c r="R293" s="7"/>
      <c r="S293" s="30" t="s">
        <v>378</v>
      </c>
      <c r="T293" s="30"/>
      <c r="U293" s="35"/>
      <c r="V293" s="477">
        <v>296</v>
      </c>
      <c r="Y293" s="1197"/>
      <c r="Z293" s="26"/>
      <c r="AA293" s="26"/>
      <c r="AB293" s="26"/>
      <c r="AC293" s="26"/>
      <c r="AD293" s="26"/>
    </row>
    <row r="294" spans="1:30" ht="20.100000000000001" customHeight="1" x14ac:dyDescent="0.15">
      <c r="A294" s="28"/>
      <c r="B294" s="29"/>
      <c r="C294" s="33"/>
      <c r="D294" s="33"/>
      <c r="E294" s="33"/>
      <c r="F294" s="34"/>
      <c r="G294" s="550"/>
      <c r="H294" s="67"/>
      <c r="I294" s="48"/>
      <c r="J294" s="30"/>
      <c r="K294" s="30"/>
      <c r="L294" s="30"/>
      <c r="M294" s="30"/>
      <c r="N294" s="30"/>
      <c r="O294" s="30"/>
      <c r="P294" s="30"/>
      <c r="Q294" s="30"/>
      <c r="R294" s="48"/>
      <c r="S294" s="30"/>
      <c r="T294" s="30"/>
      <c r="U294" s="35"/>
      <c r="V294" s="477">
        <v>297</v>
      </c>
      <c r="Y294" s="1197"/>
      <c r="Z294" s="26"/>
      <c r="AA294" s="26"/>
      <c r="AB294" s="26"/>
      <c r="AC294" s="26"/>
      <c r="AD294" s="26"/>
    </row>
    <row r="295" spans="1:30" ht="20.100000000000001" customHeight="1" thickBot="1" x14ac:dyDescent="0.2">
      <c r="A295" s="28"/>
      <c r="B295" s="32" t="s">
        <v>338</v>
      </c>
      <c r="C295" s="29"/>
      <c r="D295" s="29"/>
      <c r="E295" s="29"/>
      <c r="F295" s="30"/>
      <c r="G295" s="501"/>
      <c r="H295" s="415"/>
      <c r="I295" s="68"/>
      <c r="J295" s="30"/>
      <c r="K295" s="30"/>
      <c r="L295" s="30"/>
      <c r="M295" s="30"/>
      <c r="N295" s="30"/>
      <c r="O295" s="30"/>
      <c r="P295" s="30"/>
      <c r="Q295" s="30"/>
      <c r="R295" s="68"/>
      <c r="S295" s="30"/>
      <c r="T295" s="30"/>
      <c r="U295" s="35"/>
      <c r="V295" s="477">
        <v>298</v>
      </c>
      <c r="Y295" s="1197"/>
      <c r="Z295" s="26"/>
      <c r="AA295" s="26"/>
      <c r="AB295" s="26"/>
      <c r="AC295" s="26"/>
      <c r="AD295" s="26"/>
    </row>
    <row r="296" spans="1:30" ht="19.5" customHeight="1" thickBot="1" x14ac:dyDescent="0.2">
      <c r="A296" s="28"/>
      <c r="B296" s="32"/>
      <c r="C296" s="29" t="s">
        <v>217</v>
      </c>
      <c r="D296" s="29"/>
      <c r="E296" s="29"/>
      <c r="F296" s="30"/>
      <c r="G296" s="501"/>
      <c r="H296" s="415"/>
      <c r="I296" s="344">
        <v>1</v>
      </c>
      <c r="J296" s="30" t="s">
        <v>378</v>
      </c>
      <c r="K296" s="30"/>
      <c r="L296" s="30"/>
      <c r="M296" s="30"/>
      <c r="N296" s="30"/>
      <c r="O296" s="30"/>
      <c r="P296" s="30"/>
      <c r="Q296" s="30"/>
      <c r="R296" s="7">
        <v>7</v>
      </c>
      <c r="S296" s="30" t="s">
        <v>378</v>
      </c>
      <c r="T296" s="30"/>
      <c r="U296" s="35"/>
      <c r="V296" s="477">
        <v>299</v>
      </c>
      <c r="W296" s="192" t="str">
        <f>IF(OR(I296="",R296=""),"未入力あり","✔")</f>
        <v>✔</v>
      </c>
      <c r="Y296" s="1197"/>
      <c r="Z296" s="26"/>
      <c r="AA296" s="26"/>
      <c r="AB296" s="26"/>
      <c r="AC296" s="26"/>
      <c r="AD296" s="26"/>
    </row>
    <row r="297" spans="1:30" ht="20.100000000000001" customHeight="1" thickBot="1" x14ac:dyDescent="0.2">
      <c r="A297" s="28"/>
      <c r="B297" s="32"/>
      <c r="C297" s="29" t="s">
        <v>507</v>
      </c>
      <c r="D297" s="29"/>
      <c r="E297" s="29"/>
      <c r="F297" s="30"/>
      <c r="G297" s="501"/>
      <c r="H297" s="69"/>
      <c r="I297" s="344">
        <v>0.6</v>
      </c>
      <c r="J297" s="30" t="s">
        <v>378</v>
      </c>
      <c r="K297" s="30"/>
      <c r="L297" s="30"/>
      <c r="M297" s="30"/>
      <c r="N297" s="30"/>
      <c r="O297" s="30"/>
      <c r="P297" s="30"/>
      <c r="Q297" s="30"/>
      <c r="R297" s="7">
        <v>0</v>
      </c>
      <c r="S297" s="30" t="s">
        <v>378</v>
      </c>
      <c r="T297" s="30"/>
      <c r="U297" s="35"/>
      <c r="V297" s="477">
        <v>300</v>
      </c>
      <c r="W297" s="192" t="str">
        <f>IF(OR(I297="",R297=""),"未入力あり","✔")</f>
        <v>✔</v>
      </c>
      <c r="Y297" s="1197"/>
      <c r="Z297" s="26"/>
      <c r="AA297" s="26"/>
      <c r="AB297" s="26"/>
      <c r="AC297" s="26"/>
      <c r="AD297" s="26"/>
    </row>
    <row r="298" spans="1:30" ht="20.100000000000001" customHeight="1" thickBot="1" x14ac:dyDescent="0.2">
      <c r="A298" s="28"/>
      <c r="B298" s="29"/>
      <c r="C298" s="29" t="s">
        <v>266</v>
      </c>
      <c r="D298" s="29"/>
      <c r="E298" s="29"/>
      <c r="F298" s="30"/>
      <c r="G298" s="501"/>
      <c r="H298" s="69"/>
      <c r="I298" s="344">
        <v>0</v>
      </c>
      <c r="J298" s="30" t="s">
        <v>378</v>
      </c>
      <c r="K298" s="30"/>
      <c r="L298" s="30"/>
      <c r="M298" s="30"/>
      <c r="N298" s="30"/>
      <c r="O298" s="30"/>
      <c r="P298" s="30"/>
      <c r="Q298" s="30"/>
      <c r="R298" s="7">
        <v>1</v>
      </c>
      <c r="S298" s="30" t="s">
        <v>378</v>
      </c>
      <c r="T298" s="30"/>
      <c r="U298" s="35"/>
      <c r="V298" s="477">
        <v>301</v>
      </c>
      <c r="W298" s="192" t="str">
        <f>IF(OR(I298="",R298=""),"未入力あり","✔")</f>
        <v>✔</v>
      </c>
      <c r="Y298" s="1197"/>
      <c r="Z298" s="26"/>
      <c r="AA298" s="26"/>
      <c r="AB298" s="26"/>
      <c r="AC298" s="26"/>
      <c r="AD298" s="26"/>
    </row>
    <row r="299" spans="1:30" ht="20.100000000000001" customHeight="1" thickBot="1" x14ac:dyDescent="0.2">
      <c r="A299" s="28" t="s">
        <v>1351</v>
      </c>
      <c r="B299" s="29"/>
      <c r="C299" s="29"/>
      <c r="D299" s="29"/>
      <c r="E299" s="29"/>
      <c r="F299" s="30"/>
      <c r="G299" s="501"/>
      <c r="H299" s="415"/>
      <c r="I299" s="47"/>
      <c r="J299" s="13"/>
      <c r="K299" s="13"/>
      <c r="L299" s="13"/>
      <c r="M299" s="13"/>
      <c r="N299" s="13"/>
      <c r="O299" s="13"/>
      <c r="P299" s="13"/>
      <c r="Q299" s="13"/>
      <c r="R299" s="47"/>
      <c r="S299" s="13"/>
      <c r="T299" s="30"/>
      <c r="U299" s="35"/>
      <c r="V299" s="477">
        <v>302</v>
      </c>
      <c r="Y299" s="1197"/>
      <c r="Z299" s="26"/>
      <c r="AA299" s="26"/>
      <c r="AB299" s="26"/>
      <c r="AC299" s="26"/>
      <c r="AD299" s="26"/>
    </row>
    <row r="300" spans="1:30" ht="20.100000000000001" customHeight="1" thickBot="1" x14ac:dyDescent="0.2">
      <c r="A300" s="28"/>
      <c r="B300" s="29" t="s">
        <v>1155</v>
      </c>
      <c r="C300" s="29"/>
      <c r="D300" s="29"/>
      <c r="E300" s="29"/>
      <c r="F300" s="30"/>
      <c r="G300" s="501"/>
      <c r="H300" s="415"/>
      <c r="I300" s="47"/>
      <c r="J300" s="13"/>
      <c r="K300" s="13"/>
      <c r="L300" s="13"/>
      <c r="M300" s="13"/>
      <c r="N300" s="13"/>
      <c r="O300" s="13"/>
      <c r="P300" s="13"/>
      <c r="Q300" s="13"/>
      <c r="R300" s="6" t="s">
        <v>1675</v>
      </c>
      <c r="S300" s="551" t="s">
        <v>411</v>
      </c>
      <c r="T300" s="30"/>
      <c r="U300" s="35"/>
      <c r="V300" s="477">
        <v>303</v>
      </c>
      <c r="W300" s="192" t="str">
        <f>IF(R300="","未入力あり","✔")</f>
        <v>✔</v>
      </c>
      <c r="Y300" s="1197"/>
      <c r="Z300" s="26"/>
      <c r="AA300" s="26"/>
      <c r="AB300" s="26"/>
      <c r="AC300" s="26"/>
      <c r="AD300" s="26"/>
    </row>
    <row r="301" spans="1:30" ht="20.100000000000001" customHeight="1" thickBot="1" x14ac:dyDescent="0.2">
      <c r="A301" s="28"/>
      <c r="B301" s="29" t="s">
        <v>1156</v>
      </c>
      <c r="C301" s="29"/>
      <c r="D301" s="29"/>
      <c r="E301" s="29"/>
      <c r="F301" s="30"/>
      <c r="G301" s="501"/>
      <c r="H301" s="54"/>
      <c r="I301" s="47"/>
      <c r="J301" s="13"/>
      <c r="K301" s="13"/>
      <c r="L301" s="13"/>
      <c r="M301" s="13"/>
      <c r="N301" s="13"/>
      <c r="O301" s="13"/>
      <c r="P301" s="13"/>
      <c r="Q301" s="13"/>
      <c r="R301" s="47"/>
      <c r="S301" s="13"/>
      <c r="T301" s="30"/>
      <c r="U301" s="35"/>
      <c r="V301" s="477">
        <v>304</v>
      </c>
      <c r="Y301" s="1197"/>
      <c r="Z301" s="26"/>
      <c r="AA301" s="26"/>
      <c r="AB301" s="26"/>
      <c r="AC301" s="26"/>
      <c r="AD301" s="26"/>
    </row>
    <row r="302" spans="1:30" ht="20.100000000000001" customHeight="1" thickBot="1" x14ac:dyDescent="0.2">
      <c r="A302" s="28"/>
      <c r="B302" s="29"/>
      <c r="C302" s="29" t="s">
        <v>340</v>
      </c>
      <c r="D302" s="29"/>
      <c r="E302" s="29"/>
      <c r="F302" s="30"/>
      <c r="G302" s="501"/>
      <c r="H302" s="6" t="s">
        <v>293</v>
      </c>
      <c r="I302" s="551" t="s">
        <v>508</v>
      </c>
      <c r="J302" s="70"/>
      <c r="K302" s="70"/>
      <c r="L302" s="70"/>
      <c r="M302" s="70"/>
      <c r="N302" s="70"/>
      <c r="O302" s="70"/>
      <c r="P302" s="70"/>
      <c r="Q302" s="70" t="s">
        <v>230</v>
      </c>
      <c r="R302" s="7">
        <v>0</v>
      </c>
      <c r="S302" s="1420" t="s">
        <v>1608</v>
      </c>
      <c r="T302" s="1421"/>
      <c r="U302" s="1422"/>
      <c r="V302" s="477">
        <v>305</v>
      </c>
      <c r="W302" s="192" t="str">
        <f>IF(OR(H302="",R302=""),"未入力あり","✔")</f>
        <v>✔</v>
      </c>
      <c r="Y302" s="1197"/>
      <c r="Z302" s="26"/>
      <c r="AA302" s="26"/>
      <c r="AB302" s="26"/>
      <c r="AC302" s="26"/>
      <c r="AD302" s="26"/>
    </row>
    <row r="303" spans="1:30" ht="20.100000000000001" customHeight="1" thickBot="1" x14ac:dyDescent="0.2">
      <c r="A303" s="28"/>
      <c r="B303" s="29"/>
      <c r="C303" s="32" t="s">
        <v>349</v>
      </c>
      <c r="D303" s="29"/>
      <c r="E303" s="29"/>
      <c r="F303" s="30"/>
      <c r="G303" s="501"/>
      <c r="H303" s="6" t="s">
        <v>293</v>
      </c>
      <c r="I303" s="551" t="s">
        <v>509</v>
      </c>
      <c r="J303" s="70"/>
      <c r="K303" s="70"/>
      <c r="L303" s="70"/>
      <c r="M303" s="70"/>
      <c r="N303" s="70"/>
      <c r="O303" s="70"/>
      <c r="P303" s="70"/>
      <c r="Q303" s="70" t="s">
        <v>230</v>
      </c>
      <c r="R303" s="7">
        <v>4</v>
      </c>
      <c r="S303" s="1420" t="s">
        <v>1609</v>
      </c>
      <c r="T303" s="1421"/>
      <c r="U303" s="1422"/>
      <c r="V303" s="477">
        <v>306</v>
      </c>
      <c r="W303" s="192" t="str">
        <f>IF(OR(H303="",R303=""),"未入力あり","✔")</f>
        <v>✔</v>
      </c>
      <c r="Y303" s="1197"/>
      <c r="Z303" s="26"/>
      <c r="AA303" s="26"/>
      <c r="AB303" s="26"/>
      <c r="AC303" s="26"/>
      <c r="AD303" s="26"/>
    </row>
    <row r="304" spans="1:30" ht="20.100000000000001" customHeight="1" thickBot="1" x14ac:dyDescent="0.2">
      <c r="A304" s="28"/>
      <c r="B304" s="29"/>
      <c r="C304" s="32" t="s">
        <v>732</v>
      </c>
      <c r="D304" s="29"/>
      <c r="E304" s="29"/>
      <c r="F304" s="30"/>
      <c r="G304" s="501"/>
      <c r="H304" s="6" t="s">
        <v>293</v>
      </c>
      <c r="I304" s="551" t="s">
        <v>410</v>
      </c>
      <c r="J304" s="70"/>
      <c r="K304" s="70"/>
      <c r="L304" s="70"/>
      <c r="M304" s="70"/>
      <c r="N304" s="70"/>
      <c r="O304" s="70"/>
      <c r="P304" s="70"/>
      <c r="Q304" s="70" t="s">
        <v>230</v>
      </c>
      <c r="R304" s="7">
        <v>12</v>
      </c>
      <c r="S304" s="1420" t="s">
        <v>1609</v>
      </c>
      <c r="T304" s="1421"/>
      <c r="U304" s="1422"/>
      <c r="V304" s="477">
        <v>307</v>
      </c>
      <c r="W304" s="192" t="str">
        <f>IF(OR(H304="",R304=""),"未入力あり","✔")</f>
        <v>✔</v>
      </c>
      <c r="Y304" s="1197"/>
      <c r="Z304" s="26"/>
      <c r="AA304" s="26"/>
      <c r="AB304" s="26"/>
      <c r="AC304" s="26"/>
      <c r="AD304" s="26"/>
    </row>
    <row r="305" spans="1:30" ht="20.100000000000001" customHeight="1" x14ac:dyDescent="0.15">
      <c r="A305" s="28"/>
      <c r="B305" s="29"/>
      <c r="C305" s="32"/>
      <c r="D305" s="29"/>
      <c r="E305" s="29"/>
      <c r="F305" s="30"/>
      <c r="G305" s="501"/>
      <c r="H305" s="415"/>
      <c r="I305" s="47"/>
      <c r="J305" s="13"/>
      <c r="K305" s="13"/>
      <c r="L305" s="13"/>
      <c r="M305" s="13"/>
      <c r="N305" s="13"/>
      <c r="O305" s="13"/>
      <c r="P305" s="13"/>
      <c r="Q305" s="13"/>
      <c r="R305" s="47"/>
      <c r="S305" s="551"/>
      <c r="T305" s="40"/>
      <c r="U305" s="35"/>
      <c r="V305" s="477">
        <v>308</v>
      </c>
      <c r="Y305" s="1197"/>
      <c r="Z305" s="26"/>
      <c r="AA305" s="26"/>
      <c r="AB305" s="26"/>
      <c r="AC305" s="26"/>
      <c r="AD305" s="26"/>
    </row>
    <row r="306" spans="1:30" ht="20.100000000000001" customHeight="1" x14ac:dyDescent="0.15">
      <c r="A306" s="28" t="s">
        <v>1352</v>
      </c>
      <c r="B306" s="29"/>
      <c r="C306" s="29"/>
      <c r="D306" s="29"/>
      <c r="E306" s="29"/>
      <c r="F306" s="30"/>
      <c r="G306" s="501"/>
      <c r="H306" s="415"/>
      <c r="I306" s="47"/>
      <c r="J306" s="13"/>
      <c r="K306" s="13"/>
      <c r="L306" s="13"/>
      <c r="M306" s="13"/>
      <c r="N306" s="13"/>
      <c r="O306" s="13"/>
      <c r="P306" s="13"/>
      <c r="Q306" s="13"/>
      <c r="R306" s="47"/>
      <c r="S306" s="13"/>
      <c r="T306" s="30"/>
      <c r="U306" s="35"/>
      <c r="V306" s="477">
        <v>309</v>
      </c>
      <c r="Y306" s="1197"/>
      <c r="Z306" s="1419"/>
      <c r="AA306" s="26"/>
      <c r="AB306" s="26"/>
      <c r="AC306" s="26"/>
      <c r="AD306" s="26"/>
    </row>
    <row r="307" spans="1:30" ht="20.100000000000001" customHeight="1" thickBot="1" x14ac:dyDescent="0.2">
      <c r="A307" s="28"/>
      <c r="B307" s="32" t="s">
        <v>510</v>
      </c>
      <c r="C307" s="32" t="s">
        <v>428</v>
      </c>
      <c r="D307" s="46"/>
      <c r="E307" s="29"/>
      <c r="F307" s="29"/>
      <c r="G307" s="501" t="s">
        <v>511</v>
      </c>
      <c r="H307" s="415"/>
      <c r="I307" s="47"/>
      <c r="J307" s="13"/>
      <c r="K307" s="13"/>
      <c r="L307" s="13"/>
      <c r="M307" s="13"/>
      <c r="N307" s="13"/>
      <c r="O307" s="13"/>
      <c r="P307" s="13"/>
      <c r="Q307" s="13"/>
      <c r="R307" s="47"/>
      <c r="S307" s="13"/>
      <c r="T307" s="30"/>
      <c r="U307" s="35"/>
      <c r="V307" s="477">
        <v>310</v>
      </c>
      <c r="Y307" s="1197"/>
      <c r="Z307" s="1419"/>
      <c r="AA307" s="26"/>
      <c r="AB307" s="26"/>
      <c r="AC307" s="26"/>
      <c r="AD307" s="26"/>
    </row>
    <row r="308" spans="1:30" ht="20.100000000000001" customHeight="1" thickBot="1" x14ac:dyDescent="0.2">
      <c r="A308" s="28"/>
      <c r="B308" s="46"/>
      <c r="C308" s="32"/>
      <c r="D308" s="32" t="s">
        <v>1634</v>
      </c>
      <c r="E308" s="30"/>
      <c r="F308" s="30"/>
      <c r="G308" s="501"/>
      <c r="H308" s="415"/>
      <c r="I308" s="47"/>
      <c r="J308" s="13"/>
      <c r="K308" s="13"/>
      <c r="L308" s="13"/>
      <c r="M308" s="13"/>
      <c r="N308" s="13"/>
      <c r="O308" s="13"/>
      <c r="P308" s="13"/>
      <c r="Q308" s="13"/>
      <c r="R308" s="447">
        <v>5969</v>
      </c>
      <c r="S308" s="30" t="s">
        <v>330</v>
      </c>
      <c r="T308" s="29"/>
      <c r="U308" s="36"/>
      <c r="V308" s="477">
        <v>311</v>
      </c>
      <c r="W308" s="192" t="str">
        <f>IF(R308="","未入力あり","✔")</f>
        <v>✔</v>
      </c>
      <c r="Y308" s="1197"/>
      <c r="Z308" s="1419"/>
      <c r="AA308" s="26"/>
      <c r="AB308" s="26"/>
      <c r="AC308" s="26"/>
      <c r="AD308" s="26"/>
    </row>
    <row r="309" spans="1:30" ht="20.100000000000001" customHeight="1" thickBot="1" x14ac:dyDescent="0.2">
      <c r="A309" s="28"/>
      <c r="B309" s="46"/>
      <c r="C309" s="32"/>
      <c r="D309" s="29"/>
      <c r="E309" s="32" t="s">
        <v>1635</v>
      </c>
      <c r="F309" s="32"/>
      <c r="G309" s="501"/>
      <c r="H309" s="415"/>
      <c r="I309" s="47"/>
      <c r="J309" s="13"/>
      <c r="K309" s="13"/>
      <c r="L309" s="13"/>
      <c r="M309" s="13"/>
      <c r="N309" s="13"/>
      <c r="O309" s="13"/>
      <c r="P309" s="13"/>
      <c r="Q309" s="13"/>
      <c r="R309" s="447">
        <v>2062</v>
      </c>
      <c r="S309" s="30" t="s">
        <v>330</v>
      </c>
      <c r="T309" s="29"/>
      <c r="U309" s="36"/>
      <c r="V309" s="477">
        <v>312</v>
      </c>
      <c r="W309" s="192" t="str">
        <f>IF(R309="","未入力あり","✔")</f>
        <v>✔</v>
      </c>
      <c r="Y309" s="1197"/>
      <c r="Z309" s="1419"/>
      <c r="AA309" s="26"/>
      <c r="AB309" s="26"/>
      <c r="AC309" s="26"/>
      <c r="AD309" s="26"/>
    </row>
    <row r="310" spans="1:30" ht="20.100000000000001" customHeight="1" thickBot="1" x14ac:dyDescent="0.2">
      <c r="A310" s="28"/>
      <c r="B310" s="46"/>
      <c r="C310" s="32"/>
      <c r="D310" s="32"/>
      <c r="E310" s="32" t="s">
        <v>325</v>
      </c>
      <c r="F310" s="32"/>
      <c r="G310" s="501"/>
      <c r="H310" s="415"/>
      <c r="I310" s="47"/>
      <c r="J310" s="13"/>
      <c r="K310" s="13"/>
      <c r="L310" s="13"/>
      <c r="M310" s="13"/>
      <c r="N310" s="13"/>
      <c r="O310" s="13"/>
      <c r="P310" s="13"/>
      <c r="Q310" s="13"/>
      <c r="R310" s="902">
        <v>34.5</v>
      </c>
      <c r="S310" s="30" t="s">
        <v>512</v>
      </c>
      <c r="T310" s="29"/>
      <c r="U310" s="36"/>
      <c r="V310" s="477">
        <v>313</v>
      </c>
      <c r="W310" s="192"/>
      <c r="Y310" s="1197"/>
      <c r="Z310" s="1419"/>
      <c r="AA310" s="26"/>
      <c r="AB310" s="26"/>
      <c r="AC310" s="26"/>
      <c r="AD310" s="26"/>
    </row>
    <row r="311" spans="1:30" ht="20.100000000000001" customHeight="1" thickBot="1" x14ac:dyDescent="0.2">
      <c r="A311" s="28"/>
      <c r="B311" s="46"/>
      <c r="C311" s="32"/>
      <c r="D311" s="32" t="s">
        <v>513</v>
      </c>
      <c r="E311" s="32"/>
      <c r="F311" s="32" t="s">
        <v>1153</v>
      </c>
      <c r="G311" s="501"/>
      <c r="H311" s="415"/>
      <c r="I311" s="47"/>
      <c r="J311" s="13"/>
      <c r="K311" s="13"/>
      <c r="L311" s="13"/>
      <c r="M311" s="13"/>
      <c r="N311" s="13"/>
      <c r="O311" s="13"/>
      <c r="P311" s="13"/>
      <c r="Q311" s="13"/>
      <c r="R311" s="447">
        <v>31</v>
      </c>
      <c r="S311" s="30" t="s">
        <v>330</v>
      </c>
      <c r="T311" s="29"/>
      <c r="U311" s="36"/>
      <c r="V311" s="477">
        <v>314</v>
      </c>
      <c r="W311" s="192" t="str">
        <f t="shared" ref="W311:W317" si="9">IF(R311="","未入力あり","✔")</f>
        <v>✔</v>
      </c>
      <c r="Y311" s="1197"/>
      <c r="Z311" s="1419"/>
      <c r="AA311" s="26"/>
      <c r="AB311" s="26"/>
      <c r="AC311" s="26"/>
      <c r="AD311" s="26"/>
    </row>
    <row r="312" spans="1:30" ht="20.100000000000001" customHeight="1" thickBot="1" x14ac:dyDescent="0.2">
      <c r="A312" s="28"/>
      <c r="B312" s="46"/>
      <c r="C312" s="32"/>
      <c r="D312" s="32" t="s">
        <v>514</v>
      </c>
      <c r="E312" s="29"/>
      <c r="F312" s="29" t="s">
        <v>128</v>
      </c>
      <c r="G312" s="501"/>
      <c r="H312" s="415"/>
      <c r="I312" s="47"/>
      <c r="J312" s="13"/>
      <c r="K312" s="13"/>
      <c r="L312" s="13"/>
      <c r="M312" s="13"/>
      <c r="N312" s="13"/>
      <c r="O312" s="13"/>
      <c r="P312" s="13"/>
      <c r="Q312" s="13"/>
      <c r="R312" s="447">
        <v>155</v>
      </c>
      <c r="S312" s="30" t="s">
        <v>330</v>
      </c>
      <c r="T312" s="29"/>
      <c r="U312" s="36"/>
      <c r="V312" s="477">
        <v>315</v>
      </c>
      <c r="W312" s="192" t="str">
        <f t="shared" si="9"/>
        <v>✔</v>
      </c>
      <c r="Y312" s="1197"/>
      <c r="Z312" s="1419"/>
      <c r="AA312" s="26"/>
      <c r="AB312" s="26"/>
      <c r="AC312" s="26"/>
      <c r="AD312" s="26"/>
    </row>
    <row r="313" spans="1:30" ht="20.100000000000001" customHeight="1" thickBot="1" x14ac:dyDescent="0.2">
      <c r="A313" s="28"/>
      <c r="B313" s="46"/>
      <c r="C313" s="32"/>
      <c r="D313" s="32" t="s">
        <v>515</v>
      </c>
      <c r="E313" s="32"/>
      <c r="F313" s="32" t="s">
        <v>129</v>
      </c>
      <c r="G313" s="501"/>
      <c r="H313" s="415"/>
      <c r="I313" s="47"/>
      <c r="J313" s="13"/>
      <c r="K313" s="13"/>
      <c r="L313" s="13"/>
      <c r="M313" s="13"/>
      <c r="N313" s="13"/>
      <c r="O313" s="13"/>
      <c r="P313" s="13"/>
      <c r="Q313" s="13"/>
      <c r="R313" s="447">
        <v>195</v>
      </c>
      <c r="S313" s="30" t="s">
        <v>330</v>
      </c>
      <c r="T313" s="29"/>
      <c r="U313" s="36"/>
      <c r="V313" s="477">
        <v>316</v>
      </c>
      <c r="W313" s="192" t="str">
        <f t="shared" si="9"/>
        <v>✔</v>
      </c>
      <c r="Y313" s="1197"/>
      <c r="Z313" s="1419"/>
      <c r="AA313" s="26"/>
      <c r="AB313" s="26"/>
      <c r="AC313" s="26"/>
      <c r="AD313" s="26"/>
    </row>
    <row r="314" spans="1:30" ht="20.100000000000001" customHeight="1" thickBot="1" x14ac:dyDescent="0.2">
      <c r="A314" s="28"/>
      <c r="B314" s="46"/>
      <c r="C314" s="32"/>
      <c r="D314" s="32" t="s">
        <v>435</v>
      </c>
      <c r="E314" s="32"/>
      <c r="F314" s="32" t="s">
        <v>130</v>
      </c>
      <c r="G314" s="501"/>
      <c r="H314" s="415"/>
      <c r="I314" s="47"/>
      <c r="J314" s="13"/>
      <c r="K314" s="13"/>
      <c r="L314" s="13"/>
      <c r="M314" s="13"/>
      <c r="N314" s="13"/>
      <c r="O314" s="13"/>
      <c r="P314" s="13"/>
      <c r="Q314" s="13"/>
      <c r="R314" s="447">
        <v>154</v>
      </c>
      <c r="S314" s="30" t="s">
        <v>330</v>
      </c>
      <c r="T314" s="29"/>
      <c r="U314" s="36"/>
      <c r="V314" s="477">
        <v>317</v>
      </c>
      <c r="W314" s="192" t="str">
        <f t="shared" si="9"/>
        <v>✔</v>
      </c>
      <c r="Y314" s="1197"/>
      <c r="Z314" s="1419"/>
      <c r="AA314" s="26"/>
      <c r="AB314" s="26"/>
      <c r="AC314" s="26"/>
      <c r="AD314" s="26"/>
    </row>
    <row r="315" spans="1:30" ht="20.25" customHeight="1" thickBot="1" x14ac:dyDescent="0.2">
      <c r="A315" s="28"/>
      <c r="B315" s="46"/>
      <c r="C315" s="32"/>
      <c r="D315" s="32"/>
      <c r="E315" s="32"/>
      <c r="F315" s="32" t="s">
        <v>131</v>
      </c>
      <c r="G315" s="501"/>
      <c r="H315" s="415"/>
      <c r="I315" s="47"/>
      <c r="J315" s="13"/>
      <c r="K315" s="13"/>
      <c r="L315" s="13"/>
      <c r="M315" s="13"/>
      <c r="N315" s="13"/>
      <c r="O315" s="13"/>
      <c r="P315" s="13"/>
      <c r="Q315" s="240"/>
      <c r="R315" s="447">
        <v>432</v>
      </c>
      <c r="S315" s="30" t="s">
        <v>330</v>
      </c>
      <c r="T315" s="29"/>
      <c r="U315" s="36"/>
      <c r="V315" s="477">
        <v>318</v>
      </c>
      <c r="W315" s="192" t="str">
        <f t="shared" si="9"/>
        <v>✔</v>
      </c>
      <c r="Y315" s="1197"/>
      <c r="Z315" s="1419"/>
      <c r="AA315" s="26"/>
      <c r="AB315" s="26"/>
      <c r="AC315" s="26"/>
      <c r="AD315" s="26"/>
    </row>
    <row r="316" spans="1:30" ht="20.100000000000001" customHeight="1" thickBot="1" x14ac:dyDescent="0.2">
      <c r="A316" s="28"/>
      <c r="B316" s="840"/>
      <c r="C316" s="841"/>
      <c r="D316" s="841" t="s">
        <v>1636</v>
      </c>
      <c r="E316" s="53"/>
      <c r="F316" s="53"/>
      <c r="G316" s="484"/>
      <c r="H316" s="54"/>
      <c r="I316" s="55"/>
      <c r="J316" s="842"/>
      <c r="K316" s="842"/>
      <c r="L316" s="842"/>
      <c r="M316" s="842"/>
      <c r="N316" s="842"/>
      <c r="O316" s="842"/>
      <c r="P316" s="842"/>
      <c r="Q316" s="842"/>
      <c r="R316" s="447">
        <v>28302</v>
      </c>
      <c r="S316" s="30" t="s">
        <v>330</v>
      </c>
      <c r="T316" s="29"/>
      <c r="U316" s="36"/>
      <c r="V316" s="477">
        <v>319</v>
      </c>
      <c r="W316" s="192" t="str">
        <f t="shared" si="9"/>
        <v>✔</v>
      </c>
      <c r="Y316" s="1197"/>
      <c r="Z316" s="839"/>
      <c r="AA316" s="26"/>
      <c r="AB316" s="26"/>
      <c r="AC316" s="26"/>
      <c r="AD316" s="26"/>
    </row>
    <row r="317" spans="1:30" ht="20.100000000000001" customHeight="1" thickBot="1" x14ac:dyDescent="0.2">
      <c r="A317" s="1188"/>
      <c r="B317" s="1189"/>
      <c r="C317" s="843"/>
      <c r="D317" s="843" t="s">
        <v>1637</v>
      </c>
      <c r="E317" s="844"/>
      <c r="F317" s="844"/>
      <c r="G317" s="845"/>
      <c r="H317" s="846"/>
      <c r="I317" s="847"/>
      <c r="J317" s="848"/>
      <c r="K317" s="848"/>
      <c r="L317" s="848"/>
      <c r="M317" s="848"/>
      <c r="N317" s="848"/>
      <c r="O317" s="848"/>
      <c r="P317" s="848"/>
      <c r="Q317" s="848"/>
      <c r="R317" s="447">
        <v>247</v>
      </c>
      <c r="S317" s="30" t="s">
        <v>330</v>
      </c>
      <c r="T317" s="29"/>
      <c r="U317" s="36"/>
      <c r="V317" s="477">
        <v>320</v>
      </c>
      <c r="W317" s="192" t="str">
        <f t="shared" si="9"/>
        <v>✔</v>
      </c>
      <c r="Y317" s="1197"/>
      <c r="Z317" s="839"/>
      <c r="AA317" s="26"/>
      <c r="AB317" s="26"/>
      <c r="AC317" s="26"/>
      <c r="AD317" s="26"/>
    </row>
    <row r="318" spans="1:30" ht="159.94999999999999" customHeight="1" thickBot="1" x14ac:dyDescent="0.2">
      <c r="A318" s="58"/>
      <c r="B318" s="241"/>
      <c r="C318" s="242"/>
      <c r="D318" s="1423" t="s">
        <v>1152</v>
      </c>
      <c r="E318" s="1423"/>
      <c r="F318" s="1423"/>
      <c r="G318" s="1423"/>
      <c r="H318" s="1423"/>
      <c r="I318" s="1423"/>
      <c r="J318" s="1423"/>
      <c r="K318" s="1423"/>
      <c r="L318" s="1423"/>
      <c r="M318" s="1423"/>
      <c r="N318" s="1423"/>
      <c r="O318" s="1423"/>
      <c r="P318" s="1423"/>
      <c r="Q318" s="1423"/>
      <c r="R318" s="1423"/>
      <c r="S318" s="13"/>
      <c r="T318" s="30"/>
      <c r="U318" s="35"/>
      <c r="V318" s="477">
        <v>321</v>
      </c>
      <c r="Y318" s="1197"/>
      <c r="AA318" s="26"/>
      <c r="AB318" s="26"/>
      <c r="AC318" s="26"/>
      <c r="AD318" s="26"/>
    </row>
    <row r="319" spans="1:30" ht="20.100000000000001" customHeight="1" thickBot="1" x14ac:dyDescent="0.2">
      <c r="A319" s="28"/>
      <c r="B319" s="46"/>
      <c r="C319" s="29"/>
      <c r="D319" s="32" t="s">
        <v>1638</v>
      </c>
      <c r="E319" s="29"/>
      <c r="F319" s="30"/>
      <c r="G319" s="501"/>
      <c r="H319" s="415"/>
      <c r="I319" s="47"/>
      <c r="J319" s="13"/>
      <c r="K319" s="13"/>
      <c r="L319" s="13"/>
      <c r="M319" s="13"/>
      <c r="N319" s="13"/>
      <c r="O319" s="13"/>
      <c r="P319" s="13"/>
      <c r="Q319" s="240"/>
      <c r="R319" s="1327">
        <v>3</v>
      </c>
      <c r="S319" s="53" t="s">
        <v>172</v>
      </c>
      <c r="T319" s="53"/>
      <c r="U319" s="35"/>
      <c r="V319" s="477">
        <v>322</v>
      </c>
      <c r="W319" s="192" t="str">
        <f>IF(R319="","未入力あり","✔")</f>
        <v>✔</v>
      </c>
      <c r="Y319" s="1197"/>
      <c r="AA319" s="26"/>
      <c r="AB319" s="26"/>
      <c r="AC319" s="26"/>
      <c r="AD319" s="26"/>
    </row>
    <row r="320" spans="1:30" ht="20.100000000000001" customHeight="1" thickBot="1" x14ac:dyDescent="0.2">
      <c r="A320" s="28"/>
      <c r="B320" s="46"/>
      <c r="C320" s="29"/>
      <c r="D320" s="32" t="s">
        <v>1599</v>
      </c>
      <c r="E320" s="29"/>
      <c r="F320" s="30"/>
      <c r="G320" s="501"/>
      <c r="H320" s="415"/>
      <c r="I320" s="47"/>
      <c r="J320" s="13"/>
      <c r="K320" s="13"/>
      <c r="L320" s="13"/>
      <c r="M320" s="13"/>
      <c r="N320" s="13"/>
      <c r="O320" s="13"/>
      <c r="P320" s="13"/>
      <c r="Q320" s="13"/>
      <c r="R320" s="447">
        <v>35</v>
      </c>
      <c r="S320" s="30" t="s">
        <v>172</v>
      </c>
      <c r="T320" s="30"/>
      <c r="U320" s="35"/>
      <c r="V320" s="477">
        <v>323</v>
      </c>
      <c r="W320" s="192" t="str">
        <f>IF(R320="","未入力あり","✔")</f>
        <v>✔</v>
      </c>
      <c r="Y320" s="1197"/>
      <c r="AA320" s="26"/>
      <c r="AB320" s="26"/>
      <c r="AC320" s="26"/>
      <c r="AD320" s="26"/>
    </row>
    <row r="321" spans="1:30" ht="20.100000000000001" customHeight="1" x14ac:dyDescent="0.15">
      <c r="A321" s="28"/>
      <c r="B321" s="29"/>
      <c r="C321" s="32"/>
      <c r="D321" s="32"/>
      <c r="E321" s="501"/>
      <c r="F321" s="29"/>
      <c r="G321" s="29"/>
      <c r="H321" s="415"/>
      <c r="I321" s="47"/>
      <c r="J321" s="13"/>
      <c r="K321" s="13"/>
      <c r="L321" s="13"/>
      <c r="M321" s="13"/>
      <c r="N321" s="13"/>
      <c r="O321" s="13"/>
      <c r="P321" s="13"/>
      <c r="Q321" s="13"/>
      <c r="R321" s="153"/>
      <c r="S321" s="30"/>
      <c r="T321" s="29"/>
      <c r="U321" s="72"/>
      <c r="V321" s="477">
        <v>324</v>
      </c>
      <c r="Y321" s="1197"/>
      <c r="Z321" s="1419"/>
      <c r="AA321" s="26"/>
      <c r="AB321" s="26"/>
      <c r="AC321" s="26"/>
      <c r="AD321" s="26"/>
    </row>
    <row r="322" spans="1:30" ht="19.5" customHeight="1" x14ac:dyDescent="0.15">
      <c r="A322" s="28"/>
      <c r="B322" s="32"/>
      <c r="C322" s="32"/>
      <c r="D322" s="29"/>
      <c r="E322" s="29"/>
      <c r="F322" s="30"/>
      <c r="G322" s="29"/>
      <c r="H322" s="415"/>
      <c r="I322" s="47"/>
      <c r="J322" s="13"/>
      <c r="K322" s="13"/>
      <c r="L322" s="13"/>
      <c r="M322" s="13"/>
      <c r="N322" s="13"/>
      <c r="O322" s="13"/>
      <c r="P322" s="13"/>
      <c r="Q322" s="13"/>
      <c r="R322" s="48"/>
      <c r="S322" s="30"/>
      <c r="T322" s="30"/>
      <c r="U322" s="71"/>
      <c r="V322" s="477">
        <v>325</v>
      </c>
      <c r="Y322" s="1197"/>
      <c r="Z322" s="1419"/>
      <c r="AA322" s="26"/>
      <c r="AB322" s="26"/>
      <c r="AC322" s="26"/>
      <c r="AD322" s="26"/>
    </row>
    <row r="323" spans="1:30" ht="20.100000000000001" customHeight="1" x14ac:dyDescent="0.15">
      <c r="A323" s="28"/>
      <c r="B323" s="32" t="s">
        <v>736</v>
      </c>
      <c r="C323" s="32" t="s">
        <v>300</v>
      </c>
      <c r="D323" s="46"/>
      <c r="E323" s="29"/>
      <c r="F323" s="29"/>
      <c r="G323" s="501"/>
      <c r="H323" s="415"/>
      <c r="I323" s="47"/>
      <c r="J323" s="13"/>
      <c r="K323" s="13"/>
      <c r="L323" s="13"/>
      <c r="M323" s="13"/>
      <c r="N323" s="13"/>
      <c r="O323" s="13"/>
      <c r="P323" s="13"/>
      <c r="Q323" s="13"/>
      <c r="R323" s="444"/>
      <c r="S323" s="30"/>
      <c r="T323" s="30"/>
      <c r="U323" s="35"/>
      <c r="V323" s="477">
        <v>326</v>
      </c>
      <c r="Y323" s="1197"/>
      <c r="Z323" s="1419"/>
      <c r="AA323" s="26"/>
      <c r="AB323" s="26"/>
      <c r="AC323" s="26"/>
      <c r="AD323" s="26"/>
    </row>
    <row r="324" spans="1:30" ht="20.100000000000001" customHeight="1" thickBot="1" x14ac:dyDescent="0.2">
      <c r="A324" s="28"/>
      <c r="B324" s="46"/>
      <c r="C324" s="32" t="s">
        <v>518</v>
      </c>
      <c r="D324" s="32" t="s">
        <v>339</v>
      </c>
      <c r="E324" s="30"/>
      <c r="F324" s="30"/>
      <c r="G324" s="501"/>
      <c r="H324" s="415"/>
      <c r="I324" s="47"/>
      <c r="J324" s="13"/>
      <c r="K324" s="13"/>
      <c r="L324" s="13"/>
      <c r="M324" s="13"/>
      <c r="N324" s="13"/>
      <c r="O324" s="13"/>
      <c r="P324" s="13"/>
      <c r="Q324" s="13"/>
      <c r="R324" s="444"/>
      <c r="S324" s="30"/>
      <c r="T324" s="30"/>
      <c r="U324" s="35"/>
      <c r="V324" s="477">
        <v>327</v>
      </c>
      <c r="Y324" s="1197"/>
      <c r="Z324" s="1419"/>
      <c r="AA324" s="26"/>
      <c r="AB324" s="26"/>
      <c r="AC324" s="26"/>
      <c r="AD324" s="26"/>
    </row>
    <row r="325" spans="1:30" ht="20.100000000000001" customHeight="1" thickBot="1" x14ac:dyDescent="0.2">
      <c r="A325" s="28"/>
      <c r="B325" s="29"/>
      <c r="C325" s="29"/>
      <c r="D325" s="32"/>
      <c r="E325" s="32" t="s">
        <v>1639</v>
      </c>
      <c r="F325" s="30"/>
      <c r="G325" s="501"/>
      <c r="H325" s="415"/>
      <c r="I325" s="47"/>
      <c r="J325" s="13"/>
      <c r="K325" s="13"/>
      <c r="L325" s="13"/>
      <c r="M325" s="13"/>
      <c r="N325" s="13"/>
      <c r="O325" s="13"/>
      <c r="P325" s="13"/>
      <c r="Q325" s="13"/>
      <c r="R325" s="447">
        <v>4616</v>
      </c>
      <c r="S325" s="30" t="s">
        <v>172</v>
      </c>
      <c r="T325" s="30"/>
      <c r="U325" s="35"/>
      <c r="V325" s="477">
        <v>328</v>
      </c>
      <c r="W325" s="192" t="str">
        <f>IF(R325="","未入力あり","✔")</f>
        <v>✔</v>
      </c>
      <c r="X325" s="22"/>
      <c r="Y325" s="1197"/>
      <c r="Z325" s="1419"/>
      <c r="AA325" s="26"/>
      <c r="AB325" s="26"/>
      <c r="AC325" s="26"/>
      <c r="AD325" s="26"/>
    </row>
    <row r="326" spans="1:30" ht="20.100000000000001" customHeight="1" thickBot="1" x14ac:dyDescent="0.2">
      <c r="A326" s="28"/>
      <c r="B326" s="29"/>
      <c r="C326" s="29"/>
      <c r="D326" s="32"/>
      <c r="E326" s="32" t="s">
        <v>1640</v>
      </c>
      <c r="F326" s="30"/>
      <c r="G326" s="501"/>
      <c r="H326" s="415"/>
      <c r="I326" s="47"/>
      <c r="J326" s="13"/>
      <c r="K326" s="13"/>
      <c r="L326" s="13"/>
      <c r="M326" s="13"/>
      <c r="N326" s="13"/>
      <c r="O326" s="13"/>
      <c r="P326" s="13"/>
      <c r="Q326" s="13"/>
      <c r="R326" s="447">
        <v>6904</v>
      </c>
      <c r="S326" s="30" t="s">
        <v>172</v>
      </c>
      <c r="T326" s="30"/>
      <c r="U326" s="35"/>
      <c r="V326" s="477">
        <v>329</v>
      </c>
      <c r="W326" s="192" t="str">
        <f>IF(R326="","未入力あり","✔")</f>
        <v>✔</v>
      </c>
      <c r="X326" s="22"/>
      <c r="Y326" s="1197"/>
      <c r="Z326" s="1419"/>
      <c r="AA326" s="26"/>
      <c r="AB326" s="26"/>
      <c r="AC326" s="26"/>
      <c r="AD326" s="26"/>
    </row>
    <row r="327" spans="1:30" ht="20.100000000000001" customHeight="1" thickBot="1" x14ac:dyDescent="0.2">
      <c r="A327" s="28"/>
      <c r="B327" s="29"/>
      <c r="C327" s="29"/>
      <c r="D327" s="32"/>
      <c r="E327" s="32" t="s">
        <v>1641</v>
      </c>
      <c r="F327" s="30"/>
      <c r="G327" s="501"/>
      <c r="H327" s="415"/>
      <c r="I327" s="47"/>
      <c r="J327" s="13"/>
      <c r="K327" s="13"/>
      <c r="L327" s="13"/>
      <c r="M327" s="13"/>
      <c r="N327" s="13"/>
      <c r="O327" s="13"/>
      <c r="P327" s="13"/>
      <c r="Q327" s="13"/>
      <c r="R327" s="447">
        <v>324</v>
      </c>
      <c r="S327" s="30" t="s">
        <v>172</v>
      </c>
      <c r="T327" s="30"/>
      <c r="U327" s="35"/>
      <c r="V327" s="477">
        <v>330</v>
      </c>
      <c r="W327" s="192" t="str">
        <f>IF(R327="","未入力あり","✔")</f>
        <v>✔</v>
      </c>
      <c r="X327" s="22"/>
      <c r="Y327" s="1197"/>
      <c r="Z327" s="1419"/>
      <c r="AA327" s="26"/>
      <c r="AB327" s="26"/>
      <c r="AC327" s="26"/>
      <c r="AD327" s="26"/>
    </row>
    <row r="328" spans="1:30" ht="20.100000000000001" customHeight="1" thickBot="1" x14ac:dyDescent="0.2">
      <c r="A328" s="28"/>
      <c r="B328" s="29"/>
      <c r="C328" s="29"/>
      <c r="D328" s="32"/>
      <c r="E328" s="32" t="s">
        <v>1642</v>
      </c>
      <c r="F328" s="30"/>
      <c r="G328" s="501"/>
      <c r="H328" s="415"/>
      <c r="I328" s="47"/>
      <c r="J328" s="13"/>
      <c r="K328" s="13"/>
      <c r="L328" s="13"/>
      <c r="M328" s="13"/>
      <c r="N328" s="13"/>
      <c r="O328" s="13"/>
      <c r="P328" s="13"/>
      <c r="Q328" s="13"/>
      <c r="R328" s="7">
        <v>4</v>
      </c>
      <c r="S328" s="30" t="s">
        <v>172</v>
      </c>
      <c r="T328" s="30"/>
      <c r="U328" s="35"/>
      <c r="V328" s="477">
        <v>331</v>
      </c>
      <c r="W328" s="192" t="str">
        <f>IF(R328="","未入力あり","✔")</f>
        <v>✔</v>
      </c>
      <c r="Y328" s="1197"/>
      <c r="Z328" s="1419"/>
      <c r="AA328" s="26"/>
      <c r="AB328" s="26"/>
      <c r="AC328" s="26"/>
      <c r="AD328" s="26"/>
    </row>
    <row r="329" spans="1:30" ht="20.100000000000001" customHeight="1" thickBot="1" x14ac:dyDescent="0.2">
      <c r="A329" s="28"/>
      <c r="B329" s="29"/>
      <c r="C329" s="29"/>
      <c r="D329" s="32"/>
      <c r="E329" s="32" t="s">
        <v>1643</v>
      </c>
      <c r="F329" s="30"/>
      <c r="G329" s="501"/>
      <c r="H329" s="415"/>
      <c r="I329" s="47"/>
      <c r="J329" s="13"/>
      <c r="K329" s="13"/>
      <c r="L329" s="13"/>
      <c r="M329" s="13"/>
      <c r="N329" s="13"/>
      <c r="O329" s="13"/>
      <c r="P329" s="13"/>
      <c r="Q329" s="13"/>
      <c r="R329" s="345">
        <v>1.5</v>
      </c>
      <c r="S329" s="30" t="s">
        <v>519</v>
      </c>
      <c r="T329" s="30"/>
      <c r="U329" s="35"/>
      <c r="V329" s="477">
        <v>332</v>
      </c>
      <c r="W329" s="192" t="str">
        <f>IF(R329="","未入力あり","✔")</f>
        <v>✔</v>
      </c>
      <c r="Y329" s="1197"/>
      <c r="Z329" s="1419"/>
      <c r="AA329" s="26"/>
      <c r="AB329" s="26"/>
      <c r="AC329" s="26"/>
      <c r="AD329" s="26"/>
    </row>
    <row r="330" spans="1:30" ht="20.100000000000001" customHeight="1" x14ac:dyDescent="0.15">
      <c r="A330" s="920"/>
      <c r="B330" s="867"/>
      <c r="C330" s="867"/>
      <c r="D330" s="867"/>
      <c r="E330" s="867"/>
      <c r="F330" s="868"/>
      <c r="G330" s="869"/>
      <c r="H330" s="870"/>
      <c r="I330" s="871"/>
      <c r="J330" s="872"/>
      <c r="K330" s="872"/>
      <c r="L330" s="872"/>
      <c r="M330" s="872"/>
      <c r="N330" s="872"/>
      <c r="O330" s="872"/>
      <c r="P330" s="872"/>
      <c r="Q330" s="872"/>
      <c r="R330" s="871"/>
      <c r="S330" s="872"/>
      <c r="T330" s="868"/>
      <c r="U330" s="919"/>
      <c r="V330" s="477">
        <v>333</v>
      </c>
      <c r="Y330" s="1197"/>
      <c r="AA330" s="26"/>
      <c r="AB330" s="26"/>
      <c r="AC330" s="26"/>
      <c r="AD330" s="26"/>
    </row>
    <row r="331" spans="1:30" ht="20.100000000000001" customHeight="1" x14ac:dyDescent="0.15">
      <c r="A331" s="921"/>
      <c r="B331" s="867"/>
      <c r="C331" s="867"/>
      <c r="D331" s="867"/>
      <c r="E331" s="867"/>
      <c r="F331" s="868"/>
      <c r="G331" s="869"/>
      <c r="H331" s="870"/>
      <c r="I331" s="871"/>
      <c r="J331" s="872"/>
      <c r="K331" s="872"/>
      <c r="L331" s="872"/>
      <c r="M331" s="872"/>
      <c r="N331" s="872"/>
      <c r="O331" s="872"/>
      <c r="P331" s="872"/>
      <c r="Q331" s="872"/>
      <c r="R331" s="871"/>
      <c r="S331" s="872"/>
      <c r="T331" s="868"/>
      <c r="U331" s="919"/>
      <c r="V331" s="477">
        <v>334</v>
      </c>
      <c r="Y331" s="1197"/>
      <c r="AA331" s="26"/>
      <c r="AB331" s="26"/>
      <c r="AC331" s="26"/>
      <c r="AD331" s="26"/>
    </row>
    <row r="334" spans="1:30" ht="20.100000000000001" customHeight="1" x14ac:dyDescent="0.15">
      <c r="R334" s="1255"/>
    </row>
  </sheetData>
  <sheetProtection formatCells="0" formatColumns="0" formatRows="0" insertHyperlinks="0"/>
  <mergeCells count="77">
    <mergeCell ref="A2:U2"/>
    <mergeCell ref="A3:U3"/>
    <mergeCell ref="K4:U5"/>
    <mergeCell ref="I5:J5"/>
    <mergeCell ref="Z321:Z329"/>
    <mergeCell ref="S302:U302"/>
    <mergeCell ref="S303:U303"/>
    <mergeCell ref="D318:R318"/>
    <mergeCell ref="S304:U304"/>
    <mergeCell ref="Z306:Z315"/>
    <mergeCell ref="Z13:Z22"/>
    <mergeCell ref="Z32:Z43"/>
    <mergeCell ref="I16:T16"/>
    <mergeCell ref="Z46:Z113"/>
    <mergeCell ref="H18:T18"/>
    <mergeCell ref="H19:T19"/>
    <mergeCell ref="T80:U80"/>
    <mergeCell ref="T68:U68"/>
    <mergeCell ref="H9:T9"/>
    <mergeCell ref="H21:T21"/>
    <mergeCell ref="H20:T20"/>
    <mergeCell ref="H17:T17"/>
    <mergeCell ref="H11:T11"/>
    <mergeCell ref="I15:T15"/>
    <mergeCell ref="C32:G32"/>
    <mergeCell ref="C33:G33"/>
    <mergeCell ref="C34:G34"/>
    <mergeCell ref="C35:G35"/>
    <mergeCell ref="C43:G43"/>
    <mergeCell ref="C42:G42"/>
    <mergeCell ref="C37:G37"/>
    <mergeCell ref="C38:G38"/>
    <mergeCell ref="C59:G59"/>
    <mergeCell ref="C36:G36"/>
    <mergeCell ref="C71:G71"/>
    <mergeCell ref="C40:G40"/>
    <mergeCell ref="C39:G39"/>
    <mergeCell ref="D116:T116"/>
    <mergeCell ref="C242:H242"/>
    <mergeCell ref="C151:H151"/>
    <mergeCell ref="C110:G110"/>
    <mergeCell ref="C85:G85"/>
    <mergeCell ref="C87:G87"/>
    <mergeCell ref="T102:U102"/>
    <mergeCell ref="C86:G86"/>
    <mergeCell ref="C222:H222"/>
    <mergeCell ref="C225:H225"/>
    <mergeCell ref="C230:H230"/>
    <mergeCell ref="C229:H229"/>
    <mergeCell ref="C290:H290"/>
    <mergeCell ref="C287:H287"/>
    <mergeCell ref="C286:H286"/>
    <mergeCell ref="C245:H245"/>
    <mergeCell ref="C247:H247"/>
    <mergeCell ref="C288:H288"/>
    <mergeCell ref="C246:H246"/>
    <mergeCell ref="C274:H274"/>
    <mergeCell ref="C281:H281"/>
    <mergeCell ref="C266:H266"/>
    <mergeCell ref="C284:H284"/>
    <mergeCell ref="C285:H285"/>
    <mergeCell ref="V1:W7"/>
    <mergeCell ref="C293:H293"/>
    <mergeCell ref="C289:H289"/>
    <mergeCell ref="C291:H291"/>
    <mergeCell ref="C292:H292"/>
    <mergeCell ref="T69:U69"/>
    <mergeCell ref="C244:H244"/>
    <mergeCell ref="C232:H232"/>
    <mergeCell ref="C214:H214"/>
    <mergeCell ref="C215:H215"/>
    <mergeCell ref="C241:H241"/>
    <mergeCell ref="C243:H243"/>
    <mergeCell ref="C72:G72"/>
    <mergeCell ref="C238:H238"/>
    <mergeCell ref="C239:H239"/>
    <mergeCell ref="C240:H240"/>
  </mergeCells>
  <phoneticPr fontId="4" type="Hiragana"/>
  <conditionalFormatting sqref="W234:W261 W265:W279 W144:W231 W318:W319 V1 W283:W315 W78:W82 W84:W88 W90 W92:W93 W95 W97:W142 W8:W76 W321:W1048576">
    <cfRule type="cellIs" dxfId="122" priority="165" stopIfTrue="1" operator="equal">
      <formula>"未入力あり"</formula>
    </cfRule>
  </conditionalFormatting>
  <conditionalFormatting sqref="V1">
    <cfRule type="cellIs" dxfId="121" priority="164" stopIfTrue="1" operator="equal">
      <formula>"↓　このシートには未入力があります。「未入力あり」の行を確認してください。"</formula>
    </cfRule>
  </conditionalFormatting>
  <conditionalFormatting sqref="W232:W233">
    <cfRule type="cellIs" dxfId="120" priority="16" stopIfTrue="1" operator="equal">
      <formula>"未入力あり"</formula>
    </cfRule>
  </conditionalFormatting>
  <conditionalFormatting sqref="W262">
    <cfRule type="cellIs" dxfId="119" priority="15" stopIfTrue="1" operator="equal">
      <formula>"未入力あり"</formula>
    </cfRule>
  </conditionalFormatting>
  <conditionalFormatting sqref="W263">
    <cfRule type="cellIs" dxfId="118" priority="14" stopIfTrue="1" operator="equal">
      <formula>"未入力あり"</formula>
    </cfRule>
  </conditionalFormatting>
  <conditionalFormatting sqref="W280:W282">
    <cfRule type="cellIs" dxfId="117" priority="13" stopIfTrue="1" operator="equal">
      <formula>"未入力あり"</formula>
    </cfRule>
  </conditionalFormatting>
  <conditionalFormatting sqref="W143">
    <cfRule type="cellIs" dxfId="116" priority="11" stopIfTrue="1" operator="equal">
      <formula>"未入力あり"</formula>
    </cfRule>
  </conditionalFormatting>
  <conditionalFormatting sqref="W264">
    <cfRule type="cellIs" dxfId="115" priority="10" stopIfTrue="1" operator="equal">
      <formula>"未入力あり"</formula>
    </cfRule>
  </conditionalFormatting>
  <conditionalFormatting sqref="W320">
    <cfRule type="cellIs" dxfId="114" priority="9" stopIfTrue="1" operator="equal">
      <formula>"未入力あり"</formula>
    </cfRule>
  </conditionalFormatting>
  <conditionalFormatting sqref="W316:W317">
    <cfRule type="cellIs" dxfId="113" priority="7" stopIfTrue="1" operator="equal">
      <formula>"未入力あり"</formula>
    </cfRule>
  </conditionalFormatting>
  <conditionalFormatting sqref="W77">
    <cfRule type="cellIs" dxfId="112" priority="6" stopIfTrue="1" operator="equal">
      <formula>"未入力あり"</formula>
    </cfRule>
  </conditionalFormatting>
  <conditionalFormatting sqref="W83">
    <cfRule type="cellIs" dxfId="111" priority="5" stopIfTrue="1" operator="equal">
      <formula>"未入力あり"</formula>
    </cfRule>
  </conditionalFormatting>
  <conditionalFormatting sqref="W91">
    <cfRule type="cellIs" dxfId="110" priority="3" stopIfTrue="1" operator="equal">
      <formula>"未入力あり"</formula>
    </cfRule>
  </conditionalFormatting>
  <conditionalFormatting sqref="W89">
    <cfRule type="cellIs" dxfId="109" priority="4" stopIfTrue="1" operator="equal">
      <formula>"未入力あり"</formula>
    </cfRule>
  </conditionalFormatting>
  <conditionalFormatting sqref="W96">
    <cfRule type="cellIs" dxfId="108" priority="1" stopIfTrue="1" operator="equal">
      <formula>"未入力あり"</formula>
    </cfRule>
  </conditionalFormatting>
  <conditionalFormatting sqref="W94">
    <cfRule type="cellIs" dxfId="107" priority="2" stopIfTrue="1" operator="equal">
      <formula>"未入力あり"</formula>
    </cfRule>
  </conditionalFormatting>
  <dataValidations xWindow="781" yWindow="877" count="22">
    <dataValidation type="whole" imeMode="disabled" operator="greaterThanOrEqual" allowBlank="1" showInputMessage="1" showErrorMessage="1" error="整数を入力" prompt="整数で入力" sqref="R284:R293 R325:R328 R121:R144 R235:R247 R25:R28 R254:R261 R302:R304 R115 R311:R317 R266 R250:R251 R148:R233 R319:R320 R296:R298 R308 R32:R43">
      <formula1>0</formula1>
    </dataValidation>
    <dataValidation type="decimal" imeMode="disabled" allowBlank="1" showInputMessage="1" showErrorMessage="1" error="0.0～100.0で入力してください" prompt="小数点以下1桁までの数値を入力" sqref="R329">
      <formula1>0</formula1>
      <formula2>100</formula2>
    </dataValidation>
    <dataValidation operator="greaterThanOrEqual" allowBlank="1" showInputMessage="1" showErrorMessage="1" error="整数を入力" sqref="R322"/>
    <dataValidation type="list" allowBlank="1" showInputMessage="1" showErrorMessage="1" error="選択肢から選んでください" sqref="R46">
      <formula1>"はい,いいえ"</formula1>
    </dataValidation>
    <dataValidation type="list" allowBlank="1" showInputMessage="1" showErrorMessage="1" error="選択肢から選んでください" sqref="H302:H304 H47:H113">
      <formula1>"あり,なし"</formula1>
    </dataValidation>
    <dataValidation type="list" allowBlank="1" showInputMessage="1" showErrorMessage="1" error="選択肢から選んでください" sqref="R300">
      <formula1>"可,否"</formula1>
    </dataValidation>
    <dataValidation type="decimal" imeMode="disabled" operator="greaterThanOrEqual" allowBlank="1" showInputMessage="1" showErrorMessage="1" prompt="数値を入力" sqref="I250:I251 I284:I293 I270:I282 I235:I247 I296:I298 I148:I233 I254:I266 R262:R265 I121:I144">
      <formula1>0</formula1>
    </dataValidation>
    <dataValidation allowBlank="1" showInputMessage="1" showErrorMessage="1" prompt="その他専門医等を記入" sqref="C238:H247"/>
    <dataValidation type="custom" imeMode="disabled" allowBlank="1" showInputMessage="1" showErrorMessage="1" error="半角で入力してください" prompt="〒は入れず_x000a_XXX-XXXXで半角入力" sqref="H14">
      <formula1>LEN(H14)=LENB(H14)</formula1>
    </dataValidation>
    <dataValidation allowBlank="1" showInputMessage="1" showErrorMessage="1" prompt="表紙シートの病院名を反映" sqref="H9:T10"/>
    <dataValidation type="whole" imeMode="disabled" operator="greaterThanOrEqual" showInputMessage="1" showErrorMessage="1" error="整数を入力" prompt="整数で入力" sqref="R270:R282">
      <formula1>0</formula1>
    </dataValidation>
    <dataValidation type="custom" imeMode="hiragana" allowBlank="1" showInputMessage="1" showErrorMessage="1" error="ひらながで入力してください" prompt="ひらがなで入力" sqref="H11:T11">
      <formula1>H11=PHONETIC(H11)</formula1>
    </dataValidation>
    <dataValidation type="whole" imeMode="disabled" operator="greaterThanOrEqual" allowBlank="1" showInputMessage="1" showErrorMessage="1" error="整数を入力" prompt="期間内に算定されてた件数を整数で入力" sqref="R47:R113">
      <formula1>0</formula1>
    </dataValidation>
    <dataValidation type="custom" imeMode="disabled" allowBlank="1" showInputMessage="1" showErrorMessage="1" error="半角で入力してください" prompt="アドレスは、手入力せずにホームページからコピーしてください" sqref="H20:T20">
      <formula1>LEN(H20)=LENB(H20)</formula1>
    </dataValidation>
    <dataValidation type="custom" imeMode="hiragana" allowBlank="1" showInputMessage="1" showErrorMessage="1" error="ひらがなで入力してください" prompt="市区町村以下のよみがなをひらがなで入力" sqref="I16">
      <formula1>I16=PHONETIC(I16)</formula1>
    </dataValidation>
    <dataValidation type="custom" imeMode="disabled" allowBlank="1" showInputMessage="1" showErrorMessage="1" error="半角で入力してください" prompt="電話番号はハイフン「-」を含め、半角で入力_x000a_XXX-XXXX-XXXX" sqref="H17:T18">
      <formula1>LEN(H17)=LENB(H17)</formula1>
    </dataValidation>
    <dataValidation type="custom" imeMode="disabled" allowBlank="1" showInputMessage="1" showErrorMessage="1" error="半角で入力してください" prompt="半角で入力" sqref="H19:T19">
      <formula1>LEN(H19)=LENB(H19)</formula1>
    </dataValidation>
    <dataValidation type="list" allowBlank="1" showInputMessage="1" showErrorMessage="1" error="選択肢から選んでください" prompt="都道府県を選択" sqref="H15">
      <formula1>"北海道,青森県,岩手県,宮城県,秋田県,山形県,福島県,茨城県,栃木県,群馬県,埼玉県,千葉県,東京都,神奈川県,山梨県,新潟県,長野県,富山県,石川県,福井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allowBlank="1" showInputMessage="1" showErrorMessage="1" prompt="市区町村から記入してください_x000a_丁目、番地は半角数字とハイフンで入力_x000a_例）○○○市○○○1-1-1" sqref="I15:T15"/>
    <dataValidation type="whole" imeMode="disabled" allowBlank="1" showInputMessage="1" showErrorMessage="1" error="整数で入力されていないか、または、年間新入院患者数の数を超えています" prompt="整数で入力" sqref="R309">
      <formula1>0</formula1>
      <formula2>R308</formula2>
    </dataValidation>
    <dataValidation type="list" allowBlank="1" showInputMessage="1" showErrorMessage="1" prompt="新規指定・指定更新・現況報告を選択してください" sqref="G5">
      <formula1>"新規指定,指定更新,現況報告"</formula1>
    </dataValidation>
    <dataValidation allowBlank="1" showInputMessage="1" showErrorMessage="1" prompt="継続して更新している場合の初回指定日を記入してください" sqref="K4"/>
  </dataValidations>
  <hyperlinks>
    <hyperlink ref="H19" r:id="rId1"/>
    <hyperlink ref="H20" r:id="rId2"/>
  </hyperlinks>
  <printOptions horizontalCentered="1"/>
  <pageMargins left="0.39370078740157483" right="0.39370078740157483" top="0.59055118110236227" bottom="0.59055118110236227" header="0.35433070866141736" footer="0.27559055118110237"/>
  <pageSetup paperSize="9" scale="52" fitToHeight="0" orientation="portrait" cellComments="asDisplayed" r:id="rId3"/>
  <headerFooter>
    <oddHeader>&amp;Rver.2.0</oddHeader>
    <oddFooter>&amp;C&amp;P/&amp;N&amp;R&amp;A</oddFooter>
  </headerFooter>
  <rowBreaks count="2" manualBreakCount="2">
    <brk id="114" max="20" man="1"/>
    <brk id="252" max="20" man="1"/>
  </rowBreaks>
  <colBreaks count="1" manualBreakCount="1">
    <brk id="21"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B050"/>
    <pageSetUpPr fitToPage="1"/>
  </sheetPr>
  <dimension ref="A1:AD421"/>
  <sheetViews>
    <sheetView showGridLines="0" showWhiteSpace="0" view="pageBreakPreview" zoomScale="117" zoomScaleNormal="117" zoomScaleSheetLayoutView="117" zoomScalePageLayoutView="70" workbookViewId="0"/>
  </sheetViews>
  <sheetFormatPr defaultColWidth="9" defaultRowHeight="9.75" x14ac:dyDescent="0.15"/>
  <cols>
    <col min="1" max="4" width="2" style="172" customWidth="1"/>
    <col min="5" max="5" width="3" style="172" customWidth="1"/>
    <col min="6" max="7" width="2" style="172" customWidth="1"/>
    <col min="8" max="8" width="25.625" style="173" customWidth="1"/>
    <col min="9" max="9" width="0.875" style="173" customWidth="1"/>
    <col min="10" max="10" width="10.125" style="173" customWidth="1"/>
    <col min="11" max="11" width="5.625" style="173" customWidth="1"/>
    <col min="12" max="12" width="20.625" style="173" customWidth="1"/>
    <col min="13" max="13" width="3.625" style="116" customWidth="1"/>
    <col min="14" max="14" width="8.625" style="116" customWidth="1"/>
    <col min="15" max="15" width="8.625" style="174" customWidth="1"/>
    <col min="16" max="16" width="3.375" style="193" customWidth="1"/>
    <col min="17" max="17" width="9.875" style="193" customWidth="1"/>
    <col min="18" max="18" width="0.75" style="193" customWidth="1"/>
    <col min="19" max="19" width="0.625" style="87" customWidth="1"/>
    <col min="20" max="20" width="80.625" style="87" customWidth="1"/>
    <col min="21" max="21" width="24.875" style="87" customWidth="1"/>
    <col min="22" max="22" width="8.875" style="857" customWidth="1"/>
    <col min="23" max="54" width="8.875" style="87" customWidth="1"/>
    <col min="55" max="16384" width="9" style="87"/>
  </cols>
  <sheetData>
    <row r="1" spans="1:27" s="38" customFormat="1" ht="14.25" thickBot="1" x14ac:dyDescent="0.2">
      <c r="A1" s="1311" t="s">
        <v>1565</v>
      </c>
      <c r="B1" s="79"/>
      <c r="C1" s="79"/>
      <c r="D1" s="79"/>
      <c r="E1" s="80"/>
      <c r="F1" s="80"/>
      <c r="G1" s="80"/>
      <c r="H1" s="81"/>
      <c r="I1" s="81"/>
      <c r="J1" s="81"/>
      <c r="K1" s="81"/>
      <c r="L1" s="81"/>
      <c r="M1" s="82"/>
      <c r="N1" s="82"/>
      <c r="O1" s="39"/>
      <c r="P1" s="370"/>
      <c r="Q1" s="853"/>
      <c r="R1" s="853"/>
      <c r="S1" s="853"/>
      <c r="T1" s="853"/>
      <c r="U1" s="853"/>
      <c r="V1" s="853"/>
      <c r="W1" s="853"/>
      <c r="X1" s="854"/>
      <c r="Y1" s="854"/>
      <c r="Z1" s="854"/>
      <c r="AA1" s="854"/>
    </row>
    <row r="2" spans="1:27" s="38" customFormat="1" ht="14.25" customHeight="1" thickBot="1" x14ac:dyDescent="0.2">
      <c r="A2" s="79"/>
      <c r="B2" s="79"/>
      <c r="C2" s="79"/>
      <c r="D2" s="79"/>
      <c r="E2" s="80"/>
      <c r="F2" s="80"/>
      <c r="G2" s="80"/>
      <c r="H2" s="155"/>
      <c r="I2" s="155"/>
      <c r="J2" s="84"/>
      <c r="K2" s="142" t="s">
        <v>219</v>
      </c>
      <c r="L2" s="1532" t="str">
        <f>表紙①!E2</f>
        <v>市立貝塚病院</v>
      </c>
      <c r="M2" s="1533"/>
      <c r="N2" s="1533"/>
      <c r="O2" s="1534"/>
      <c r="P2" s="1256"/>
      <c r="Q2" s="1256"/>
      <c r="R2" s="853"/>
      <c r="S2" s="853"/>
      <c r="T2" s="853"/>
      <c r="U2" s="853"/>
      <c r="V2" s="853"/>
      <c r="W2" s="853"/>
      <c r="X2" s="854"/>
      <c r="Y2" s="854"/>
      <c r="Z2" s="854"/>
      <c r="AA2" s="854"/>
    </row>
    <row r="3" spans="1:27" s="38" customFormat="1" ht="14.25" customHeight="1" x14ac:dyDescent="0.15">
      <c r="A3" s="79"/>
      <c r="B3" s="79"/>
      <c r="C3" s="79"/>
      <c r="D3" s="79"/>
      <c r="E3" s="80"/>
      <c r="F3" s="80"/>
      <c r="G3" s="80"/>
      <c r="H3" s="155"/>
      <c r="I3" s="155"/>
      <c r="J3" s="84"/>
      <c r="K3" s="1145"/>
      <c r="L3" s="1281"/>
      <c r="M3" s="1278"/>
      <c r="N3" s="1278"/>
      <c r="O3" s="1278"/>
      <c r="P3" s="371"/>
      <c r="Q3" s="853"/>
      <c r="R3" s="853"/>
      <c r="S3" s="853"/>
      <c r="T3" s="853"/>
      <c r="U3" s="853"/>
      <c r="V3" s="853"/>
      <c r="W3" s="853"/>
      <c r="X3" s="854"/>
      <c r="Y3" s="854"/>
      <c r="Z3" s="854"/>
      <c r="AA3" s="854"/>
    </row>
    <row r="4" spans="1:27" s="38" customFormat="1" ht="14.25" customHeight="1" x14ac:dyDescent="0.15">
      <c r="A4" s="79"/>
      <c r="B4" s="1279"/>
      <c r="C4" s="1536"/>
      <c r="D4" s="1536"/>
      <c r="E4" s="1536"/>
      <c r="F4" s="1536"/>
      <c r="G4" s="1536"/>
      <c r="H4" s="1536"/>
      <c r="I4" s="1280"/>
      <c r="J4" s="1280"/>
      <c r="K4" s="406"/>
      <c r="L4" s="1535"/>
      <c r="M4" s="1535"/>
      <c r="N4" s="1535"/>
      <c r="O4" s="1535"/>
      <c r="P4" s="1257"/>
      <c r="Q4" s="1257"/>
      <c r="R4" s="856"/>
      <c r="S4" s="855" t="e">
        <f>'様式4（全般事項）'!#REF!</f>
        <v>#REF!</v>
      </c>
      <c r="T4" s="856"/>
      <c r="U4" s="856"/>
      <c r="V4" s="856"/>
      <c r="W4" s="853"/>
      <c r="X4" s="854"/>
      <c r="Y4" s="854"/>
      <c r="Z4" s="854"/>
      <c r="AA4" s="854"/>
    </row>
    <row r="5" spans="1:27" s="38" customFormat="1" ht="9.9499999999999993" customHeight="1" x14ac:dyDescent="0.15">
      <c r="A5" s="79"/>
      <c r="B5" s="1279"/>
      <c r="C5" s="1474"/>
      <c r="D5" s="1474"/>
      <c r="E5" s="1474"/>
      <c r="F5" s="1474"/>
      <c r="G5" s="1474"/>
      <c r="H5" s="1474"/>
      <c r="I5" s="456"/>
      <c r="J5" s="950"/>
      <c r="K5" s="1282"/>
      <c r="L5" s="1283"/>
      <c r="M5" s="1278"/>
      <c r="N5" s="1278"/>
      <c r="O5" s="1278"/>
      <c r="P5" s="1253" t="s">
        <v>1183</v>
      </c>
      <c r="Q5" s="879"/>
      <c r="R5" s="1075"/>
      <c r="S5" s="856"/>
      <c r="T5" s="856"/>
      <c r="U5" s="856"/>
      <c r="V5" s="856"/>
      <c r="W5" s="856"/>
      <c r="X5" s="854"/>
      <c r="Y5" s="854"/>
      <c r="Z5" s="854"/>
      <c r="AA5" s="854"/>
    </row>
    <row r="6" spans="1:27" s="38" customFormat="1" ht="9.9499999999999993" customHeight="1" x14ac:dyDescent="0.15">
      <c r="A6" s="79"/>
      <c r="B6" s="1279"/>
      <c r="C6" s="1474"/>
      <c r="D6" s="1474"/>
      <c r="E6" s="1474"/>
      <c r="F6" s="1474"/>
      <c r="G6" s="1474"/>
      <c r="H6" s="1474"/>
      <c r="I6" s="456"/>
      <c r="J6" s="950"/>
      <c r="K6" s="156"/>
      <c r="L6" s="180" t="s">
        <v>20</v>
      </c>
      <c r="M6" s="154"/>
      <c r="N6" s="177"/>
      <c r="O6" s="177"/>
      <c r="P6" s="190" t="s">
        <v>1184</v>
      </c>
      <c r="Q6" s="860"/>
      <c r="R6" s="1076"/>
      <c r="S6" s="856" t="str">
        <f>IF(OR(Q5="未入力あり",Q6="未入力あり",Q8="未入力あり",Q9="未入力あり"),"↓　このシートには未入力があります。「未入力あり」の行を確認してください。","✔チェック欄に未入力なし")</f>
        <v>✔チェック欄に未入力なし</v>
      </c>
      <c r="T6" s="856"/>
      <c r="U6" s="856"/>
      <c r="V6" s="856"/>
      <c r="W6" s="856"/>
      <c r="X6" s="854"/>
      <c r="Y6" s="854"/>
      <c r="Z6" s="854"/>
      <c r="AA6" s="854"/>
    </row>
    <row r="7" spans="1:27" s="38" customFormat="1" ht="9.9499999999999993" customHeight="1" x14ac:dyDescent="0.15">
      <c r="A7" s="79"/>
      <c r="B7" s="1279"/>
      <c r="C7" s="1474"/>
      <c r="D7" s="1474"/>
      <c r="E7" s="1474"/>
      <c r="F7" s="1474"/>
      <c r="G7" s="1474"/>
      <c r="H7" s="1474"/>
      <c r="I7" s="456"/>
      <c r="J7" s="950"/>
      <c r="K7" s="156"/>
      <c r="L7" s="181" t="s">
        <v>8</v>
      </c>
      <c r="M7" s="154"/>
      <c r="N7" s="177"/>
      <c r="O7" s="177"/>
      <c r="P7" s="190" t="s">
        <v>1185</v>
      </c>
      <c r="Q7" s="879"/>
      <c r="R7" s="1075"/>
      <c r="S7" s="856" t="e">
        <f>IF(OR(Q5="未入力あり",Q6="未入力あり",AND(N107="はい",#REF!="未入力あり")),"↓　このシートには未入力があります。「未入力あり」の行を確認してください。","✔チェック欄に未入力なし")</f>
        <v>#REF!</v>
      </c>
      <c r="T7" s="856"/>
      <c r="U7" s="856"/>
      <c r="V7" s="856"/>
      <c r="W7" s="856"/>
      <c r="X7" s="854"/>
      <c r="Y7" s="854"/>
      <c r="Z7" s="854"/>
      <c r="AA7" s="854"/>
    </row>
    <row r="8" spans="1:27" s="38" customFormat="1" ht="9.9499999999999993" customHeight="1" x14ac:dyDescent="0.15">
      <c r="A8" s="79"/>
      <c r="B8" s="1279"/>
      <c r="C8" s="1474"/>
      <c r="D8" s="1474"/>
      <c r="E8" s="1474"/>
      <c r="F8" s="1474"/>
      <c r="G8" s="1474"/>
      <c r="H8" s="1474"/>
      <c r="I8" s="456"/>
      <c r="J8" s="950"/>
      <c r="K8" s="156"/>
      <c r="L8" s="181" t="s">
        <v>9</v>
      </c>
      <c r="M8" s="154"/>
      <c r="N8" s="177"/>
      <c r="O8" s="177"/>
      <c r="P8" s="1253" t="s">
        <v>1186</v>
      </c>
      <c r="Q8" s="860"/>
      <c r="R8" s="1076"/>
      <c r="S8" s="856" t="str">
        <f>IF(OR(Q5="未入力あり",Q7="未入力あり"),"↓　このシートには未入力があります。「未入力あり」の行を確認してください。","✔チェック欄に未入力なし")</f>
        <v>✔チェック欄に未入力なし</v>
      </c>
      <c r="T8" s="856"/>
      <c r="U8" s="856"/>
      <c r="V8" s="856"/>
      <c r="W8" s="856"/>
      <c r="X8" s="854"/>
      <c r="Y8" s="854"/>
      <c r="Z8" s="854"/>
      <c r="AA8" s="854"/>
    </row>
    <row r="9" spans="1:27" s="38" customFormat="1" ht="9.9499999999999993" customHeight="1" x14ac:dyDescent="0.15">
      <c r="A9" s="79"/>
      <c r="B9" s="1279"/>
      <c r="C9" s="1474"/>
      <c r="D9" s="1474"/>
      <c r="E9" s="1474"/>
      <c r="F9" s="1474"/>
      <c r="G9" s="1474"/>
      <c r="H9" s="1474"/>
      <c r="I9" s="456"/>
      <c r="J9" s="950"/>
      <c r="K9" s="156"/>
      <c r="L9" s="181" t="s">
        <v>10</v>
      </c>
      <c r="M9" s="154"/>
      <c r="N9" s="177"/>
      <c r="O9" s="177"/>
      <c r="P9" s="1253" t="s">
        <v>1187</v>
      </c>
      <c r="Q9" s="879"/>
      <c r="R9" s="1075"/>
      <c r="S9" s="880" t="e">
        <f>IF(OR(Q5="未入力あり",#REF!="未入力あり",#REF!="未入力あり"),"↓　このシートには未入力があります。「未入力あり」の行を確認してください。","✔チェック欄に未入力なし")</f>
        <v>#REF!</v>
      </c>
      <c r="T9" s="856"/>
      <c r="U9" s="856"/>
      <c r="V9" s="856"/>
      <c r="W9" s="856"/>
      <c r="X9" s="854"/>
      <c r="Y9" s="854"/>
      <c r="Z9" s="854"/>
      <c r="AA9" s="854"/>
    </row>
    <row r="10" spans="1:27" ht="9.9499999999999993" customHeight="1" x14ac:dyDescent="0.15">
      <c r="A10" s="85"/>
      <c r="B10" s="85"/>
      <c r="C10" s="1474"/>
      <c r="D10" s="1474"/>
      <c r="E10" s="1474"/>
      <c r="F10" s="1474"/>
      <c r="G10" s="1474"/>
      <c r="H10" s="1474"/>
      <c r="I10" s="456"/>
      <c r="J10" s="1474"/>
      <c r="K10" s="157"/>
      <c r="L10" s="181" t="s">
        <v>19</v>
      </c>
      <c r="M10" s="154"/>
      <c r="N10" s="177"/>
      <c r="O10" s="86"/>
      <c r="P10" s="190" t="s">
        <v>1188</v>
      </c>
      <c r="Q10" s="860"/>
      <c r="R10" s="1076"/>
      <c r="S10" s="856" t="e">
        <f>IF(OR(Q5="未入力あり",AND(N107="はい",#REF!="未入力あり")),"↓　このシートには未入力があります。「未入力あり」の行を確認してください。","✔チェック欄に未入力なし")</f>
        <v>#REF!</v>
      </c>
      <c r="T10" s="856"/>
      <c r="U10" s="856"/>
      <c r="V10" s="856"/>
      <c r="W10" s="856"/>
      <c r="X10" s="857"/>
      <c r="Y10" s="857"/>
      <c r="Z10" s="857"/>
      <c r="AA10" s="857"/>
    </row>
    <row r="11" spans="1:27" ht="9.9499999999999993" customHeight="1" thickBot="1" x14ac:dyDescent="0.2">
      <c r="A11" s="85"/>
      <c r="B11" s="85"/>
      <c r="C11" s="1474"/>
      <c r="D11" s="1474"/>
      <c r="E11" s="1474"/>
      <c r="F11" s="1474"/>
      <c r="G11" s="1474"/>
      <c r="H11" s="1474"/>
      <c r="I11" s="456"/>
      <c r="J11" s="1474"/>
      <c r="K11" s="157"/>
      <c r="L11" s="1068"/>
      <c r="M11" s="154"/>
      <c r="N11" s="86"/>
      <c r="O11" s="86"/>
      <c r="P11" s="190" t="s">
        <v>1189</v>
      </c>
      <c r="Q11" s="372"/>
      <c r="R11" s="373"/>
      <c r="S11" s="856" t="str">
        <f>IF(OR(Q5="未入力あり",Q11="未入力あり"),"↓　このシートには未入力があります。「未入力あり」の行を確認してください。","✔チェック欄に未入力なし")</f>
        <v>✔チェック欄に未入力なし</v>
      </c>
      <c r="T11" s="856"/>
      <c r="U11" s="856"/>
      <c r="V11" s="856"/>
      <c r="W11" s="856"/>
      <c r="X11" s="857"/>
      <c r="Y11" s="857"/>
      <c r="Z11" s="857"/>
      <c r="AA11" s="857"/>
    </row>
    <row r="12" spans="1:27" ht="35.25" customHeight="1" thickBot="1" x14ac:dyDescent="0.2">
      <c r="A12" s="457"/>
      <c r="B12" s="1059"/>
      <c r="C12" s="1059"/>
      <c r="D12" s="1059"/>
      <c r="E12" s="1060"/>
      <c r="F12" s="1060"/>
      <c r="G12" s="1060"/>
      <c r="H12" s="1524" t="s">
        <v>1579</v>
      </c>
      <c r="I12" s="1525"/>
      <c r="J12" s="1525"/>
      <c r="K12" s="1525"/>
      <c r="L12" s="1526"/>
      <c r="M12" s="1061" t="s">
        <v>23</v>
      </c>
      <c r="N12" s="925" t="s">
        <v>267</v>
      </c>
      <c r="O12" s="1062"/>
      <c r="P12" s="1254"/>
      <c r="Q12" s="1511"/>
      <c r="R12" s="1074"/>
      <c r="S12" s="199"/>
      <c r="T12" s="199"/>
      <c r="U12" s="199"/>
      <c r="V12" s="858"/>
      <c r="W12" s="199"/>
    </row>
    <row r="13" spans="1:27" s="89" customFormat="1" ht="13.5" customHeight="1" x14ac:dyDescent="0.15">
      <c r="A13" s="182"/>
      <c r="B13" s="996"/>
      <c r="C13" s="996"/>
      <c r="D13" s="996"/>
      <c r="E13" s="183"/>
      <c r="F13" s="183"/>
      <c r="G13" s="183"/>
      <c r="H13" s="184"/>
      <c r="I13" s="184"/>
      <c r="J13" s="184"/>
      <c r="K13" s="184"/>
      <c r="L13" s="184"/>
      <c r="M13" s="185"/>
      <c r="N13" s="185"/>
      <c r="O13" s="186"/>
      <c r="P13" s="1254"/>
      <c r="Q13" s="1511"/>
      <c r="R13" s="1074"/>
      <c r="S13" s="198"/>
      <c r="T13" s="198"/>
      <c r="U13" s="198"/>
      <c r="V13" s="856"/>
      <c r="W13" s="198"/>
    </row>
    <row r="14" spans="1:27" ht="13.5" customHeight="1" x14ac:dyDescent="0.15">
      <c r="A14" s="1057"/>
      <c r="B14" s="1037" t="s">
        <v>180</v>
      </c>
      <c r="C14" s="170"/>
      <c r="D14" s="170"/>
      <c r="E14" s="170"/>
      <c r="F14" s="170"/>
      <c r="G14" s="170"/>
      <c r="H14" s="160"/>
      <c r="I14" s="160"/>
      <c r="J14" s="160"/>
      <c r="K14" s="160"/>
      <c r="L14" s="160"/>
      <c r="M14" s="91"/>
      <c r="N14" s="91"/>
      <c r="O14" s="92"/>
      <c r="P14" s="1254"/>
      <c r="Q14" s="1511"/>
      <c r="R14" s="1074"/>
      <c r="S14" s="1073"/>
      <c r="T14" s="1200" t="s">
        <v>386</v>
      </c>
      <c r="V14" s="87"/>
      <c r="W14" s="857"/>
    </row>
    <row r="15" spans="1:27" ht="13.5" customHeight="1" x14ac:dyDescent="0.15">
      <c r="A15" s="1057"/>
      <c r="B15" s="1016"/>
      <c r="C15" s="1015" t="s">
        <v>323</v>
      </c>
      <c r="D15" s="169"/>
      <c r="E15" s="169"/>
      <c r="F15" s="169"/>
      <c r="G15" s="169"/>
      <c r="H15" s="162"/>
      <c r="I15" s="162"/>
      <c r="J15" s="162"/>
      <c r="K15" s="162"/>
      <c r="L15" s="162"/>
      <c r="M15" s="93"/>
      <c r="N15" s="93"/>
      <c r="O15" s="94"/>
      <c r="P15" s="1254"/>
      <c r="Q15" s="1512"/>
      <c r="R15" s="1074"/>
      <c r="S15" s="1073"/>
      <c r="T15" s="1201"/>
      <c r="V15" s="87"/>
      <c r="W15" s="857"/>
    </row>
    <row r="16" spans="1:27" ht="13.5" customHeight="1" thickBot="1" x14ac:dyDescent="0.2">
      <c r="A16" s="167"/>
      <c r="B16" s="961"/>
      <c r="C16" s="944"/>
      <c r="D16" s="1284" t="s">
        <v>1470</v>
      </c>
      <c r="E16" s="1009"/>
      <c r="F16" s="163"/>
      <c r="G16" s="164"/>
      <c r="H16" s="166"/>
      <c r="I16" s="166"/>
      <c r="J16" s="166"/>
      <c r="K16" s="166"/>
      <c r="L16" s="166"/>
      <c r="M16" s="95"/>
      <c r="N16" s="96" t="s">
        <v>309</v>
      </c>
      <c r="O16" s="97" t="s">
        <v>309</v>
      </c>
      <c r="P16" s="374">
        <v>21</v>
      </c>
      <c r="Q16" s="1067"/>
      <c r="R16" s="1078"/>
      <c r="S16" s="386"/>
      <c r="T16" s="1201"/>
      <c r="V16" s="87"/>
      <c r="W16" s="857"/>
    </row>
    <row r="17" spans="1:23" ht="40.9" customHeight="1" thickBot="1" x14ac:dyDescent="0.2">
      <c r="A17" s="167"/>
      <c r="B17" s="961"/>
      <c r="C17" s="944"/>
      <c r="D17" s="944"/>
      <c r="E17" s="1285" t="s">
        <v>1471</v>
      </c>
      <c r="F17" s="1442" t="s">
        <v>860</v>
      </c>
      <c r="G17" s="1442"/>
      <c r="H17" s="1442"/>
      <c r="I17" s="1442"/>
      <c r="J17" s="1442"/>
      <c r="K17" s="1442"/>
      <c r="L17" s="1443"/>
      <c r="M17" s="99" t="s">
        <v>207</v>
      </c>
      <c r="N17" s="8" t="s">
        <v>1657</v>
      </c>
      <c r="O17" s="149" t="s">
        <v>1159</v>
      </c>
      <c r="P17" s="374">
        <v>22</v>
      </c>
      <c r="Q17" s="375" t="str">
        <f>IF(N17="","未入力あり","✔")</f>
        <v>✔</v>
      </c>
      <c r="R17" s="1077"/>
      <c r="S17" s="386"/>
      <c r="T17" s="1201"/>
      <c r="V17" s="87"/>
      <c r="W17" s="857"/>
    </row>
    <row r="18" spans="1:23" ht="11.25" customHeight="1" thickBot="1" x14ac:dyDescent="0.2">
      <c r="A18" s="167"/>
      <c r="B18" s="961"/>
      <c r="C18" s="944"/>
      <c r="D18" s="944"/>
      <c r="E18" s="945"/>
      <c r="F18" s="1000"/>
      <c r="G18" s="1438" t="s">
        <v>846</v>
      </c>
      <c r="H18" s="1430"/>
      <c r="I18" s="1430"/>
      <c r="J18" s="1430"/>
      <c r="K18" s="1430"/>
      <c r="L18" s="1431"/>
      <c r="M18" s="88" t="s">
        <v>156</v>
      </c>
      <c r="N18" s="925" t="s">
        <v>847</v>
      </c>
      <c r="O18" s="149"/>
      <c r="P18" s="374">
        <v>23</v>
      </c>
      <c r="S18" s="386"/>
      <c r="T18" s="1201"/>
      <c r="V18" s="87"/>
      <c r="W18" s="857"/>
    </row>
    <row r="19" spans="1:23" ht="13.5" customHeight="1" thickBot="1" x14ac:dyDescent="0.2">
      <c r="A19" s="167"/>
      <c r="B19" s="961"/>
      <c r="C19" s="944"/>
      <c r="D19" s="944"/>
      <c r="E19" s="1286" t="s">
        <v>1472</v>
      </c>
      <c r="F19" s="1442" t="s">
        <v>670</v>
      </c>
      <c r="G19" s="1430"/>
      <c r="H19" s="1430"/>
      <c r="I19" s="1430"/>
      <c r="J19" s="1430"/>
      <c r="K19" s="1430"/>
      <c r="L19" s="1431"/>
      <c r="M19" s="88" t="s">
        <v>848</v>
      </c>
      <c r="N19" s="8" t="s">
        <v>1657</v>
      </c>
      <c r="O19" s="149" t="s">
        <v>409</v>
      </c>
      <c r="P19" s="374">
        <v>24</v>
      </c>
      <c r="Q19" s="375" t="str">
        <f>IF(N19="","未入力あり","✔")</f>
        <v>✔</v>
      </c>
      <c r="R19" s="1077"/>
      <c r="S19" s="386"/>
      <c r="T19" s="1201"/>
      <c r="V19" s="87"/>
      <c r="W19" s="857"/>
    </row>
    <row r="20" spans="1:23" ht="13.5" customHeight="1" thickBot="1" x14ac:dyDescent="0.2">
      <c r="A20" s="167"/>
      <c r="B20" s="961"/>
      <c r="C20" s="944"/>
      <c r="D20" s="944"/>
      <c r="E20" s="944"/>
      <c r="F20" s="85"/>
      <c r="G20" s="1429" t="s">
        <v>1460</v>
      </c>
      <c r="H20" s="1442"/>
      <c r="I20" s="1442"/>
      <c r="J20" s="1442"/>
      <c r="K20" s="1442"/>
      <c r="L20" s="1443"/>
      <c r="M20" s="88" t="s">
        <v>23</v>
      </c>
      <c r="N20" s="8" t="s">
        <v>1657</v>
      </c>
      <c r="O20" s="149" t="s">
        <v>409</v>
      </c>
      <c r="P20" s="374">
        <v>25</v>
      </c>
      <c r="Q20" s="375" t="str">
        <f>IF(N20="","未入力あり","✔")</f>
        <v>✔</v>
      </c>
      <c r="R20" s="1079"/>
      <c r="S20" s="386"/>
      <c r="T20" s="1201"/>
      <c r="V20" s="87"/>
      <c r="W20" s="857"/>
    </row>
    <row r="21" spans="1:23" ht="48" customHeight="1" thickBot="1" x14ac:dyDescent="0.2">
      <c r="A21" s="167"/>
      <c r="B21" s="961"/>
      <c r="C21" s="944"/>
      <c r="D21" s="944"/>
      <c r="E21" s="1285" t="s">
        <v>1473</v>
      </c>
      <c r="F21" s="1427" t="s">
        <v>1483</v>
      </c>
      <c r="G21" s="1449"/>
      <c r="H21" s="1449"/>
      <c r="I21" s="1449"/>
      <c r="J21" s="1449"/>
      <c r="K21" s="1449"/>
      <c r="L21" s="1450"/>
      <c r="M21" s="88" t="s">
        <v>21</v>
      </c>
      <c r="N21" s="8" t="s">
        <v>1657</v>
      </c>
      <c r="O21" s="149" t="s">
        <v>409</v>
      </c>
      <c r="P21" s="374">
        <v>26</v>
      </c>
      <c r="Q21" s="375" t="str">
        <f>IF(N21="","未入力あり","✔")</f>
        <v>✔</v>
      </c>
      <c r="R21" s="1077"/>
      <c r="S21" s="386"/>
      <c r="T21" s="1201"/>
      <c r="V21" s="87"/>
      <c r="W21" s="857"/>
    </row>
    <row r="22" spans="1:23" ht="18.75" customHeight="1" thickBot="1" x14ac:dyDescent="0.2">
      <c r="A22" s="167"/>
      <c r="B22" s="961"/>
      <c r="C22" s="944"/>
      <c r="D22" s="944"/>
      <c r="E22" s="945"/>
      <c r="F22" s="936" t="s">
        <v>35</v>
      </c>
      <c r="G22" s="1430" t="s">
        <v>671</v>
      </c>
      <c r="H22" s="1430"/>
      <c r="I22" s="1430"/>
      <c r="J22" s="1430"/>
      <c r="K22" s="1430"/>
      <c r="L22" s="1431"/>
      <c r="M22" s="88" t="s">
        <v>21</v>
      </c>
      <c r="N22" s="8" t="s">
        <v>1657</v>
      </c>
      <c r="O22" s="149" t="s">
        <v>409</v>
      </c>
      <c r="P22" s="374">
        <v>27</v>
      </c>
      <c r="Q22" s="375" t="str">
        <f>IF(N22="","未入力あり","✔")</f>
        <v>✔</v>
      </c>
      <c r="R22" s="1077"/>
      <c r="S22" s="386"/>
      <c r="T22" s="1201"/>
      <c r="V22" s="87"/>
      <c r="W22" s="857"/>
    </row>
    <row r="23" spans="1:23" ht="18.75" customHeight="1" thickBot="1" x14ac:dyDescent="0.2">
      <c r="A23" s="167"/>
      <c r="B23" s="961"/>
      <c r="C23" s="944"/>
      <c r="D23" s="944"/>
      <c r="E23" s="1285" t="s">
        <v>1474</v>
      </c>
      <c r="F23" s="1430" t="s">
        <v>672</v>
      </c>
      <c r="G23" s="1430"/>
      <c r="H23" s="1430"/>
      <c r="I23" s="1430"/>
      <c r="J23" s="1430"/>
      <c r="K23" s="1430"/>
      <c r="L23" s="1430"/>
      <c r="M23" s="115"/>
      <c r="N23" s="499"/>
      <c r="O23" s="149"/>
      <c r="P23" s="374">
        <v>28</v>
      </c>
      <c r="S23" s="386"/>
      <c r="T23" s="1201"/>
      <c r="V23" s="87"/>
      <c r="W23" s="857"/>
    </row>
    <row r="24" spans="1:23" ht="27.75" customHeight="1" thickBot="1" x14ac:dyDescent="0.2">
      <c r="A24" s="167"/>
      <c r="B24" s="961"/>
      <c r="C24" s="944"/>
      <c r="D24" s="944"/>
      <c r="E24" s="961"/>
      <c r="F24" s="936" t="s">
        <v>35</v>
      </c>
      <c r="G24" s="1430" t="s">
        <v>673</v>
      </c>
      <c r="H24" s="1430"/>
      <c r="I24" s="1430"/>
      <c r="J24" s="1430"/>
      <c r="K24" s="1430"/>
      <c r="L24" s="1431"/>
      <c r="M24" s="88" t="s">
        <v>42</v>
      </c>
      <c r="N24" s="8" t="s">
        <v>1657</v>
      </c>
      <c r="O24" s="149" t="s">
        <v>409</v>
      </c>
      <c r="P24" s="374">
        <v>29</v>
      </c>
      <c r="Q24" s="375" t="str">
        <f>IF(N24="","未入力あり","✔")</f>
        <v>✔</v>
      </c>
      <c r="R24" s="1077"/>
      <c r="S24" s="386"/>
      <c r="T24" s="1201"/>
      <c r="V24" s="87"/>
      <c r="W24" s="857"/>
    </row>
    <row r="25" spans="1:23" ht="18.75" customHeight="1" thickBot="1" x14ac:dyDescent="0.2">
      <c r="A25" s="167"/>
      <c r="B25" s="961"/>
      <c r="C25" s="944"/>
      <c r="D25" s="944"/>
      <c r="E25" s="945"/>
      <c r="F25" s="959" t="s">
        <v>272</v>
      </c>
      <c r="G25" s="1436" t="s">
        <v>675</v>
      </c>
      <c r="H25" s="1436"/>
      <c r="I25" s="1436"/>
      <c r="J25" s="1436"/>
      <c r="K25" s="1436"/>
      <c r="L25" s="1437"/>
      <c r="M25" s="88" t="s">
        <v>21</v>
      </c>
      <c r="N25" s="8" t="s">
        <v>1657</v>
      </c>
      <c r="O25" s="149" t="s">
        <v>409</v>
      </c>
      <c r="P25" s="374">
        <v>30</v>
      </c>
      <c r="Q25" s="375" t="str">
        <f>IF(N25="","未入力あり","✔")</f>
        <v>✔</v>
      </c>
      <c r="R25" s="1077"/>
      <c r="S25" s="386"/>
      <c r="T25" s="1201"/>
      <c r="V25" s="87"/>
      <c r="W25" s="857"/>
    </row>
    <row r="26" spans="1:23" ht="24" customHeight="1" thickBot="1" x14ac:dyDescent="0.2">
      <c r="A26" s="167"/>
      <c r="B26" s="961"/>
      <c r="C26" s="944"/>
      <c r="D26" s="944"/>
      <c r="E26" s="1286" t="s">
        <v>1475</v>
      </c>
      <c r="F26" s="1442" t="s">
        <v>674</v>
      </c>
      <c r="G26" s="1442"/>
      <c r="H26" s="1442"/>
      <c r="I26" s="1442"/>
      <c r="J26" s="1442"/>
      <c r="K26" s="1442"/>
      <c r="L26" s="1443"/>
      <c r="M26" s="88" t="s">
        <v>854</v>
      </c>
      <c r="N26" s="8" t="s">
        <v>1657</v>
      </c>
      <c r="O26" s="149" t="s">
        <v>409</v>
      </c>
      <c r="P26" s="374">
        <v>31</v>
      </c>
      <c r="Q26" s="375" t="str">
        <f>IF(N26="","未入力あり","✔")</f>
        <v>✔</v>
      </c>
      <c r="R26" s="1077"/>
      <c r="S26" s="386"/>
      <c r="T26" s="1201"/>
      <c r="V26" s="87"/>
      <c r="W26" s="857"/>
    </row>
    <row r="27" spans="1:23" ht="24" customHeight="1" thickBot="1" x14ac:dyDescent="0.2">
      <c r="A27" s="167"/>
      <c r="B27" s="961"/>
      <c r="C27" s="944"/>
      <c r="D27" s="944"/>
      <c r="E27" s="1285" t="s">
        <v>1476</v>
      </c>
      <c r="F27" s="1427" t="s">
        <v>1484</v>
      </c>
      <c r="G27" s="1427"/>
      <c r="H27" s="1427"/>
      <c r="I27" s="1427"/>
      <c r="J27" s="1427"/>
      <c r="K27" s="1427"/>
      <c r="L27" s="1428"/>
      <c r="M27" s="88" t="s">
        <v>154</v>
      </c>
      <c r="N27" s="8" t="s">
        <v>1657</v>
      </c>
      <c r="O27" s="149" t="s">
        <v>409</v>
      </c>
      <c r="P27" s="374">
        <v>32</v>
      </c>
      <c r="Q27" s="375" t="str">
        <f>IF(N27="","未入力あり","✔")</f>
        <v>✔</v>
      </c>
      <c r="R27" s="1077"/>
      <c r="S27" s="386"/>
      <c r="T27" s="1201"/>
      <c r="V27" s="87"/>
      <c r="W27" s="857"/>
    </row>
    <row r="28" spans="1:23" ht="48" customHeight="1" thickBot="1" x14ac:dyDescent="0.2">
      <c r="A28" s="167"/>
      <c r="B28" s="961"/>
      <c r="C28" s="944"/>
      <c r="D28" s="944"/>
      <c r="E28" s="1285" t="s">
        <v>1477</v>
      </c>
      <c r="F28" s="1449" t="s">
        <v>1267</v>
      </c>
      <c r="G28" s="1425"/>
      <c r="H28" s="1425"/>
      <c r="I28" s="1425"/>
      <c r="J28" s="1425"/>
      <c r="K28" s="1425"/>
      <c r="L28" s="1426"/>
      <c r="M28" s="88" t="s">
        <v>208</v>
      </c>
      <c r="N28" s="8" t="s">
        <v>1657</v>
      </c>
      <c r="O28" s="149" t="s">
        <v>409</v>
      </c>
      <c r="P28" s="374">
        <v>33</v>
      </c>
      <c r="Q28" s="375" t="str">
        <f t="shared" ref="Q28:Q47" si="0">IF(N28="","未入力あり","✔")</f>
        <v>✔</v>
      </c>
      <c r="R28" s="386"/>
      <c r="S28" s="193"/>
      <c r="T28" s="1201"/>
      <c r="V28" s="87"/>
      <c r="W28" s="857"/>
    </row>
    <row r="29" spans="1:23" ht="13.5" customHeight="1" thickBot="1" x14ac:dyDescent="0.2">
      <c r="A29" s="167"/>
      <c r="B29" s="961"/>
      <c r="C29" s="944"/>
      <c r="D29" s="944"/>
      <c r="E29" s="948"/>
      <c r="F29" s="937"/>
      <c r="G29" s="1513" t="s">
        <v>1598</v>
      </c>
      <c r="H29" s="1514"/>
      <c r="I29" s="1514"/>
      <c r="J29" s="1514"/>
      <c r="K29" s="1514"/>
      <c r="L29" s="1515"/>
      <c r="M29" s="88" t="s">
        <v>23</v>
      </c>
      <c r="N29" s="362">
        <v>40</v>
      </c>
      <c r="O29" s="104" t="s">
        <v>308</v>
      </c>
      <c r="P29" s="374">
        <v>34</v>
      </c>
      <c r="Q29" s="375" t="str">
        <f t="shared" si="0"/>
        <v>✔</v>
      </c>
      <c r="R29" s="386"/>
      <c r="S29" s="193"/>
      <c r="T29" s="1202"/>
      <c r="V29" s="87"/>
      <c r="W29" s="857"/>
    </row>
    <row r="30" spans="1:23" ht="13.5" customHeight="1" thickBot="1" x14ac:dyDescent="0.2">
      <c r="A30" s="167"/>
      <c r="B30" s="961"/>
      <c r="C30" s="944"/>
      <c r="D30" s="944"/>
      <c r="E30" s="948"/>
      <c r="F30" s="937"/>
      <c r="G30" s="1513" t="s">
        <v>1582</v>
      </c>
      <c r="H30" s="1514"/>
      <c r="I30" s="1514"/>
      <c r="J30" s="1514"/>
      <c r="K30" s="1514"/>
      <c r="L30" s="1515"/>
      <c r="M30" s="88" t="s">
        <v>23</v>
      </c>
      <c r="N30" s="362">
        <v>161</v>
      </c>
      <c r="O30" s="402" t="s">
        <v>1108</v>
      </c>
      <c r="P30" s="374">
        <v>35</v>
      </c>
      <c r="Q30" s="375" t="str">
        <f t="shared" si="0"/>
        <v>✔</v>
      </c>
      <c r="R30" s="386"/>
      <c r="S30" s="193"/>
      <c r="T30" s="1202"/>
      <c r="V30" s="87"/>
      <c r="W30" s="857"/>
    </row>
    <row r="31" spans="1:23" ht="13.5" customHeight="1" thickBot="1" x14ac:dyDescent="0.2">
      <c r="A31" s="167"/>
      <c r="B31" s="961"/>
      <c r="C31" s="944"/>
      <c r="D31" s="944"/>
      <c r="E31" s="948"/>
      <c r="F31" s="938"/>
      <c r="G31" s="971" t="s">
        <v>1583</v>
      </c>
      <c r="H31" s="453"/>
      <c r="I31" s="453"/>
      <c r="J31" s="453"/>
      <c r="K31" s="453"/>
      <c r="L31" s="1002"/>
      <c r="M31" s="88" t="s">
        <v>54</v>
      </c>
      <c r="N31" s="1190">
        <v>98</v>
      </c>
      <c r="O31" s="151" t="s">
        <v>166</v>
      </c>
      <c r="P31" s="374">
        <v>36</v>
      </c>
      <c r="Q31" s="375" t="str">
        <f t="shared" si="0"/>
        <v>✔</v>
      </c>
      <c r="R31" s="386"/>
      <c r="S31" s="193"/>
      <c r="T31" s="1202"/>
      <c r="V31" s="87"/>
      <c r="W31" s="857"/>
    </row>
    <row r="32" spans="1:23" ht="21.75" customHeight="1" thickBot="1" x14ac:dyDescent="0.2">
      <c r="A32" s="167"/>
      <c r="B32" s="961"/>
      <c r="C32" s="944"/>
      <c r="D32" s="944"/>
      <c r="E32" s="944"/>
      <c r="F32" s="942" t="s">
        <v>35</v>
      </c>
      <c r="G32" s="1430" t="s">
        <v>676</v>
      </c>
      <c r="H32" s="1430"/>
      <c r="I32" s="1430"/>
      <c r="J32" s="1430"/>
      <c r="K32" s="1430"/>
      <c r="L32" s="1431"/>
      <c r="M32" s="88" t="s">
        <v>21</v>
      </c>
      <c r="N32" s="8" t="s">
        <v>1657</v>
      </c>
      <c r="O32" s="149" t="s">
        <v>409</v>
      </c>
      <c r="P32" s="374">
        <v>37</v>
      </c>
      <c r="Q32" s="375" t="str">
        <f t="shared" si="0"/>
        <v>✔</v>
      </c>
      <c r="R32" s="386"/>
      <c r="S32" s="193"/>
      <c r="T32" s="1202"/>
      <c r="V32" s="87"/>
      <c r="W32" s="857"/>
    </row>
    <row r="33" spans="1:24" ht="13.5" customHeight="1" thickBot="1" x14ac:dyDescent="0.2">
      <c r="A33" s="167"/>
      <c r="B33" s="961"/>
      <c r="C33" s="944"/>
      <c r="D33" s="944"/>
      <c r="E33" s="944"/>
      <c r="F33" s="962"/>
      <c r="G33" s="1438" t="s">
        <v>730</v>
      </c>
      <c r="H33" s="1430"/>
      <c r="I33" s="1430"/>
      <c r="J33" s="1430"/>
      <c r="K33" s="1430"/>
      <c r="L33" s="1431"/>
      <c r="M33" s="88" t="s">
        <v>1274</v>
      </c>
      <c r="N33" s="9" t="s">
        <v>1657</v>
      </c>
      <c r="O33" s="176" t="s">
        <v>678</v>
      </c>
      <c r="P33" s="374">
        <v>38</v>
      </c>
      <c r="Q33" s="375" t="str">
        <f t="shared" si="0"/>
        <v>✔</v>
      </c>
      <c r="R33" s="386"/>
      <c r="S33" s="193"/>
      <c r="T33" s="1201"/>
      <c r="V33" s="87"/>
      <c r="W33" s="857"/>
    </row>
    <row r="34" spans="1:24" ht="24" customHeight="1" thickBot="1" x14ac:dyDescent="0.2">
      <c r="A34" s="167"/>
      <c r="B34" s="961"/>
      <c r="C34" s="944"/>
      <c r="D34" s="944"/>
      <c r="E34" s="944"/>
      <c r="F34" s="936" t="s">
        <v>272</v>
      </c>
      <c r="G34" s="1430" t="s">
        <v>1485</v>
      </c>
      <c r="H34" s="1430"/>
      <c r="I34" s="1430"/>
      <c r="J34" s="1430"/>
      <c r="K34" s="1430"/>
      <c r="L34" s="1431"/>
      <c r="M34" s="88" t="s">
        <v>21</v>
      </c>
      <c r="N34" s="8" t="s">
        <v>1657</v>
      </c>
      <c r="O34" s="149" t="s">
        <v>677</v>
      </c>
      <c r="P34" s="374">
        <v>39</v>
      </c>
      <c r="Q34" s="375" t="str">
        <f t="shared" si="0"/>
        <v>✔</v>
      </c>
      <c r="R34" s="386"/>
      <c r="S34" s="193"/>
      <c r="T34" s="1201"/>
      <c r="V34" s="87"/>
      <c r="W34" s="857"/>
    </row>
    <row r="35" spans="1:24" ht="13.5" customHeight="1" thickBot="1" x14ac:dyDescent="0.2">
      <c r="A35" s="167"/>
      <c r="B35" s="961"/>
      <c r="C35" s="944"/>
      <c r="D35" s="944"/>
      <c r="E35" s="945"/>
      <c r="F35" s="959" t="s">
        <v>406</v>
      </c>
      <c r="G35" s="1436" t="s">
        <v>679</v>
      </c>
      <c r="H35" s="1436"/>
      <c r="I35" s="1436"/>
      <c r="J35" s="1436"/>
      <c r="K35" s="1436"/>
      <c r="L35" s="1437"/>
      <c r="M35" s="88" t="s">
        <v>21</v>
      </c>
      <c r="N35" s="8" t="s">
        <v>1657</v>
      </c>
      <c r="O35" s="149" t="s">
        <v>409</v>
      </c>
      <c r="P35" s="374">
        <v>40</v>
      </c>
      <c r="Q35" s="375" t="str">
        <f t="shared" si="0"/>
        <v>✔</v>
      </c>
      <c r="R35" s="386"/>
      <c r="S35" s="193"/>
      <c r="T35" s="1201"/>
      <c r="U35" s="506"/>
      <c r="V35" s="506"/>
      <c r="W35" s="857"/>
      <c r="X35" s="506"/>
    </row>
    <row r="36" spans="1:24" ht="18.75" customHeight="1" thickBot="1" x14ac:dyDescent="0.2">
      <c r="A36" s="167"/>
      <c r="B36" s="961"/>
      <c r="C36" s="944"/>
      <c r="D36" s="944"/>
      <c r="E36" s="1285" t="s">
        <v>1478</v>
      </c>
      <c r="F36" s="1442" t="s">
        <v>680</v>
      </c>
      <c r="G36" s="1442"/>
      <c r="H36" s="1442"/>
      <c r="I36" s="1442"/>
      <c r="J36" s="1442"/>
      <c r="K36" s="1442"/>
      <c r="L36" s="1443"/>
      <c r="M36" s="88" t="s">
        <v>21</v>
      </c>
      <c r="N36" s="8" t="s">
        <v>1657</v>
      </c>
      <c r="O36" s="149" t="s">
        <v>409</v>
      </c>
      <c r="P36" s="374">
        <v>41</v>
      </c>
      <c r="Q36" s="375" t="str">
        <f t="shared" si="0"/>
        <v>✔</v>
      </c>
      <c r="R36" s="386"/>
      <c r="S36" s="193"/>
      <c r="T36" s="1201"/>
      <c r="U36" s="891"/>
      <c r="V36" s="891"/>
      <c r="W36" s="891"/>
      <c r="X36" s="891"/>
    </row>
    <row r="37" spans="1:24" ht="18.75" customHeight="1" thickBot="1" x14ac:dyDescent="0.2">
      <c r="A37" s="167"/>
      <c r="B37" s="961"/>
      <c r="C37" s="944"/>
      <c r="D37" s="944"/>
      <c r="E37" s="999"/>
      <c r="F37" s="1011"/>
      <c r="G37" s="1438" t="s">
        <v>1370</v>
      </c>
      <c r="H37" s="1430"/>
      <c r="I37" s="1430"/>
      <c r="J37" s="1430"/>
      <c r="K37" s="1430"/>
      <c r="L37" s="1431"/>
      <c r="M37" s="88" t="s">
        <v>849</v>
      </c>
      <c r="N37" s="8" t="s">
        <v>1657</v>
      </c>
      <c r="O37" s="149" t="s">
        <v>409</v>
      </c>
      <c r="P37" s="374">
        <v>42</v>
      </c>
      <c r="Q37" s="375" t="str">
        <f t="shared" si="0"/>
        <v>✔</v>
      </c>
      <c r="R37" s="386"/>
      <c r="S37" s="193"/>
      <c r="T37" s="1201"/>
      <c r="U37" s="891"/>
      <c r="V37" s="891"/>
      <c r="W37" s="892"/>
      <c r="X37" s="891"/>
    </row>
    <row r="38" spans="1:24" ht="18.75" customHeight="1" thickBot="1" x14ac:dyDescent="0.2">
      <c r="A38" s="167"/>
      <c r="B38" s="961"/>
      <c r="C38" s="944"/>
      <c r="D38" s="944"/>
      <c r="E38" s="999"/>
      <c r="F38" s="1011"/>
      <c r="G38" s="1438" t="s">
        <v>1216</v>
      </c>
      <c r="H38" s="1430"/>
      <c r="I38" s="1430"/>
      <c r="J38" s="1430"/>
      <c r="K38" s="1430"/>
      <c r="L38" s="1431"/>
      <c r="M38" s="88" t="s">
        <v>850</v>
      </c>
      <c r="N38" s="8" t="s">
        <v>1657</v>
      </c>
      <c r="O38" s="149" t="s">
        <v>409</v>
      </c>
      <c r="P38" s="374">
        <v>43</v>
      </c>
      <c r="Q38" s="375" t="str">
        <f t="shared" si="0"/>
        <v>✔</v>
      </c>
      <c r="R38" s="386"/>
      <c r="S38" s="193"/>
      <c r="T38" s="1201"/>
      <c r="U38" s="891"/>
      <c r="V38" s="891"/>
      <c r="W38" s="892"/>
      <c r="X38" s="891"/>
    </row>
    <row r="39" spans="1:24" ht="18.75" customHeight="1" thickBot="1" x14ac:dyDescent="0.2">
      <c r="A39" s="167"/>
      <c r="B39" s="961"/>
      <c r="C39" s="944"/>
      <c r="D39" s="944"/>
      <c r="E39" s="999"/>
      <c r="F39" s="1011"/>
      <c r="G39" s="1438" t="s">
        <v>1217</v>
      </c>
      <c r="H39" s="1430"/>
      <c r="I39" s="1430"/>
      <c r="J39" s="1430"/>
      <c r="K39" s="1430"/>
      <c r="L39" s="1431"/>
      <c r="M39" s="88" t="s">
        <v>851</v>
      </c>
      <c r="N39" s="8" t="s">
        <v>1657</v>
      </c>
      <c r="O39" s="149" t="s">
        <v>409</v>
      </c>
      <c r="P39" s="374">
        <v>44</v>
      </c>
      <c r="Q39" s="375" t="str">
        <f t="shared" si="0"/>
        <v>✔</v>
      </c>
      <c r="R39" s="386"/>
      <c r="S39" s="193"/>
      <c r="T39" s="1201"/>
      <c r="U39" s="891"/>
      <c r="V39" s="891"/>
      <c r="W39" s="892"/>
      <c r="X39" s="891"/>
    </row>
    <row r="40" spans="1:24" ht="18.75" customHeight="1" thickBot="1" x14ac:dyDescent="0.2">
      <c r="A40" s="167"/>
      <c r="B40" s="961"/>
      <c r="C40" s="944"/>
      <c r="D40" s="944"/>
      <c r="E40" s="999"/>
      <c r="F40" s="1011"/>
      <c r="G40" s="1438" t="s">
        <v>755</v>
      </c>
      <c r="H40" s="1430"/>
      <c r="I40" s="1430"/>
      <c r="J40" s="1430"/>
      <c r="K40" s="1430"/>
      <c r="L40" s="1431"/>
      <c r="M40" s="88" t="s">
        <v>852</v>
      </c>
      <c r="N40" s="8" t="s">
        <v>1657</v>
      </c>
      <c r="O40" s="149" t="s">
        <v>409</v>
      </c>
      <c r="P40" s="374">
        <v>45</v>
      </c>
      <c r="Q40" s="375" t="str">
        <f t="shared" si="0"/>
        <v>✔</v>
      </c>
      <c r="R40" s="386"/>
      <c r="S40" s="193"/>
      <c r="T40" s="1201"/>
      <c r="U40" s="891"/>
      <c r="V40" s="891"/>
      <c r="W40" s="892"/>
      <c r="X40" s="891"/>
    </row>
    <row r="41" spans="1:24" ht="18.75" customHeight="1" thickBot="1" x14ac:dyDescent="0.2">
      <c r="A41" s="167"/>
      <c r="B41" s="961"/>
      <c r="C41" s="944"/>
      <c r="D41" s="944"/>
      <c r="E41" s="1001"/>
      <c r="F41" s="1010"/>
      <c r="G41" s="1438" t="s">
        <v>1218</v>
      </c>
      <c r="H41" s="1430"/>
      <c r="I41" s="1430"/>
      <c r="J41" s="1430"/>
      <c r="K41" s="1430"/>
      <c r="L41" s="1431"/>
      <c r="M41" s="88" t="s">
        <v>853</v>
      </c>
      <c r="N41" s="8" t="s">
        <v>1657</v>
      </c>
      <c r="O41" s="149" t="s">
        <v>409</v>
      </c>
      <c r="P41" s="374">
        <v>46</v>
      </c>
      <c r="Q41" s="375" t="str">
        <f t="shared" si="0"/>
        <v>✔</v>
      </c>
      <c r="R41" s="386"/>
      <c r="S41" s="193"/>
      <c r="T41" s="1201"/>
      <c r="U41" s="891"/>
      <c r="V41" s="891"/>
      <c r="W41" s="892"/>
      <c r="X41" s="891"/>
    </row>
    <row r="42" spans="1:24" ht="36" customHeight="1" thickBot="1" x14ac:dyDescent="0.2">
      <c r="A42" s="167"/>
      <c r="B42" s="961"/>
      <c r="C42" s="944"/>
      <c r="D42" s="944"/>
      <c r="E42" s="1287" t="s">
        <v>1479</v>
      </c>
      <c r="F42" s="1430" t="s">
        <v>1202</v>
      </c>
      <c r="G42" s="1430"/>
      <c r="H42" s="1430"/>
      <c r="I42" s="1430"/>
      <c r="J42" s="1430"/>
      <c r="K42" s="1430"/>
      <c r="L42" s="1431"/>
      <c r="M42" s="114" t="s">
        <v>21</v>
      </c>
      <c r="N42" s="8" t="s">
        <v>1657</v>
      </c>
      <c r="O42" s="176" t="s">
        <v>408</v>
      </c>
      <c r="P42" s="374">
        <v>49</v>
      </c>
      <c r="Q42" s="375" t="str">
        <f t="shared" si="0"/>
        <v>✔</v>
      </c>
      <c r="R42" s="386"/>
      <c r="S42" s="193"/>
      <c r="T42" s="1201"/>
      <c r="U42" s="891"/>
      <c r="V42" s="891"/>
      <c r="W42" s="891"/>
      <c r="X42" s="891"/>
    </row>
    <row r="43" spans="1:24" ht="24" customHeight="1" thickBot="1" x14ac:dyDescent="0.2">
      <c r="A43" s="167"/>
      <c r="B43" s="961"/>
      <c r="C43" s="944"/>
      <c r="D43" s="944"/>
      <c r="E43" s="1287" t="s">
        <v>1480</v>
      </c>
      <c r="F43" s="1442" t="s">
        <v>681</v>
      </c>
      <c r="G43" s="1442"/>
      <c r="H43" s="1442"/>
      <c r="I43" s="1442"/>
      <c r="J43" s="1442"/>
      <c r="K43" s="1442"/>
      <c r="L43" s="1443"/>
      <c r="M43" s="114" t="s">
        <v>21</v>
      </c>
      <c r="N43" s="8" t="s">
        <v>1657</v>
      </c>
      <c r="O43" s="176" t="s">
        <v>408</v>
      </c>
      <c r="P43" s="374">
        <v>50</v>
      </c>
      <c r="Q43" s="375" t="str">
        <f t="shared" si="0"/>
        <v>✔</v>
      </c>
      <c r="R43" s="386"/>
      <c r="S43" s="193"/>
      <c r="T43" s="1201"/>
      <c r="V43" s="87"/>
      <c r="W43" s="857"/>
    </row>
    <row r="44" spans="1:24" ht="24" customHeight="1" thickBot="1" x14ac:dyDescent="0.2">
      <c r="A44" s="167"/>
      <c r="B44" s="961"/>
      <c r="C44" s="944"/>
      <c r="D44" s="944"/>
      <c r="E44" s="1287" t="s">
        <v>1481</v>
      </c>
      <c r="F44" s="1442" t="s">
        <v>682</v>
      </c>
      <c r="G44" s="1442"/>
      <c r="H44" s="1442"/>
      <c r="I44" s="1442"/>
      <c r="J44" s="1442"/>
      <c r="K44" s="1442"/>
      <c r="L44" s="1443"/>
      <c r="M44" s="114" t="s">
        <v>21</v>
      </c>
      <c r="N44" s="8" t="s">
        <v>1657</v>
      </c>
      <c r="O44" s="176" t="s">
        <v>408</v>
      </c>
      <c r="P44" s="374">
        <v>51</v>
      </c>
      <c r="Q44" s="375" t="str">
        <f t="shared" si="0"/>
        <v>✔</v>
      </c>
      <c r="R44" s="386"/>
      <c r="S44" s="193"/>
      <c r="T44" s="1201"/>
      <c r="V44" s="87"/>
      <c r="W44" s="857"/>
    </row>
    <row r="45" spans="1:24" ht="23.25" customHeight="1" thickBot="1" x14ac:dyDescent="0.2">
      <c r="A45" s="167"/>
      <c r="B45" s="961"/>
      <c r="C45" s="944"/>
      <c r="D45" s="944"/>
      <c r="E45" s="1288" t="s">
        <v>1482</v>
      </c>
      <c r="F45" s="1442" t="s">
        <v>1177</v>
      </c>
      <c r="G45" s="1442"/>
      <c r="H45" s="1442"/>
      <c r="I45" s="1442"/>
      <c r="J45" s="1442"/>
      <c r="K45" s="1442"/>
      <c r="L45" s="1443"/>
      <c r="M45" s="114" t="s">
        <v>1566</v>
      </c>
      <c r="N45" s="8" t="s">
        <v>1676</v>
      </c>
      <c r="O45" s="149" t="s">
        <v>408</v>
      </c>
      <c r="P45" s="374">
        <v>52</v>
      </c>
      <c r="Q45" s="375" t="str">
        <f t="shared" si="0"/>
        <v>✔</v>
      </c>
      <c r="R45" s="386"/>
      <c r="S45" s="193"/>
      <c r="T45" s="1201"/>
      <c r="V45" s="87"/>
      <c r="W45" s="857"/>
    </row>
    <row r="46" spans="1:24" ht="11.25" customHeight="1" thickBot="1" x14ac:dyDescent="0.2">
      <c r="A46" s="167"/>
      <c r="B46" s="961"/>
      <c r="C46" s="944"/>
      <c r="D46" s="944"/>
      <c r="E46" s="999"/>
      <c r="F46" s="1011"/>
      <c r="G46" s="1438" t="s">
        <v>683</v>
      </c>
      <c r="H46" s="1430"/>
      <c r="I46" s="1430"/>
      <c r="J46" s="1430"/>
      <c r="K46" s="1430"/>
      <c r="L46" s="1431"/>
      <c r="M46" s="114" t="s">
        <v>1566</v>
      </c>
      <c r="N46" s="10" t="s">
        <v>44</v>
      </c>
      <c r="O46" s="149" t="s">
        <v>1175</v>
      </c>
      <c r="P46" s="374">
        <v>53</v>
      </c>
      <c r="Q46" s="375" t="str">
        <f t="shared" si="0"/>
        <v>✔</v>
      </c>
      <c r="R46" s="386"/>
      <c r="S46" s="193"/>
      <c r="T46" s="1201"/>
      <c r="V46" s="87"/>
      <c r="W46" s="857"/>
    </row>
    <row r="47" spans="1:24" ht="11.25" customHeight="1" thickBot="1" x14ac:dyDescent="0.2">
      <c r="A47" s="167"/>
      <c r="B47" s="961"/>
      <c r="C47" s="944"/>
      <c r="D47" s="944"/>
      <c r="E47" s="999"/>
      <c r="F47" s="1011"/>
      <c r="G47" s="1438" t="s">
        <v>684</v>
      </c>
      <c r="H47" s="1430"/>
      <c r="I47" s="1430"/>
      <c r="J47" s="1430"/>
      <c r="K47" s="1430"/>
      <c r="L47" s="1431"/>
      <c r="M47" s="1089" t="s">
        <v>44</v>
      </c>
      <c r="N47" s="8" t="s">
        <v>44</v>
      </c>
      <c r="O47" s="149" t="s">
        <v>1175</v>
      </c>
      <c r="P47" s="374">
        <v>54</v>
      </c>
      <c r="Q47" s="375" t="str">
        <f t="shared" si="0"/>
        <v>✔</v>
      </c>
      <c r="R47" s="386"/>
      <c r="S47" s="193"/>
      <c r="T47" s="1201"/>
      <c r="V47" s="87"/>
      <c r="W47" s="857"/>
    </row>
    <row r="48" spans="1:24" ht="30" customHeight="1" thickBot="1" x14ac:dyDescent="0.2">
      <c r="A48" s="167"/>
      <c r="B48" s="961"/>
      <c r="C48" s="944"/>
      <c r="D48" s="944"/>
      <c r="E48" s="959"/>
      <c r="F48" s="1010"/>
      <c r="G48" s="1438" t="s">
        <v>1097</v>
      </c>
      <c r="H48" s="1430"/>
      <c r="I48" s="1430"/>
      <c r="J48" s="1430"/>
      <c r="K48" s="1430"/>
      <c r="L48" s="1431"/>
      <c r="M48" s="861" t="s">
        <v>23</v>
      </c>
      <c r="N48" s="1475"/>
      <c r="O48" s="1476"/>
      <c r="P48" s="374">
        <v>55</v>
      </c>
      <c r="Q48" s="455"/>
      <c r="R48" s="386"/>
      <c r="S48" s="193"/>
      <c r="T48" s="1201"/>
      <c r="V48" s="87"/>
      <c r="W48" s="857"/>
    </row>
    <row r="49" spans="1:23" ht="13.5" customHeight="1" thickBot="1" x14ac:dyDescent="0.2">
      <c r="A49" s="167"/>
      <c r="B49" s="961"/>
      <c r="C49" s="944"/>
      <c r="D49" s="953" t="s">
        <v>1486</v>
      </c>
      <c r="E49" s="1009"/>
      <c r="F49" s="953"/>
      <c r="G49" s="1003"/>
      <c r="H49" s="1004"/>
      <c r="I49" s="1004"/>
      <c r="J49" s="1004"/>
      <c r="K49" s="1004"/>
      <c r="L49" s="1004"/>
      <c r="M49" s="1005"/>
      <c r="N49" s="1006" t="s">
        <v>309</v>
      </c>
      <c r="O49" s="1007" t="s">
        <v>309</v>
      </c>
      <c r="P49" s="374">
        <v>57</v>
      </c>
      <c r="S49" s="193"/>
      <c r="T49" s="1201"/>
      <c r="V49" s="87"/>
      <c r="W49" s="857"/>
    </row>
    <row r="50" spans="1:23" ht="13.5" customHeight="1" thickBot="1" x14ac:dyDescent="0.2">
      <c r="A50" s="1261"/>
      <c r="B50" s="961"/>
      <c r="C50" s="944"/>
      <c r="D50" s="961"/>
      <c r="E50" s="1289" t="s">
        <v>1487</v>
      </c>
      <c r="F50" s="1497" t="s">
        <v>1488</v>
      </c>
      <c r="G50" s="1497"/>
      <c r="H50" s="1497"/>
      <c r="I50" s="1497"/>
      <c r="J50" s="1497"/>
      <c r="K50" s="1497"/>
      <c r="L50" s="1497"/>
      <c r="M50" s="88" t="s">
        <v>23</v>
      </c>
      <c r="N50" s="8" t="s">
        <v>1657</v>
      </c>
      <c r="O50" s="149" t="s">
        <v>408</v>
      </c>
      <c r="P50" s="374">
        <v>58</v>
      </c>
      <c r="S50" s="193"/>
      <c r="T50" s="1201"/>
      <c r="V50" s="87"/>
      <c r="W50" s="857"/>
    </row>
    <row r="51" spans="1:23" ht="13.5" customHeight="1" thickBot="1" x14ac:dyDescent="0.2">
      <c r="A51" s="167"/>
      <c r="B51" s="961"/>
      <c r="C51" s="944"/>
      <c r="D51" s="944"/>
      <c r="E51" s="1289"/>
      <c r="F51" s="1438" t="s">
        <v>731</v>
      </c>
      <c r="G51" s="1430"/>
      <c r="H51" s="1430"/>
      <c r="I51" s="1430"/>
      <c r="J51" s="1430"/>
      <c r="K51" s="1430"/>
      <c r="L51" s="1431"/>
      <c r="M51" s="88" t="s">
        <v>22</v>
      </c>
      <c r="N51" s="8" t="s">
        <v>1657</v>
      </c>
      <c r="O51" s="149" t="s">
        <v>408</v>
      </c>
      <c r="P51" s="374">
        <v>59</v>
      </c>
      <c r="Q51" s="375" t="str">
        <f t="shared" ref="Q51:Q65" si="1">IF(N51="","未入力あり","✔")</f>
        <v>✔</v>
      </c>
      <c r="R51" s="386"/>
      <c r="S51" s="193"/>
      <c r="T51" s="1201"/>
      <c r="V51" s="87"/>
      <c r="W51" s="857"/>
    </row>
    <row r="52" spans="1:23" ht="13.5" customHeight="1" thickBot="1" x14ac:dyDescent="0.2">
      <c r="A52" s="167"/>
      <c r="B52" s="961"/>
      <c r="C52" s="944"/>
      <c r="D52" s="944"/>
      <c r="E52" s="948"/>
      <c r="F52" s="1063"/>
      <c r="G52" s="1435" t="s">
        <v>685</v>
      </c>
      <c r="H52" s="1436"/>
      <c r="I52" s="1436"/>
      <c r="J52" s="1436"/>
      <c r="K52" s="1436"/>
      <c r="L52" s="1437"/>
      <c r="M52" s="88" t="s">
        <v>23</v>
      </c>
      <c r="N52" s="8" t="s">
        <v>1657</v>
      </c>
      <c r="O52" s="149" t="s">
        <v>408</v>
      </c>
      <c r="P52" s="374">
        <v>60</v>
      </c>
      <c r="Q52" s="375" t="str">
        <f t="shared" si="1"/>
        <v>✔</v>
      </c>
      <c r="R52" s="386"/>
      <c r="S52" s="193"/>
      <c r="T52" s="1201"/>
      <c r="V52" s="87"/>
      <c r="W52" s="857"/>
    </row>
    <row r="53" spans="1:23" ht="13.5" customHeight="1" thickBot="1" x14ac:dyDescent="0.2">
      <c r="A53" s="167"/>
      <c r="B53" s="961"/>
      <c r="C53" s="944"/>
      <c r="D53" s="944"/>
      <c r="E53" s="948"/>
      <c r="F53" s="1063"/>
      <c r="G53" s="1438" t="s">
        <v>37</v>
      </c>
      <c r="H53" s="1430"/>
      <c r="I53" s="1430"/>
      <c r="J53" s="1430"/>
      <c r="K53" s="1430"/>
      <c r="L53" s="1431"/>
      <c r="M53" s="88" t="s">
        <v>23</v>
      </c>
      <c r="N53" s="8" t="s">
        <v>1657</v>
      </c>
      <c r="O53" s="149" t="s">
        <v>408</v>
      </c>
      <c r="P53" s="374">
        <v>61</v>
      </c>
      <c r="Q53" s="375" t="str">
        <f t="shared" si="1"/>
        <v>✔</v>
      </c>
      <c r="R53" s="386"/>
      <c r="S53" s="193"/>
      <c r="T53" s="1201"/>
      <c r="V53" s="87"/>
    </row>
    <row r="54" spans="1:23" ht="30" customHeight="1" thickBot="1" x14ac:dyDescent="0.2">
      <c r="A54" s="167"/>
      <c r="B54" s="961"/>
      <c r="C54" s="944"/>
      <c r="D54" s="944"/>
      <c r="E54" s="959"/>
      <c r="F54" s="1063"/>
      <c r="G54" s="1438" t="s">
        <v>1097</v>
      </c>
      <c r="H54" s="1430"/>
      <c r="I54" s="1430"/>
      <c r="J54" s="1430"/>
      <c r="K54" s="1430"/>
      <c r="L54" s="1431"/>
      <c r="M54" s="88" t="s">
        <v>23</v>
      </c>
      <c r="N54" s="1475"/>
      <c r="O54" s="1476"/>
      <c r="P54" s="374">
        <v>62</v>
      </c>
      <c r="Q54" s="455"/>
      <c r="R54" s="386"/>
      <c r="S54" s="193"/>
      <c r="T54" s="1201"/>
      <c r="V54" s="87"/>
    </row>
    <row r="55" spans="1:23" ht="13.5" customHeight="1" thickBot="1" x14ac:dyDescent="0.2">
      <c r="A55" s="167"/>
      <c r="B55" s="961"/>
      <c r="C55" s="944"/>
      <c r="D55" s="944"/>
      <c r="E55" s="1287" t="s">
        <v>1472</v>
      </c>
      <c r="F55" s="1430" t="s">
        <v>202</v>
      </c>
      <c r="G55" s="1430"/>
      <c r="H55" s="1430"/>
      <c r="I55" s="1430"/>
      <c r="J55" s="1430"/>
      <c r="K55" s="1430"/>
      <c r="L55" s="1431"/>
      <c r="M55" s="88" t="s">
        <v>22</v>
      </c>
      <c r="N55" s="8" t="s">
        <v>1657</v>
      </c>
      <c r="O55" s="149" t="s">
        <v>408</v>
      </c>
      <c r="P55" s="374">
        <v>63</v>
      </c>
      <c r="Q55" s="375" t="str">
        <f t="shared" si="1"/>
        <v>✔</v>
      </c>
      <c r="R55" s="386"/>
      <c r="S55" s="193"/>
      <c r="T55" s="1201"/>
      <c r="V55" s="87"/>
    </row>
    <row r="56" spans="1:23" ht="11.25" thickBot="1" x14ac:dyDescent="0.2">
      <c r="A56" s="167"/>
      <c r="B56" s="961"/>
      <c r="C56" s="944"/>
      <c r="D56" s="1008" t="s">
        <v>1489</v>
      </c>
      <c r="E56" s="1009"/>
      <c r="F56" s="953"/>
      <c r="G56" s="1003"/>
      <c r="H56" s="166"/>
      <c r="I56" s="166"/>
      <c r="J56" s="166"/>
      <c r="K56" s="166"/>
      <c r="L56" s="166"/>
      <c r="M56" s="95"/>
      <c r="N56" s="913"/>
      <c r="O56" s="97" t="s">
        <v>309</v>
      </c>
      <c r="P56" s="374">
        <v>64</v>
      </c>
      <c r="S56" s="193"/>
      <c r="T56" s="1201"/>
      <c r="V56" s="87"/>
    </row>
    <row r="57" spans="1:23" ht="22.9" customHeight="1" thickBot="1" x14ac:dyDescent="0.2">
      <c r="A57" s="1261"/>
      <c r="B57" s="961"/>
      <c r="C57" s="944"/>
      <c r="D57" s="1498" t="s">
        <v>1490</v>
      </c>
      <c r="E57" s="1463"/>
      <c r="F57" s="1463"/>
      <c r="G57" s="1463"/>
      <c r="H57" s="1463"/>
      <c r="I57" s="1463"/>
      <c r="J57" s="1463"/>
      <c r="K57" s="1463"/>
      <c r="L57" s="1464"/>
      <c r="M57" s="750" t="s">
        <v>23</v>
      </c>
      <c r="N57" s="8" t="s">
        <v>1657</v>
      </c>
      <c r="O57" s="387" t="s">
        <v>408</v>
      </c>
      <c r="P57" s="374">
        <v>65</v>
      </c>
      <c r="Q57" s="375" t="str">
        <f t="shared" si="1"/>
        <v>✔</v>
      </c>
      <c r="R57" s="386"/>
      <c r="S57" s="193"/>
      <c r="T57" s="1201"/>
      <c r="V57" s="87"/>
    </row>
    <row r="58" spans="1:23" ht="22.9" customHeight="1" thickBot="1" x14ac:dyDescent="0.2">
      <c r="A58" s="1261"/>
      <c r="B58" s="961"/>
      <c r="C58" s="944"/>
      <c r="D58" s="1040"/>
      <c r="E58" s="1498" t="s">
        <v>1491</v>
      </c>
      <c r="F58" s="1463"/>
      <c r="G58" s="1463"/>
      <c r="H58" s="1463"/>
      <c r="I58" s="1463"/>
      <c r="J58" s="1463"/>
      <c r="K58" s="1463"/>
      <c r="L58" s="1463"/>
      <c r="M58" s="1034"/>
      <c r="N58" s="110"/>
      <c r="O58" s="111"/>
      <c r="P58" s="374">
        <v>66</v>
      </c>
      <c r="Q58" s="375"/>
      <c r="R58" s="386"/>
      <c r="S58" s="193"/>
      <c r="T58" s="1201"/>
      <c r="V58" s="87"/>
    </row>
    <row r="59" spans="1:23" ht="22.9" customHeight="1" thickBot="1" x14ac:dyDescent="0.2">
      <c r="A59" s="167"/>
      <c r="B59" s="961"/>
      <c r="C59" s="944"/>
      <c r="D59" s="944"/>
      <c r="E59" s="1285" t="s">
        <v>1471</v>
      </c>
      <c r="F59" s="1442" t="s">
        <v>41</v>
      </c>
      <c r="G59" s="1430"/>
      <c r="H59" s="1430"/>
      <c r="I59" s="1430"/>
      <c r="J59" s="1430"/>
      <c r="K59" s="1430"/>
      <c r="L59" s="1431"/>
      <c r="M59" s="88" t="s">
        <v>1567</v>
      </c>
      <c r="N59" s="8" t="s">
        <v>1657</v>
      </c>
      <c r="O59" s="149" t="s">
        <v>408</v>
      </c>
      <c r="P59" s="374">
        <v>67</v>
      </c>
      <c r="Q59" s="375" t="str">
        <f t="shared" si="1"/>
        <v>✔</v>
      </c>
      <c r="R59" s="386"/>
      <c r="S59" s="193"/>
      <c r="T59" s="1201"/>
      <c r="V59" s="87"/>
    </row>
    <row r="60" spans="1:23" ht="13.5" customHeight="1" thickBot="1" x14ac:dyDescent="0.2">
      <c r="A60" s="167"/>
      <c r="B60" s="961"/>
      <c r="C60" s="944"/>
      <c r="D60" s="944"/>
      <c r="E60" s="945"/>
      <c r="F60" s="938"/>
      <c r="G60" s="1438" t="s">
        <v>687</v>
      </c>
      <c r="H60" s="1430"/>
      <c r="I60" s="1430"/>
      <c r="J60" s="1430"/>
      <c r="K60" s="1430"/>
      <c r="L60" s="1431"/>
      <c r="M60" s="88" t="s">
        <v>23</v>
      </c>
      <c r="N60" s="8" t="s">
        <v>1676</v>
      </c>
      <c r="O60" s="149" t="s">
        <v>408</v>
      </c>
      <c r="P60" s="374">
        <v>68</v>
      </c>
      <c r="Q60" s="375" t="str">
        <f t="shared" si="1"/>
        <v>✔</v>
      </c>
      <c r="R60" s="386"/>
      <c r="S60" s="193"/>
      <c r="T60" s="1201"/>
      <c r="V60" s="87"/>
    </row>
    <row r="61" spans="1:23" ht="20.45" customHeight="1" thickBot="1" x14ac:dyDescent="0.2">
      <c r="A61" s="167"/>
      <c r="B61" s="961"/>
      <c r="C61" s="944"/>
      <c r="D61" s="944"/>
      <c r="E61" s="1285" t="s">
        <v>1472</v>
      </c>
      <c r="F61" s="1442" t="s">
        <v>686</v>
      </c>
      <c r="G61" s="1430"/>
      <c r="H61" s="1430"/>
      <c r="I61" s="1430"/>
      <c r="J61" s="1430"/>
      <c r="K61" s="1430"/>
      <c r="L61" s="1431"/>
      <c r="M61" s="88" t="s">
        <v>1567</v>
      </c>
      <c r="N61" s="8" t="s">
        <v>1657</v>
      </c>
      <c r="O61" s="149" t="s">
        <v>408</v>
      </c>
      <c r="P61" s="374">
        <v>69</v>
      </c>
      <c r="Q61" s="375" t="str">
        <f t="shared" si="1"/>
        <v>✔</v>
      </c>
      <c r="R61" s="386"/>
      <c r="S61" s="193"/>
      <c r="T61" s="1201"/>
      <c r="V61" s="87"/>
    </row>
    <row r="62" spans="1:23" ht="17.25" customHeight="1" thickBot="1" x14ac:dyDescent="0.2">
      <c r="A62" s="1261"/>
      <c r="B62" s="961"/>
      <c r="C62" s="944"/>
      <c r="D62" s="944"/>
      <c r="E62" s="999"/>
      <c r="F62" s="1260"/>
      <c r="G62" s="1435" t="s">
        <v>1461</v>
      </c>
      <c r="H62" s="1436"/>
      <c r="I62" s="1436"/>
      <c r="J62" s="1436"/>
      <c r="K62" s="1436"/>
      <c r="L62" s="1437"/>
      <c r="M62" s="88" t="s">
        <v>23</v>
      </c>
      <c r="N62" s="8" t="s">
        <v>1676</v>
      </c>
      <c r="O62" s="149" t="s">
        <v>408</v>
      </c>
      <c r="P62" s="374">
        <v>70</v>
      </c>
      <c r="Q62" s="375" t="str">
        <f t="shared" si="1"/>
        <v>✔</v>
      </c>
      <c r="R62" s="386"/>
      <c r="S62" s="193"/>
      <c r="T62" s="1201"/>
      <c r="V62" s="87"/>
    </row>
    <row r="63" spans="1:23" ht="13.5" customHeight="1" thickBot="1" x14ac:dyDescent="0.2">
      <c r="A63" s="167"/>
      <c r="B63" s="961"/>
      <c r="C63" s="944"/>
      <c r="D63" s="944"/>
      <c r="E63" s="945"/>
      <c r="F63" s="938"/>
      <c r="G63" s="1435" t="s">
        <v>1462</v>
      </c>
      <c r="H63" s="1436"/>
      <c r="I63" s="1436"/>
      <c r="J63" s="1436"/>
      <c r="K63" s="1436"/>
      <c r="L63" s="1437"/>
      <c r="M63" s="88" t="s">
        <v>23</v>
      </c>
      <c r="N63" s="8" t="s">
        <v>1676</v>
      </c>
      <c r="O63" s="149" t="s">
        <v>408</v>
      </c>
      <c r="P63" s="374">
        <v>71</v>
      </c>
      <c r="Q63" s="375" t="str">
        <f t="shared" si="1"/>
        <v>✔</v>
      </c>
      <c r="R63" s="386"/>
      <c r="S63" s="193"/>
      <c r="T63" s="1201"/>
      <c r="V63" s="87"/>
    </row>
    <row r="64" spans="1:23" ht="19.5" customHeight="1" thickBot="1" x14ac:dyDescent="0.2">
      <c r="A64" s="167"/>
      <c r="B64" s="961"/>
      <c r="C64" s="944"/>
      <c r="D64" s="944"/>
      <c r="E64" s="1285" t="s">
        <v>1473</v>
      </c>
      <c r="F64" s="1442" t="s">
        <v>1154</v>
      </c>
      <c r="G64" s="1442"/>
      <c r="H64" s="1442"/>
      <c r="I64" s="1442"/>
      <c r="J64" s="1442"/>
      <c r="K64" s="1442"/>
      <c r="L64" s="1443"/>
      <c r="M64" s="88" t="s">
        <v>1567</v>
      </c>
      <c r="N64" s="8" t="s">
        <v>1657</v>
      </c>
      <c r="O64" s="149" t="s">
        <v>408</v>
      </c>
      <c r="P64" s="374">
        <v>72</v>
      </c>
      <c r="Q64" s="375" t="str">
        <f t="shared" si="1"/>
        <v>✔</v>
      </c>
      <c r="R64" s="386"/>
      <c r="S64" s="193"/>
      <c r="T64" s="1201"/>
      <c r="V64" s="87"/>
    </row>
    <row r="65" spans="1:22" ht="25.5" customHeight="1" thickBot="1" x14ac:dyDescent="0.2">
      <c r="A65" s="167"/>
      <c r="B65" s="961"/>
      <c r="C65" s="944"/>
      <c r="D65" s="944"/>
      <c r="E65" s="1318"/>
      <c r="F65" s="937"/>
      <c r="G65" s="1499" t="s">
        <v>1190</v>
      </c>
      <c r="H65" s="1500"/>
      <c r="I65" s="1500"/>
      <c r="J65" s="1500"/>
      <c r="K65" s="1500"/>
      <c r="L65" s="1501"/>
      <c r="M65" s="88" t="s">
        <v>235</v>
      </c>
      <c r="N65" s="124" t="s">
        <v>1726</v>
      </c>
      <c r="O65" s="100" t="s">
        <v>1191</v>
      </c>
      <c r="P65" s="374">
        <v>73</v>
      </c>
      <c r="Q65" s="375" t="str">
        <f t="shared" si="1"/>
        <v>✔</v>
      </c>
      <c r="R65" s="386"/>
      <c r="S65" s="193"/>
      <c r="T65" s="1201"/>
      <c r="V65" s="87"/>
    </row>
    <row r="66" spans="1:22" ht="25.5" customHeight="1" thickBot="1" x14ac:dyDescent="0.2">
      <c r="A66" s="167"/>
      <c r="B66" s="961"/>
      <c r="C66" s="944"/>
      <c r="D66" s="944"/>
      <c r="E66" s="1318"/>
      <c r="F66" s="937"/>
      <c r="G66" s="1499" t="s">
        <v>1097</v>
      </c>
      <c r="H66" s="1500"/>
      <c r="I66" s="1500"/>
      <c r="J66" s="1500"/>
      <c r="K66" s="1500"/>
      <c r="L66" s="1501"/>
      <c r="M66" s="88" t="s">
        <v>235</v>
      </c>
      <c r="N66" s="1475"/>
      <c r="O66" s="1476"/>
      <c r="P66" s="374">
        <v>74</v>
      </c>
      <c r="Q66" s="455"/>
      <c r="R66" s="386"/>
      <c r="S66" s="193"/>
      <c r="T66" s="1201"/>
      <c r="V66" s="87"/>
    </row>
    <row r="67" spans="1:22" ht="25.5" customHeight="1" thickBot="1" x14ac:dyDescent="0.2">
      <c r="A67" s="1261"/>
      <c r="B67" s="961"/>
      <c r="C67" s="944"/>
      <c r="D67" s="944"/>
      <c r="E67" s="1318"/>
      <c r="F67" s="937"/>
      <c r="G67" s="1499" t="s">
        <v>1463</v>
      </c>
      <c r="H67" s="1500"/>
      <c r="I67" s="1500"/>
      <c r="J67" s="1500"/>
      <c r="K67" s="1500"/>
      <c r="L67" s="1501"/>
      <c r="M67" s="103"/>
      <c r="N67" s="1516">
        <v>43977</v>
      </c>
      <c r="O67" s="1476"/>
      <c r="P67" s="374">
        <v>75</v>
      </c>
      <c r="Q67" s="1218"/>
      <c r="R67" s="386"/>
      <c r="S67" s="193"/>
      <c r="T67" s="1201"/>
      <c r="V67" s="87"/>
    </row>
    <row r="68" spans="1:22" ht="24.75" customHeight="1" thickBot="1" x14ac:dyDescent="0.2">
      <c r="A68" s="167"/>
      <c r="B68" s="961"/>
      <c r="C68" s="944"/>
      <c r="D68" s="944"/>
      <c r="E68" s="1317"/>
      <c r="F68" s="938"/>
      <c r="G68" s="1435" t="s">
        <v>1251</v>
      </c>
      <c r="H68" s="1436"/>
      <c r="I68" s="1436"/>
      <c r="J68" s="1436"/>
      <c r="K68" s="1436"/>
      <c r="L68" s="1437"/>
      <c r="M68" s="114" t="s">
        <v>1568</v>
      </c>
      <c r="N68" s="8" t="s">
        <v>1657</v>
      </c>
      <c r="O68" s="389" t="s">
        <v>1171</v>
      </c>
      <c r="P68" s="374">
        <v>76</v>
      </c>
      <c r="Q68" s="375" t="str">
        <f t="shared" ref="Q68:Q129" si="2">IF(N68="","未入力あり","✔")</f>
        <v>✔</v>
      </c>
      <c r="R68" s="386"/>
      <c r="S68" s="193"/>
      <c r="T68" s="1201"/>
      <c r="V68" s="87"/>
    </row>
    <row r="69" spans="1:22" ht="13.5" customHeight="1" thickBot="1" x14ac:dyDescent="0.2">
      <c r="A69" s="167"/>
      <c r="B69" s="961"/>
      <c r="C69" s="944"/>
      <c r="D69" s="944"/>
      <c r="E69" s="1285" t="s">
        <v>1474</v>
      </c>
      <c r="F69" s="1442" t="s">
        <v>689</v>
      </c>
      <c r="G69" s="1442"/>
      <c r="H69" s="1442"/>
      <c r="I69" s="1442"/>
      <c r="J69" s="1442"/>
      <c r="K69" s="1442"/>
      <c r="L69" s="1443"/>
      <c r="M69" s="88" t="s">
        <v>1567</v>
      </c>
      <c r="N69" s="8" t="s">
        <v>1657</v>
      </c>
      <c r="O69" s="175" t="s">
        <v>688</v>
      </c>
      <c r="P69" s="374">
        <v>77</v>
      </c>
      <c r="Q69" s="375" t="str">
        <f t="shared" si="2"/>
        <v>✔</v>
      </c>
      <c r="R69" s="386"/>
      <c r="S69" s="193"/>
      <c r="T69" s="1201"/>
      <c r="V69" s="87"/>
    </row>
    <row r="70" spans="1:22" ht="13.5" customHeight="1" thickBot="1" x14ac:dyDescent="0.2">
      <c r="A70" s="167"/>
      <c r="B70" s="961"/>
      <c r="C70" s="944"/>
      <c r="D70" s="944"/>
      <c r="E70" s="944"/>
      <c r="F70" s="938"/>
      <c r="G70" s="1438" t="s">
        <v>1584</v>
      </c>
      <c r="H70" s="1430"/>
      <c r="I70" s="1430"/>
      <c r="J70" s="1430"/>
      <c r="K70" s="1430"/>
      <c r="L70" s="1431"/>
      <c r="M70" s="88" t="s">
        <v>23</v>
      </c>
      <c r="N70" s="362">
        <v>44</v>
      </c>
      <c r="O70" s="104" t="s">
        <v>172</v>
      </c>
      <c r="P70" s="374">
        <v>78</v>
      </c>
      <c r="Q70" s="375" t="str">
        <f t="shared" si="2"/>
        <v>✔</v>
      </c>
      <c r="R70" s="386"/>
      <c r="S70" s="193"/>
      <c r="T70" s="1201"/>
      <c r="V70" s="87"/>
    </row>
    <row r="71" spans="1:22" ht="11.25" thickBot="1" x14ac:dyDescent="0.2">
      <c r="A71" s="167"/>
      <c r="B71" s="961"/>
      <c r="C71" s="944"/>
      <c r="D71" s="1008" t="s">
        <v>1492</v>
      </c>
      <c r="E71" s="1319"/>
      <c r="F71" s="953"/>
      <c r="G71" s="164"/>
      <c r="H71" s="166"/>
      <c r="I71" s="166"/>
      <c r="J71" s="166"/>
      <c r="K71" s="166"/>
      <c r="L71" s="166"/>
      <c r="M71" s="95"/>
      <c r="N71" s="152" t="s">
        <v>309</v>
      </c>
      <c r="O71" s="97" t="s">
        <v>309</v>
      </c>
      <c r="P71" s="374">
        <v>79</v>
      </c>
      <c r="S71" s="193"/>
      <c r="T71" s="1201"/>
      <c r="V71" s="87"/>
    </row>
    <row r="72" spans="1:22" ht="37.15" customHeight="1" thickBot="1" x14ac:dyDescent="0.2">
      <c r="A72" s="167"/>
      <c r="B72" s="961"/>
      <c r="C72" s="944"/>
      <c r="D72" s="944"/>
      <c r="E72" s="1287" t="s">
        <v>1471</v>
      </c>
      <c r="F72" s="1430" t="s">
        <v>1161</v>
      </c>
      <c r="G72" s="1430"/>
      <c r="H72" s="1430"/>
      <c r="I72" s="1430"/>
      <c r="J72" s="1430"/>
      <c r="K72" s="1430"/>
      <c r="L72" s="1431"/>
      <c r="M72" s="88" t="s">
        <v>154</v>
      </c>
      <c r="N72" s="8" t="s">
        <v>1657</v>
      </c>
      <c r="O72" s="149" t="s">
        <v>408</v>
      </c>
      <c r="P72" s="374">
        <v>80</v>
      </c>
      <c r="Q72" s="375" t="str">
        <f t="shared" si="2"/>
        <v>✔</v>
      </c>
      <c r="R72" s="386"/>
      <c r="S72" s="193"/>
      <c r="T72" s="1201"/>
      <c r="V72" s="87"/>
    </row>
    <row r="73" spans="1:22" ht="18.75" customHeight="1" thickBot="1" x14ac:dyDescent="0.2">
      <c r="A73" s="167"/>
      <c r="B73" s="961"/>
      <c r="C73" s="944"/>
      <c r="D73" s="944"/>
      <c r="E73" s="1287" t="s">
        <v>1472</v>
      </c>
      <c r="F73" s="1430" t="s">
        <v>1109</v>
      </c>
      <c r="G73" s="1430"/>
      <c r="H73" s="1430"/>
      <c r="I73" s="1430"/>
      <c r="J73" s="1430"/>
      <c r="K73" s="1430"/>
      <c r="L73" s="1431"/>
      <c r="M73" s="88" t="s">
        <v>154</v>
      </c>
      <c r="N73" s="8" t="s">
        <v>1657</v>
      </c>
      <c r="O73" s="149" t="s">
        <v>408</v>
      </c>
      <c r="P73" s="374">
        <v>81</v>
      </c>
      <c r="Q73" s="375" t="str">
        <f t="shared" si="2"/>
        <v>✔</v>
      </c>
      <c r="R73" s="386"/>
      <c r="S73" s="193"/>
      <c r="T73" s="1201"/>
      <c r="V73" s="87"/>
    </row>
    <row r="74" spans="1:22" ht="18.75" customHeight="1" thickBot="1" x14ac:dyDescent="0.2">
      <c r="A74" s="167"/>
      <c r="B74" s="961"/>
      <c r="C74" s="944"/>
      <c r="D74" s="944"/>
      <c r="E74" s="1285" t="s">
        <v>1473</v>
      </c>
      <c r="F74" s="1442" t="s">
        <v>1110</v>
      </c>
      <c r="G74" s="1442"/>
      <c r="H74" s="1442"/>
      <c r="I74" s="1442"/>
      <c r="J74" s="1442"/>
      <c r="K74" s="1442"/>
      <c r="L74" s="1443"/>
      <c r="M74" s="88" t="s">
        <v>154</v>
      </c>
      <c r="N74" s="8" t="s">
        <v>1657</v>
      </c>
      <c r="O74" s="149" t="s">
        <v>408</v>
      </c>
      <c r="P74" s="374">
        <v>82</v>
      </c>
      <c r="Q74" s="375" t="str">
        <f t="shared" si="2"/>
        <v>✔</v>
      </c>
      <c r="R74" s="386"/>
      <c r="S74" s="193"/>
      <c r="T74" s="1201"/>
      <c r="V74" s="87"/>
    </row>
    <row r="75" spans="1:22" ht="13.5" customHeight="1" thickBot="1" x14ac:dyDescent="0.2">
      <c r="A75" s="167"/>
      <c r="B75" s="961"/>
      <c r="C75" s="944"/>
      <c r="D75" s="944"/>
      <c r="E75" s="1438" t="s">
        <v>690</v>
      </c>
      <c r="F75" s="1430"/>
      <c r="G75" s="1430"/>
      <c r="H75" s="1430"/>
      <c r="I75" s="1430"/>
      <c r="J75" s="1430"/>
      <c r="K75" s="1430"/>
      <c r="L75" s="1431"/>
      <c r="M75" s="103" t="s">
        <v>155</v>
      </c>
      <c r="N75" s="8" t="s">
        <v>1676</v>
      </c>
      <c r="O75" s="390" t="s">
        <v>408</v>
      </c>
      <c r="P75" s="374">
        <v>83</v>
      </c>
      <c r="Q75" s="375" t="str">
        <f t="shared" si="2"/>
        <v>✔</v>
      </c>
      <c r="R75" s="386"/>
      <c r="S75" s="193"/>
      <c r="T75" s="1201"/>
      <c r="V75" s="87"/>
    </row>
    <row r="76" spans="1:22" ht="13.5" customHeight="1" thickBot="1" x14ac:dyDescent="0.2">
      <c r="A76" s="167"/>
      <c r="B76" s="961"/>
      <c r="C76" s="944"/>
      <c r="D76" s="944"/>
      <c r="E76" s="1523" t="s">
        <v>691</v>
      </c>
      <c r="F76" s="1465"/>
      <c r="G76" s="1465"/>
      <c r="H76" s="1465"/>
      <c r="I76" s="1465"/>
      <c r="J76" s="1465"/>
      <c r="K76" s="1465"/>
      <c r="L76" s="1466"/>
      <c r="M76" s="114" t="s">
        <v>53</v>
      </c>
      <c r="N76" s="8" t="s">
        <v>1657</v>
      </c>
      <c r="O76" s="176" t="s">
        <v>408</v>
      </c>
      <c r="P76" s="374">
        <v>84</v>
      </c>
      <c r="Q76" s="375" t="str">
        <f t="shared" si="2"/>
        <v>✔</v>
      </c>
      <c r="R76" s="386"/>
      <c r="S76" s="193"/>
      <c r="T76" s="1201"/>
      <c r="V76" s="87"/>
    </row>
    <row r="77" spans="1:22" ht="13.5" customHeight="1" thickBot="1" x14ac:dyDescent="0.2">
      <c r="A77" s="167"/>
      <c r="B77" s="961"/>
      <c r="C77" s="944"/>
      <c r="D77" s="944"/>
      <c r="E77" s="1520" t="s">
        <v>173</v>
      </c>
      <c r="F77" s="1521"/>
      <c r="G77" s="1521"/>
      <c r="H77" s="1521"/>
      <c r="I77" s="1521"/>
      <c r="J77" s="1521"/>
      <c r="K77" s="1521"/>
      <c r="L77" s="1522"/>
      <c r="M77" s="114" t="s">
        <v>155</v>
      </c>
      <c r="N77" s="8" t="s">
        <v>1657</v>
      </c>
      <c r="O77" s="388" t="s">
        <v>408</v>
      </c>
      <c r="P77" s="374">
        <v>85</v>
      </c>
      <c r="Q77" s="375" t="str">
        <f t="shared" si="2"/>
        <v>✔</v>
      </c>
      <c r="R77" s="386"/>
      <c r="S77" s="193"/>
      <c r="T77" s="1201"/>
      <c r="V77" s="87"/>
    </row>
    <row r="78" spans="1:22" ht="11.25" thickBot="1" x14ac:dyDescent="0.2">
      <c r="A78" s="167"/>
      <c r="B78" s="961"/>
      <c r="C78" s="944"/>
      <c r="D78" s="1290" t="s">
        <v>1493</v>
      </c>
      <c r="E78" s="1009"/>
      <c r="F78" s="953"/>
      <c r="G78" s="1003"/>
      <c r="H78" s="1004"/>
      <c r="I78" s="166"/>
      <c r="J78" s="166"/>
      <c r="K78" s="166"/>
      <c r="L78" s="166"/>
      <c r="M78" s="95"/>
      <c r="N78" s="152"/>
      <c r="O78" s="97" t="s">
        <v>309</v>
      </c>
      <c r="P78" s="374">
        <v>86</v>
      </c>
      <c r="S78" s="193"/>
      <c r="T78" s="1201"/>
      <c r="V78" s="87"/>
    </row>
    <row r="79" spans="1:22" ht="18.75" customHeight="1" thickBot="1" x14ac:dyDescent="0.2">
      <c r="A79" s="167"/>
      <c r="B79" s="961"/>
      <c r="C79" s="944"/>
      <c r="D79" s="944"/>
      <c r="E79" s="1287" t="s">
        <v>1471</v>
      </c>
      <c r="F79" s="1442" t="s">
        <v>1494</v>
      </c>
      <c r="G79" s="1442"/>
      <c r="H79" s="1442"/>
      <c r="I79" s="1442"/>
      <c r="J79" s="1442"/>
      <c r="K79" s="1442"/>
      <c r="L79" s="1443"/>
      <c r="M79" s="99" t="s">
        <v>154</v>
      </c>
      <c r="N79" s="8" t="s">
        <v>1657</v>
      </c>
      <c r="O79" s="149" t="s">
        <v>408</v>
      </c>
      <c r="P79" s="374">
        <v>87</v>
      </c>
      <c r="Q79" s="375" t="str">
        <f t="shared" si="2"/>
        <v>✔</v>
      </c>
      <c r="R79" s="386"/>
      <c r="S79" s="193"/>
      <c r="T79" s="1201"/>
      <c r="V79" s="87"/>
    </row>
    <row r="80" spans="1:22" ht="18.75" customHeight="1" thickBot="1" x14ac:dyDescent="0.2">
      <c r="A80" s="167"/>
      <c r="B80" s="961"/>
      <c r="C80" s="944"/>
      <c r="D80" s="944"/>
      <c r="E80" s="1287" t="s">
        <v>1472</v>
      </c>
      <c r="F80" s="1430" t="s">
        <v>1219</v>
      </c>
      <c r="G80" s="1430"/>
      <c r="H80" s="1430"/>
      <c r="I80" s="1430"/>
      <c r="J80" s="1430"/>
      <c r="K80" s="1430"/>
      <c r="L80" s="1431"/>
      <c r="M80" s="103" t="s">
        <v>848</v>
      </c>
      <c r="N80" s="8" t="s">
        <v>1657</v>
      </c>
      <c r="O80" s="149" t="s">
        <v>408</v>
      </c>
      <c r="P80" s="374">
        <v>88</v>
      </c>
      <c r="Q80" s="375" t="str">
        <f t="shared" si="2"/>
        <v>✔</v>
      </c>
      <c r="R80" s="386"/>
      <c r="S80" s="193"/>
      <c r="T80" s="1201"/>
      <c r="V80" s="87"/>
    </row>
    <row r="81" spans="1:22" ht="18.75" customHeight="1" thickBot="1" x14ac:dyDescent="0.2">
      <c r="A81" s="167"/>
      <c r="B81" s="961"/>
      <c r="C81" s="944"/>
      <c r="D81" s="944"/>
      <c r="E81" s="1288" t="s">
        <v>1473</v>
      </c>
      <c r="F81" s="1442" t="s">
        <v>1220</v>
      </c>
      <c r="G81" s="1442"/>
      <c r="H81" s="1442"/>
      <c r="I81" s="1442"/>
      <c r="J81" s="1442"/>
      <c r="K81" s="1442"/>
      <c r="L81" s="1442"/>
      <c r="M81" s="115"/>
      <c r="N81" s="101"/>
      <c r="O81" s="391"/>
      <c r="P81" s="374">
        <v>89</v>
      </c>
      <c r="S81" s="193"/>
      <c r="T81" s="1201"/>
      <c r="V81" s="87"/>
    </row>
    <row r="82" spans="1:22" ht="27" customHeight="1" thickBot="1" x14ac:dyDescent="0.2">
      <c r="A82" s="1261"/>
      <c r="B82" s="961"/>
      <c r="C82" s="944"/>
      <c r="D82" s="944"/>
      <c r="E82" s="1289"/>
      <c r="F82" s="1292" t="s">
        <v>35</v>
      </c>
      <c r="G82" s="1427" t="s">
        <v>1495</v>
      </c>
      <c r="H82" s="1463"/>
      <c r="I82" s="1463"/>
      <c r="J82" s="1463"/>
      <c r="K82" s="1463"/>
      <c r="L82" s="1464"/>
      <c r="M82" s="88" t="s">
        <v>21</v>
      </c>
      <c r="N82" s="8" t="s">
        <v>1657</v>
      </c>
      <c r="O82" s="149" t="s">
        <v>408</v>
      </c>
      <c r="P82" s="374">
        <v>90</v>
      </c>
      <c r="Q82" s="375" t="str">
        <f t="shared" si="2"/>
        <v>✔</v>
      </c>
      <c r="R82" s="386"/>
      <c r="S82" s="193"/>
      <c r="T82" s="1201"/>
      <c r="V82" s="87"/>
    </row>
    <row r="83" spans="1:22" ht="27" customHeight="1" thickBot="1" x14ac:dyDescent="0.2">
      <c r="A83" s="1261"/>
      <c r="B83" s="961"/>
      <c r="C83" s="944"/>
      <c r="D83" s="944"/>
      <c r="E83" s="1289"/>
      <c r="F83" s="1483"/>
      <c r="G83" s="1484"/>
      <c r="H83" s="1463" t="s">
        <v>1496</v>
      </c>
      <c r="I83" s="1463"/>
      <c r="J83" s="1463"/>
      <c r="K83" s="1463"/>
      <c r="L83" s="1464"/>
      <c r="M83" s="88" t="s">
        <v>22</v>
      </c>
      <c r="N83" s="8" t="s">
        <v>1657</v>
      </c>
      <c r="O83" s="149" t="s">
        <v>408</v>
      </c>
      <c r="P83" s="374">
        <v>91</v>
      </c>
      <c r="Q83" s="375" t="str">
        <f t="shared" si="2"/>
        <v>✔</v>
      </c>
      <c r="R83" s="386"/>
      <c r="S83" s="193"/>
      <c r="T83" s="1201"/>
      <c r="V83" s="87"/>
    </row>
    <row r="84" spans="1:22" ht="33.75" customHeight="1" thickBot="1" x14ac:dyDescent="0.2">
      <c r="A84" s="167"/>
      <c r="B84" s="961"/>
      <c r="C84" s="944"/>
      <c r="D84" s="944"/>
      <c r="E84" s="1289"/>
      <c r="F84" s="942" t="s">
        <v>272</v>
      </c>
      <c r="G84" s="1442" t="s">
        <v>1624</v>
      </c>
      <c r="H84" s="1430"/>
      <c r="I84" s="1430"/>
      <c r="J84" s="1430"/>
      <c r="K84" s="1430"/>
      <c r="L84" s="1431"/>
      <c r="M84" s="88" t="s">
        <v>22</v>
      </c>
      <c r="N84" s="8" t="s">
        <v>1657</v>
      </c>
      <c r="O84" s="149" t="s">
        <v>408</v>
      </c>
      <c r="P84" s="374">
        <v>92</v>
      </c>
      <c r="Q84" s="375" t="str">
        <f t="shared" si="2"/>
        <v>✔</v>
      </c>
      <c r="R84" s="386"/>
      <c r="S84" s="193"/>
      <c r="T84" s="1201"/>
      <c r="V84" s="87"/>
    </row>
    <row r="85" spans="1:22" ht="24" customHeight="1" thickBot="1" x14ac:dyDescent="0.2">
      <c r="A85" s="167"/>
      <c r="B85" s="961"/>
      <c r="C85" s="944"/>
      <c r="D85" s="944"/>
      <c r="E85" s="1289"/>
      <c r="F85" s="944"/>
      <c r="G85" s="1013"/>
      <c r="H85" s="1425" t="s">
        <v>1625</v>
      </c>
      <c r="I85" s="1425"/>
      <c r="J85" s="1425"/>
      <c r="K85" s="1425"/>
      <c r="L85" s="1426"/>
      <c r="M85" s="88" t="s">
        <v>22</v>
      </c>
      <c r="N85" s="8" t="s">
        <v>1657</v>
      </c>
      <c r="O85" s="149" t="s">
        <v>408</v>
      </c>
      <c r="P85" s="374">
        <v>93</v>
      </c>
      <c r="Q85" s="375" t="str">
        <f t="shared" si="2"/>
        <v>✔</v>
      </c>
      <c r="R85" s="386"/>
      <c r="S85" s="193"/>
      <c r="T85" s="1201"/>
      <c r="V85" s="87"/>
    </row>
    <row r="86" spans="1:22" ht="27" customHeight="1" thickBot="1" x14ac:dyDescent="0.2">
      <c r="A86" s="167"/>
      <c r="B86" s="961"/>
      <c r="C86" s="944"/>
      <c r="D86" s="944"/>
      <c r="E86" s="1289"/>
      <c r="F86" s="942" t="s">
        <v>406</v>
      </c>
      <c r="G86" s="1503" t="s">
        <v>1645</v>
      </c>
      <c r="H86" s="1504"/>
      <c r="I86" s="1504"/>
      <c r="J86" s="1504"/>
      <c r="K86" s="1504"/>
      <c r="L86" s="1505"/>
      <c r="M86" s="88" t="s">
        <v>21</v>
      </c>
      <c r="N86" s="8" t="s">
        <v>1657</v>
      </c>
      <c r="O86" s="149" t="s">
        <v>408</v>
      </c>
      <c r="P86" s="374">
        <v>94</v>
      </c>
      <c r="Q86" s="375" t="str">
        <f t="shared" si="2"/>
        <v>✔</v>
      </c>
      <c r="R86" s="386"/>
      <c r="S86" s="193"/>
      <c r="T86" s="1201"/>
      <c r="V86" s="87"/>
    </row>
    <row r="87" spans="1:22" ht="26.25" customHeight="1" thickBot="1" x14ac:dyDescent="0.2">
      <c r="A87" s="167"/>
      <c r="B87" s="961"/>
      <c r="C87" s="944"/>
      <c r="D87" s="944"/>
      <c r="E87" s="1289"/>
      <c r="F87" s="936" t="s">
        <v>407</v>
      </c>
      <c r="G87" s="1430" t="s">
        <v>692</v>
      </c>
      <c r="H87" s="1430"/>
      <c r="I87" s="1430"/>
      <c r="J87" s="1430"/>
      <c r="K87" s="1430"/>
      <c r="L87" s="1431"/>
      <c r="M87" s="88" t="s">
        <v>21</v>
      </c>
      <c r="N87" s="8" t="s">
        <v>1657</v>
      </c>
      <c r="O87" s="149" t="s">
        <v>408</v>
      </c>
      <c r="P87" s="374">
        <v>95</v>
      </c>
      <c r="Q87" s="375" t="str">
        <f t="shared" si="2"/>
        <v>✔</v>
      </c>
      <c r="R87" s="386"/>
      <c r="S87" s="193"/>
      <c r="T87" s="1201"/>
      <c r="V87" s="87"/>
    </row>
    <row r="88" spans="1:22" ht="26.25" customHeight="1" thickBot="1" x14ac:dyDescent="0.2">
      <c r="A88" s="167"/>
      <c r="B88" s="961"/>
      <c r="C88" s="944"/>
      <c r="D88" s="944"/>
      <c r="E88" s="1289"/>
      <c r="F88" s="936" t="s">
        <v>694</v>
      </c>
      <c r="G88" s="1430" t="s">
        <v>693</v>
      </c>
      <c r="H88" s="1430"/>
      <c r="I88" s="1430"/>
      <c r="J88" s="1430"/>
      <c r="K88" s="1430"/>
      <c r="L88" s="1431"/>
      <c r="M88" s="88" t="s">
        <v>21</v>
      </c>
      <c r="N88" s="8" t="s">
        <v>1657</v>
      </c>
      <c r="O88" s="149" t="s">
        <v>408</v>
      </c>
      <c r="P88" s="374">
        <v>96</v>
      </c>
      <c r="Q88" s="375" t="str">
        <f t="shared" si="2"/>
        <v>✔</v>
      </c>
      <c r="R88" s="386"/>
      <c r="S88" s="193"/>
      <c r="T88" s="1201"/>
      <c r="V88" s="87"/>
    </row>
    <row r="89" spans="1:22" ht="26.25" customHeight="1" thickBot="1" x14ac:dyDescent="0.2">
      <c r="A89" s="1261"/>
      <c r="B89" s="961"/>
      <c r="C89" s="944"/>
      <c r="D89" s="944"/>
      <c r="E89" s="1289"/>
      <c r="F89" s="936"/>
      <c r="G89" s="1274"/>
      <c r="H89" s="1438" t="s">
        <v>1497</v>
      </c>
      <c r="I89" s="1430"/>
      <c r="J89" s="1430"/>
      <c r="K89" s="1430"/>
      <c r="L89" s="1431"/>
      <c r="M89" s="88" t="s">
        <v>22</v>
      </c>
      <c r="N89" s="8" t="s">
        <v>1657</v>
      </c>
      <c r="O89" s="149" t="s">
        <v>408</v>
      </c>
      <c r="P89" s="374">
        <v>97</v>
      </c>
      <c r="Q89" s="375" t="str">
        <f t="shared" si="2"/>
        <v>✔</v>
      </c>
      <c r="R89" s="386"/>
      <c r="S89" s="193"/>
      <c r="T89" s="1201"/>
      <c r="V89" s="87"/>
    </row>
    <row r="90" spans="1:22" ht="23.25" customHeight="1" thickBot="1" x14ac:dyDescent="0.2">
      <c r="A90" s="1261"/>
      <c r="B90" s="961"/>
      <c r="C90" s="944"/>
      <c r="D90" s="944"/>
      <c r="E90" s="1292" t="s">
        <v>1474</v>
      </c>
      <c r="F90" s="1427" t="s">
        <v>1498</v>
      </c>
      <c r="G90" s="1427"/>
      <c r="H90" s="1427"/>
      <c r="I90" s="1427"/>
      <c r="J90" s="1427"/>
      <c r="K90" s="1427"/>
      <c r="L90" s="1428"/>
      <c r="M90" s="114" t="s">
        <v>21</v>
      </c>
      <c r="N90" s="8" t="s">
        <v>1657</v>
      </c>
      <c r="O90" s="175" t="s">
        <v>408</v>
      </c>
      <c r="P90" s="374">
        <v>98</v>
      </c>
      <c r="Q90" s="375" t="str">
        <f t="shared" si="2"/>
        <v>✔</v>
      </c>
      <c r="R90" s="386"/>
      <c r="S90" s="193"/>
      <c r="T90" s="1201"/>
      <c r="V90" s="87"/>
    </row>
    <row r="91" spans="1:22" ht="18" customHeight="1" thickBot="1" x14ac:dyDescent="0.2">
      <c r="A91" s="1261"/>
      <c r="B91" s="961"/>
      <c r="C91" s="944"/>
      <c r="D91" s="944"/>
      <c r="E91" s="1296"/>
      <c r="F91" s="1297"/>
      <c r="G91" s="1502" t="s">
        <v>1499</v>
      </c>
      <c r="H91" s="1463"/>
      <c r="I91" s="1463"/>
      <c r="J91" s="1463"/>
      <c r="K91" s="1463"/>
      <c r="L91" s="1464"/>
      <c r="M91" s="114" t="s">
        <v>22</v>
      </c>
      <c r="N91" s="8" t="s">
        <v>1657</v>
      </c>
      <c r="O91" s="175" t="s">
        <v>408</v>
      </c>
      <c r="P91" s="374">
        <v>99</v>
      </c>
      <c r="Q91" s="375" t="str">
        <f t="shared" si="2"/>
        <v>✔</v>
      </c>
      <c r="R91" s="386"/>
      <c r="S91" s="193"/>
      <c r="T91" s="1201"/>
      <c r="V91" s="87"/>
    </row>
    <row r="92" spans="1:22" ht="22.5" customHeight="1" thickBot="1" x14ac:dyDescent="0.2">
      <c r="A92" s="1261"/>
      <c r="B92" s="961"/>
      <c r="C92" s="944"/>
      <c r="D92" s="944"/>
      <c r="E92" s="1296"/>
      <c r="F92" s="1297"/>
      <c r="G92" s="1463" t="s">
        <v>1500</v>
      </c>
      <c r="H92" s="1463"/>
      <c r="I92" s="1463"/>
      <c r="J92" s="1463"/>
      <c r="K92" s="1463"/>
      <c r="L92" s="1464"/>
      <c r="M92" s="114" t="s">
        <v>22</v>
      </c>
      <c r="N92" s="8" t="s">
        <v>1657</v>
      </c>
      <c r="O92" s="175" t="s">
        <v>408</v>
      </c>
      <c r="P92" s="374">
        <v>100</v>
      </c>
      <c r="Q92" s="375" t="str">
        <f t="shared" si="2"/>
        <v>✔</v>
      </c>
      <c r="R92" s="386"/>
      <c r="S92" s="193"/>
      <c r="T92" s="1201"/>
      <c r="V92" s="87"/>
    </row>
    <row r="93" spans="1:22" ht="13.5" customHeight="1" thickBot="1" x14ac:dyDescent="0.2">
      <c r="A93" s="167"/>
      <c r="B93" s="961"/>
      <c r="C93" s="944"/>
      <c r="D93" s="944"/>
      <c r="E93" s="1295"/>
      <c r="F93" s="938"/>
      <c r="G93" s="1438" t="s">
        <v>1437</v>
      </c>
      <c r="H93" s="1430"/>
      <c r="I93" s="1430"/>
      <c r="J93" s="1430"/>
      <c r="K93" s="1430"/>
      <c r="L93" s="1431"/>
      <c r="M93" s="103" t="s">
        <v>156</v>
      </c>
      <c r="N93" s="1249" t="s">
        <v>193</v>
      </c>
      <c r="O93" s="392"/>
      <c r="P93" s="374">
        <v>101</v>
      </c>
      <c r="Q93" s="1218"/>
      <c r="S93" s="193"/>
      <c r="T93" s="1201"/>
      <c r="V93" s="87"/>
    </row>
    <row r="94" spans="1:22" ht="29.45" customHeight="1" thickBot="1" x14ac:dyDescent="0.2">
      <c r="A94" s="167"/>
      <c r="B94" s="961"/>
      <c r="C94" s="944"/>
      <c r="D94" s="944"/>
      <c r="E94" s="1294" t="s">
        <v>1475</v>
      </c>
      <c r="F94" s="1436" t="s">
        <v>695</v>
      </c>
      <c r="G94" s="1436"/>
      <c r="H94" s="1436"/>
      <c r="I94" s="1436"/>
      <c r="J94" s="1436"/>
      <c r="K94" s="1436"/>
      <c r="L94" s="1437"/>
      <c r="M94" s="88" t="s">
        <v>154</v>
      </c>
      <c r="N94" s="8" t="s">
        <v>1657</v>
      </c>
      <c r="O94" s="149" t="s">
        <v>408</v>
      </c>
      <c r="P94" s="374">
        <v>102</v>
      </c>
      <c r="Q94" s="375" t="str">
        <f t="shared" si="2"/>
        <v>✔</v>
      </c>
      <c r="R94" s="386"/>
      <c r="S94" s="193"/>
      <c r="T94" s="1201"/>
      <c r="V94" s="87"/>
    </row>
    <row r="95" spans="1:22" ht="13.9" customHeight="1" thickBot="1" x14ac:dyDescent="0.2">
      <c r="A95" s="167"/>
      <c r="B95" s="961"/>
      <c r="C95" s="944"/>
      <c r="D95" s="944"/>
      <c r="E95" s="1292" t="s">
        <v>1476</v>
      </c>
      <c r="F95" s="1430" t="s">
        <v>856</v>
      </c>
      <c r="G95" s="1430"/>
      <c r="H95" s="1430"/>
      <c r="I95" s="1430"/>
      <c r="J95" s="1430"/>
      <c r="K95" s="1430"/>
      <c r="L95" s="1430"/>
      <c r="M95" s="115"/>
      <c r="N95" s="500"/>
      <c r="O95" s="391"/>
      <c r="P95" s="374">
        <v>103</v>
      </c>
      <c r="Q95" s="1218"/>
      <c r="S95" s="193"/>
      <c r="T95" s="1201"/>
      <c r="V95" s="87"/>
    </row>
    <row r="96" spans="1:22" ht="18.75" customHeight="1" thickBot="1" x14ac:dyDescent="0.2">
      <c r="A96" s="167"/>
      <c r="B96" s="961"/>
      <c r="C96" s="944"/>
      <c r="D96" s="944"/>
      <c r="E96" s="1293"/>
      <c r="F96" s="165" t="s">
        <v>271</v>
      </c>
      <c r="G96" s="1442" t="s">
        <v>530</v>
      </c>
      <c r="H96" s="1442"/>
      <c r="I96" s="1442"/>
      <c r="J96" s="1442"/>
      <c r="K96" s="1442"/>
      <c r="L96" s="1443"/>
      <c r="M96" s="88" t="s">
        <v>154</v>
      </c>
      <c r="N96" s="8" t="s">
        <v>1657</v>
      </c>
      <c r="O96" s="149" t="s">
        <v>408</v>
      </c>
      <c r="P96" s="374">
        <v>104</v>
      </c>
      <c r="Q96" s="375" t="str">
        <f t="shared" si="2"/>
        <v>✔</v>
      </c>
      <c r="R96" s="386"/>
      <c r="S96" s="193"/>
      <c r="T96" s="1201"/>
      <c r="V96" s="87"/>
    </row>
    <row r="97" spans="1:22" ht="18.75" customHeight="1" thickBot="1" x14ac:dyDescent="0.2">
      <c r="A97" s="167"/>
      <c r="B97" s="961"/>
      <c r="C97" s="944"/>
      <c r="D97" s="944"/>
      <c r="E97" s="1293"/>
      <c r="F97" s="165" t="s">
        <v>272</v>
      </c>
      <c r="G97" s="1442" t="s">
        <v>1221</v>
      </c>
      <c r="H97" s="1442"/>
      <c r="I97" s="1442"/>
      <c r="J97" s="1442"/>
      <c r="K97" s="1442"/>
      <c r="L97" s="1443"/>
      <c r="M97" s="88" t="s">
        <v>154</v>
      </c>
      <c r="N97" s="8" t="s">
        <v>1657</v>
      </c>
      <c r="O97" s="149" t="s">
        <v>408</v>
      </c>
      <c r="P97" s="374">
        <v>105</v>
      </c>
      <c r="Q97" s="375" t="str">
        <f t="shared" si="2"/>
        <v>✔</v>
      </c>
      <c r="R97" s="386"/>
      <c r="S97" s="193"/>
      <c r="T97" s="1201"/>
      <c r="V97" s="87"/>
    </row>
    <row r="98" spans="1:22" ht="38.25" customHeight="1" thickBot="1" x14ac:dyDescent="0.2">
      <c r="A98" s="167"/>
      <c r="B98" s="961"/>
      <c r="C98" s="944"/>
      <c r="D98" s="944"/>
      <c r="E98" s="1293"/>
      <c r="F98" s="954" t="s">
        <v>273</v>
      </c>
      <c r="G98" s="1442" t="s">
        <v>531</v>
      </c>
      <c r="H98" s="1442"/>
      <c r="I98" s="1442"/>
      <c r="J98" s="1442"/>
      <c r="K98" s="1442"/>
      <c r="L98" s="1443"/>
      <c r="M98" s="178" t="s">
        <v>22</v>
      </c>
      <c r="N98" s="8" t="s">
        <v>1657</v>
      </c>
      <c r="O98" s="149" t="s">
        <v>408</v>
      </c>
      <c r="P98" s="374">
        <v>106</v>
      </c>
      <c r="Q98" s="375" t="str">
        <f t="shared" si="2"/>
        <v>✔</v>
      </c>
      <c r="R98" s="386"/>
      <c r="S98" s="193"/>
      <c r="T98" s="1201"/>
      <c r="V98" s="87"/>
    </row>
    <row r="99" spans="1:22" ht="13.5" customHeight="1" thickBot="1" x14ac:dyDescent="0.2">
      <c r="A99" s="167"/>
      <c r="B99" s="961"/>
      <c r="C99" s="944"/>
      <c r="D99" s="944"/>
      <c r="E99" s="1292" t="s">
        <v>1477</v>
      </c>
      <c r="F99" s="1442" t="s">
        <v>1246</v>
      </c>
      <c r="G99" s="1442"/>
      <c r="H99" s="1442"/>
      <c r="I99" s="1442"/>
      <c r="J99" s="1442"/>
      <c r="K99" s="1442"/>
      <c r="L99" s="1443"/>
      <c r="M99" s="88" t="s">
        <v>21</v>
      </c>
      <c r="N99" s="8" t="s">
        <v>1657</v>
      </c>
      <c r="O99" s="176" t="s">
        <v>408</v>
      </c>
      <c r="P99" s="374">
        <v>107</v>
      </c>
      <c r="Q99" s="375" t="str">
        <f t="shared" si="2"/>
        <v>✔</v>
      </c>
      <c r="R99" s="386"/>
      <c r="S99" s="193"/>
      <c r="T99" s="1201"/>
      <c r="V99" s="87"/>
    </row>
    <row r="100" spans="1:22" ht="13.5" customHeight="1" thickBot="1" x14ac:dyDescent="0.2">
      <c r="A100" s="1261"/>
      <c r="B100" s="961"/>
      <c r="C100" s="944"/>
      <c r="D100" s="944"/>
      <c r="E100" s="1292"/>
      <c r="F100" s="1081"/>
      <c r="G100" s="1463" t="s">
        <v>1501</v>
      </c>
      <c r="H100" s="1463"/>
      <c r="I100" s="1463"/>
      <c r="J100" s="1463"/>
      <c r="K100" s="1463"/>
      <c r="L100" s="1464"/>
      <c r="M100" s="88" t="s">
        <v>22</v>
      </c>
      <c r="N100" s="8" t="s">
        <v>1657</v>
      </c>
      <c r="O100" s="176" t="s">
        <v>408</v>
      </c>
      <c r="P100" s="374">
        <v>108</v>
      </c>
      <c r="Q100" s="375" t="str">
        <f t="shared" si="2"/>
        <v>✔</v>
      </c>
      <c r="R100" s="386"/>
      <c r="S100" s="193"/>
      <c r="T100" s="1201"/>
      <c r="V100" s="87"/>
    </row>
    <row r="101" spans="1:22" ht="27" customHeight="1" thickBot="1" x14ac:dyDescent="0.2">
      <c r="A101" s="167"/>
      <c r="B101" s="961"/>
      <c r="C101" s="944"/>
      <c r="D101" s="944"/>
      <c r="E101" s="1292" t="s">
        <v>1478</v>
      </c>
      <c r="F101" s="1427" t="s">
        <v>1502</v>
      </c>
      <c r="G101" s="1449"/>
      <c r="H101" s="1449"/>
      <c r="I101" s="1449"/>
      <c r="J101" s="1449"/>
      <c r="K101" s="1449"/>
      <c r="L101" s="1450"/>
      <c r="M101" s="88" t="s">
        <v>42</v>
      </c>
      <c r="N101" s="8" t="s">
        <v>1657</v>
      </c>
      <c r="O101" s="176" t="s">
        <v>408</v>
      </c>
      <c r="P101" s="374">
        <v>109</v>
      </c>
      <c r="Q101" s="375" t="str">
        <f t="shared" si="2"/>
        <v>✔</v>
      </c>
      <c r="R101" s="386"/>
      <c r="S101" s="193"/>
      <c r="T101" s="1201"/>
      <c r="V101" s="87"/>
    </row>
    <row r="102" spans="1:22" ht="27" customHeight="1" thickBot="1" x14ac:dyDescent="0.2">
      <c r="A102" s="167"/>
      <c r="B102" s="961"/>
      <c r="C102" s="944"/>
      <c r="D102" s="944"/>
      <c r="E102" s="1294"/>
      <c r="F102" s="938"/>
      <c r="G102" s="1424" t="s">
        <v>1276</v>
      </c>
      <c r="H102" s="1425"/>
      <c r="I102" s="1425"/>
      <c r="J102" s="1425"/>
      <c r="K102" s="1425"/>
      <c r="L102" s="1426"/>
      <c r="M102" s="114" t="s">
        <v>23</v>
      </c>
      <c r="N102" s="1475"/>
      <c r="O102" s="1476"/>
      <c r="P102" s="374">
        <v>110</v>
      </c>
      <c r="Q102" s="1218"/>
      <c r="S102" s="193"/>
      <c r="T102" s="1201"/>
      <c r="V102" s="87"/>
    </row>
    <row r="103" spans="1:22" ht="18.75" customHeight="1" thickBot="1" x14ac:dyDescent="0.2">
      <c r="A103" s="167"/>
      <c r="B103" s="961"/>
      <c r="C103" s="944"/>
      <c r="D103" s="944"/>
      <c r="E103" s="1291" t="s">
        <v>1479</v>
      </c>
      <c r="F103" s="1430" t="s">
        <v>532</v>
      </c>
      <c r="G103" s="1430"/>
      <c r="H103" s="1430"/>
      <c r="I103" s="1430"/>
      <c r="J103" s="1430"/>
      <c r="K103" s="1430"/>
      <c r="L103" s="1431"/>
      <c r="M103" s="113" t="s">
        <v>154</v>
      </c>
      <c r="N103" s="8" t="s">
        <v>1657</v>
      </c>
      <c r="O103" s="176" t="s">
        <v>408</v>
      </c>
      <c r="P103" s="374">
        <v>111</v>
      </c>
      <c r="Q103" s="375" t="str">
        <f t="shared" si="2"/>
        <v>✔</v>
      </c>
      <c r="R103" s="386"/>
      <c r="S103" s="193"/>
      <c r="T103" s="1201"/>
      <c r="V103" s="87"/>
    </row>
    <row r="104" spans="1:22" ht="18.75" customHeight="1" thickBot="1" x14ac:dyDescent="0.2">
      <c r="A104" s="167"/>
      <c r="B104" s="961"/>
      <c r="C104" s="944"/>
      <c r="D104" s="944"/>
      <c r="E104" s="1288" t="s">
        <v>1480</v>
      </c>
      <c r="F104" s="1427" t="s">
        <v>1503</v>
      </c>
      <c r="G104" s="1463"/>
      <c r="H104" s="1463"/>
      <c r="I104" s="1463"/>
      <c r="J104" s="1463"/>
      <c r="K104" s="1463"/>
      <c r="L104" s="1464"/>
      <c r="M104" s="114" t="s">
        <v>154</v>
      </c>
      <c r="N104" s="8" t="s">
        <v>1657</v>
      </c>
      <c r="O104" s="176" t="s">
        <v>408</v>
      </c>
      <c r="P104" s="374">
        <v>112</v>
      </c>
      <c r="Q104" s="375" t="str">
        <f t="shared" si="2"/>
        <v>✔</v>
      </c>
      <c r="R104" s="386"/>
      <c r="S104" s="193"/>
      <c r="T104" s="1201"/>
      <c r="V104" s="87"/>
    </row>
    <row r="105" spans="1:22" ht="12.75" customHeight="1" thickBot="1" x14ac:dyDescent="0.2">
      <c r="A105" s="167"/>
      <c r="B105" s="961"/>
      <c r="C105" s="944"/>
      <c r="D105" s="944"/>
      <c r="E105" s="1289"/>
      <c r="F105" s="937"/>
      <c r="G105" s="1429" t="s">
        <v>1268</v>
      </c>
      <c r="H105" s="1442"/>
      <c r="I105" s="1442"/>
      <c r="J105" s="1442"/>
      <c r="K105" s="1442"/>
      <c r="L105" s="1443"/>
      <c r="M105" s="88" t="s">
        <v>44</v>
      </c>
      <c r="N105" s="8" t="s">
        <v>1657</v>
      </c>
      <c r="O105" s="176" t="s">
        <v>408</v>
      </c>
      <c r="P105" s="374">
        <v>113</v>
      </c>
      <c r="Q105" s="375" t="str">
        <f t="shared" si="2"/>
        <v>✔</v>
      </c>
      <c r="R105" s="386"/>
      <c r="S105" s="193"/>
      <c r="T105" s="1201"/>
      <c r="V105" s="87"/>
    </row>
    <row r="106" spans="1:22" ht="12.75" customHeight="1" thickBot="1" x14ac:dyDescent="0.2">
      <c r="A106" s="167"/>
      <c r="B106" s="961"/>
      <c r="C106" s="944"/>
      <c r="D106" s="944"/>
      <c r="E106" s="1289"/>
      <c r="F106" s="937"/>
      <c r="G106" s="1429" t="s">
        <v>1438</v>
      </c>
      <c r="H106" s="1442"/>
      <c r="I106" s="1442"/>
      <c r="J106" s="1442"/>
      <c r="K106" s="1442"/>
      <c r="L106" s="1443"/>
      <c r="M106" s="103" t="s">
        <v>211</v>
      </c>
      <c r="N106" s="1248" t="s">
        <v>194</v>
      </c>
      <c r="O106" s="392"/>
      <c r="P106" s="374">
        <v>114</v>
      </c>
      <c r="Q106" s="1218"/>
      <c r="S106" s="193"/>
      <c r="T106" s="1201"/>
      <c r="V106" s="87"/>
    </row>
    <row r="107" spans="1:22" ht="19.5" customHeight="1" thickBot="1" x14ac:dyDescent="0.2">
      <c r="A107" s="167"/>
      <c r="B107" s="961"/>
      <c r="C107" s="944"/>
      <c r="D107" s="944"/>
      <c r="E107" s="1295"/>
      <c r="F107" s="938"/>
      <c r="G107" s="1429" t="s">
        <v>1209</v>
      </c>
      <c r="H107" s="1442"/>
      <c r="I107" s="1442"/>
      <c r="J107" s="1442"/>
      <c r="K107" s="1442"/>
      <c r="L107" s="1443"/>
      <c r="M107" s="88" t="s">
        <v>155</v>
      </c>
      <c r="N107" s="8" t="s">
        <v>1676</v>
      </c>
      <c r="O107" s="149" t="s">
        <v>408</v>
      </c>
      <c r="P107" s="374">
        <v>115</v>
      </c>
      <c r="Q107" s="375" t="str">
        <f t="shared" si="2"/>
        <v>✔</v>
      </c>
      <c r="R107" s="386"/>
      <c r="S107" s="193"/>
      <c r="T107" s="1201"/>
      <c r="V107" s="87"/>
    </row>
    <row r="108" spans="1:22" ht="11.25" customHeight="1" thickBot="1" x14ac:dyDescent="0.2">
      <c r="A108" s="167"/>
      <c r="B108" s="944"/>
      <c r="C108" s="944"/>
      <c r="D108" s="1008" t="s">
        <v>696</v>
      </c>
      <c r="E108" s="1009"/>
      <c r="F108" s="949"/>
      <c r="G108" s="164"/>
      <c r="H108" s="166"/>
      <c r="I108" s="166"/>
      <c r="J108" s="166"/>
      <c r="K108" s="166"/>
      <c r="L108" s="166"/>
      <c r="M108" s="95"/>
      <c r="N108" s="96" t="s">
        <v>309</v>
      </c>
      <c r="O108" s="97" t="s">
        <v>309</v>
      </c>
      <c r="P108" s="374">
        <v>116</v>
      </c>
      <c r="Q108" s="375"/>
      <c r="S108" s="193"/>
      <c r="T108" s="1201"/>
      <c r="V108" s="87"/>
    </row>
    <row r="109" spans="1:22" ht="42" customHeight="1" thickBot="1" x14ac:dyDescent="0.2">
      <c r="A109" s="167"/>
      <c r="B109" s="944"/>
      <c r="C109" s="944"/>
      <c r="D109" s="944"/>
      <c r="E109" s="1288" t="s">
        <v>1471</v>
      </c>
      <c r="F109" s="1427" t="s">
        <v>1504</v>
      </c>
      <c r="G109" s="1463"/>
      <c r="H109" s="1463"/>
      <c r="I109" s="1463"/>
      <c r="J109" s="1463"/>
      <c r="K109" s="1463"/>
      <c r="L109" s="1464"/>
      <c r="M109" s="88" t="s">
        <v>157</v>
      </c>
      <c r="N109" s="8" t="s">
        <v>1657</v>
      </c>
      <c r="O109" s="149" t="s">
        <v>408</v>
      </c>
      <c r="P109" s="374">
        <v>117</v>
      </c>
      <c r="Q109" s="375" t="str">
        <f t="shared" si="2"/>
        <v>✔</v>
      </c>
      <c r="R109" s="386"/>
      <c r="S109" s="193"/>
      <c r="T109" s="1201"/>
      <c r="V109" s="87"/>
    </row>
    <row r="110" spans="1:22" ht="11.25" customHeight="1" thickBot="1" x14ac:dyDescent="0.2">
      <c r="A110" s="167"/>
      <c r="B110" s="944"/>
      <c r="C110" s="944"/>
      <c r="D110" s="944"/>
      <c r="E110" s="1289"/>
      <c r="F110" s="938"/>
      <c r="G110" s="1438" t="s">
        <v>1439</v>
      </c>
      <c r="H110" s="1430"/>
      <c r="I110" s="1430"/>
      <c r="J110" s="1430"/>
      <c r="K110" s="1430"/>
      <c r="L110" s="1431"/>
      <c r="M110" s="103" t="s">
        <v>155</v>
      </c>
      <c r="N110" s="1249" t="s">
        <v>195</v>
      </c>
      <c r="O110" s="393"/>
      <c r="P110" s="374">
        <v>118</v>
      </c>
      <c r="Q110" s="1218"/>
      <c r="S110" s="193"/>
      <c r="T110" s="1201"/>
      <c r="V110" s="87"/>
    </row>
    <row r="111" spans="1:22" ht="11.25" customHeight="1" thickBot="1" x14ac:dyDescent="0.2">
      <c r="A111" s="1261"/>
      <c r="B111" s="944"/>
      <c r="C111" s="944"/>
      <c r="D111" s="944"/>
      <c r="E111" s="1291" t="s">
        <v>1472</v>
      </c>
      <c r="F111" s="1506" t="s">
        <v>1505</v>
      </c>
      <c r="G111" s="1506"/>
      <c r="H111" s="1506"/>
      <c r="I111" s="1506"/>
      <c r="J111" s="1506"/>
      <c r="K111" s="1506"/>
      <c r="L111" s="1507"/>
      <c r="M111" s="88" t="s">
        <v>21</v>
      </c>
      <c r="N111" s="8" t="s">
        <v>1657</v>
      </c>
      <c r="O111" s="149" t="s">
        <v>409</v>
      </c>
      <c r="P111" s="374">
        <v>119</v>
      </c>
      <c r="Q111" s="375" t="str">
        <f t="shared" si="2"/>
        <v>✔</v>
      </c>
      <c r="S111" s="193"/>
      <c r="T111" s="1201"/>
      <c r="V111" s="87"/>
    </row>
    <row r="112" spans="1:22" ht="18.75" customHeight="1" thickBot="1" x14ac:dyDescent="0.2">
      <c r="A112" s="167"/>
      <c r="B112" s="944"/>
      <c r="C112" s="944"/>
      <c r="D112" s="944"/>
      <c r="E112" s="1288" t="s">
        <v>1473</v>
      </c>
      <c r="F112" s="1430" t="s">
        <v>697</v>
      </c>
      <c r="G112" s="1430"/>
      <c r="H112" s="1430"/>
      <c r="I112" s="1430"/>
      <c r="J112" s="1430"/>
      <c r="K112" s="1430"/>
      <c r="L112" s="1431"/>
      <c r="M112" s="88" t="s">
        <v>42</v>
      </c>
      <c r="N112" s="8" t="s">
        <v>1657</v>
      </c>
      <c r="O112" s="149" t="s">
        <v>408</v>
      </c>
      <c r="P112" s="374">
        <v>120</v>
      </c>
      <c r="Q112" s="375" t="str">
        <f t="shared" si="2"/>
        <v>✔</v>
      </c>
      <c r="R112" s="386"/>
      <c r="S112" s="193"/>
      <c r="T112" s="1201"/>
      <c r="V112" s="87"/>
    </row>
    <row r="113" spans="1:22" ht="18.75" customHeight="1" thickBot="1" x14ac:dyDescent="0.2">
      <c r="A113" s="167"/>
      <c r="B113" s="944"/>
      <c r="C113" s="944"/>
      <c r="D113" s="944"/>
      <c r="E113" s="1288" t="s">
        <v>1474</v>
      </c>
      <c r="F113" s="1427" t="s">
        <v>1506</v>
      </c>
      <c r="G113" s="1427"/>
      <c r="H113" s="1427"/>
      <c r="I113" s="1427"/>
      <c r="J113" s="1427"/>
      <c r="K113" s="1427"/>
      <c r="L113" s="1428"/>
      <c r="M113" s="88" t="s">
        <v>21</v>
      </c>
      <c r="N113" s="8" t="s">
        <v>1657</v>
      </c>
      <c r="O113" s="149" t="s">
        <v>408</v>
      </c>
      <c r="P113" s="374">
        <v>121</v>
      </c>
      <c r="Q113" s="375" t="str">
        <f t="shared" si="2"/>
        <v>✔</v>
      </c>
      <c r="R113" s="386"/>
      <c r="S113" s="193"/>
      <c r="T113" s="1201"/>
      <c r="V113" s="87"/>
    </row>
    <row r="114" spans="1:22" ht="24.75" customHeight="1" thickBot="1" x14ac:dyDescent="0.2">
      <c r="A114" s="1261"/>
      <c r="B114" s="944"/>
      <c r="C114" s="944"/>
      <c r="D114" s="944"/>
      <c r="E114" s="1320"/>
      <c r="F114" s="1502" t="s">
        <v>1574</v>
      </c>
      <c r="G114" s="1463"/>
      <c r="H114" s="1463"/>
      <c r="I114" s="1463"/>
      <c r="J114" s="1463"/>
      <c r="K114" s="1463"/>
      <c r="L114" s="1464"/>
      <c r="M114" s="88" t="s">
        <v>21</v>
      </c>
      <c r="N114" s="8" t="s">
        <v>1657</v>
      </c>
      <c r="O114" s="149" t="s">
        <v>408</v>
      </c>
      <c r="P114" s="374">
        <v>122</v>
      </c>
      <c r="Q114" s="375" t="str">
        <f t="shared" si="2"/>
        <v>✔</v>
      </c>
      <c r="R114" s="386"/>
      <c r="S114" s="193"/>
      <c r="T114" s="1201"/>
      <c r="V114" s="87"/>
    </row>
    <row r="115" spans="1:22" ht="27" customHeight="1" thickBot="1" x14ac:dyDescent="0.2">
      <c r="A115" s="167"/>
      <c r="B115" s="944"/>
      <c r="C115" s="944"/>
      <c r="D115" s="944"/>
      <c r="E115" s="1298"/>
      <c r="F115" s="938"/>
      <c r="G115" s="1508" t="s">
        <v>1277</v>
      </c>
      <c r="H115" s="1509"/>
      <c r="I115" s="1509"/>
      <c r="J115" s="1509"/>
      <c r="K115" s="1509"/>
      <c r="L115" s="1510"/>
      <c r="M115" s="114" t="s">
        <v>23</v>
      </c>
      <c r="N115" s="1475"/>
      <c r="O115" s="1476"/>
      <c r="P115" s="374">
        <v>123</v>
      </c>
      <c r="Q115" s="1218"/>
      <c r="R115" s="745"/>
      <c r="S115" s="193"/>
      <c r="T115" s="1201"/>
      <c r="V115" s="87"/>
    </row>
    <row r="116" spans="1:22" ht="18.75" customHeight="1" thickBot="1" x14ac:dyDescent="0.2">
      <c r="A116" s="167"/>
      <c r="B116" s="944"/>
      <c r="C116" s="944"/>
      <c r="D116" s="944"/>
      <c r="E116" s="1288" t="s">
        <v>1475</v>
      </c>
      <c r="F116" s="1430" t="s">
        <v>698</v>
      </c>
      <c r="G116" s="1430"/>
      <c r="H116" s="1430"/>
      <c r="I116" s="1430"/>
      <c r="J116" s="1430"/>
      <c r="K116" s="1430"/>
      <c r="L116" s="1431"/>
      <c r="M116" s="88" t="s">
        <v>1273</v>
      </c>
      <c r="N116" s="8" t="s">
        <v>1657</v>
      </c>
      <c r="O116" s="149" t="s">
        <v>408</v>
      </c>
      <c r="P116" s="374">
        <v>124</v>
      </c>
      <c r="Q116" s="375" t="str">
        <f t="shared" si="2"/>
        <v>✔</v>
      </c>
      <c r="R116" s="386"/>
      <c r="S116" s="193"/>
      <c r="T116" s="1201"/>
      <c r="V116" s="87"/>
    </row>
    <row r="117" spans="1:22" ht="29.25" customHeight="1" thickBot="1" x14ac:dyDescent="0.2">
      <c r="A117" s="167"/>
      <c r="B117" s="944"/>
      <c r="C117" s="944"/>
      <c r="D117" s="944"/>
      <c r="E117" s="1291" t="s">
        <v>1476</v>
      </c>
      <c r="F117" s="1463" t="s">
        <v>1507</v>
      </c>
      <c r="G117" s="1463"/>
      <c r="H117" s="1463"/>
      <c r="I117" s="1463"/>
      <c r="J117" s="1463"/>
      <c r="K117" s="1463"/>
      <c r="L117" s="1464"/>
      <c r="M117" s="88" t="s">
        <v>154</v>
      </c>
      <c r="N117" s="8" t="s">
        <v>1657</v>
      </c>
      <c r="O117" s="149" t="s">
        <v>408</v>
      </c>
      <c r="P117" s="374">
        <v>125</v>
      </c>
      <c r="Q117" s="375" t="str">
        <f t="shared" si="2"/>
        <v>✔</v>
      </c>
      <c r="R117" s="386"/>
      <c r="S117" s="193"/>
      <c r="T117" s="1201"/>
      <c r="V117" s="87"/>
    </row>
    <row r="118" spans="1:22" ht="30" customHeight="1" thickBot="1" x14ac:dyDescent="0.2">
      <c r="A118" s="167"/>
      <c r="B118" s="944"/>
      <c r="C118" s="944"/>
      <c r="D118" s="944"/>
      <c r="E118" s="1288" t="s">
        <v>1477</v>
      </c>
      <c r="F118" s="1427" t="s">
        <v>1508</v>
      </c>
      <c r="G118" s="1427"/>
      <c r="H118" s="1427"/>
      <c r="I118" s="1427"/>
      <c r="J118" s="1427"/>
      <c r="K118" s="1427"/>
      <c r="L118" s="1428"/>
      <c r="M118" s="88" t="s">
        <v>154</v>
      </c>
      <c r="N118" s="8" t="s">
        <v>1657</v>
      </c>
      <c r="O118" s="149" t="s">
        <v>408</v>
      </c>
      <c r="P118" s="374">
        <v>126</v>
      </c>
      <c r="Q118" s="375" t="str">
        <f t="shared" si="2"/>
        <v>✔</v>
      </c>
      <c r="R118" s="386"/>
      <c r="S118" s="193"/>
      <c r="T118" s="1201"/>
      <c r="V118" s="87"/>
    </row>
    <row r="119" spans="1:22" ht="13.5" customHeight="1" thickBot="1" x14ac:dyDescent="0.2">
      <c r="A119" s="167"/>
      <c r="B119" s="944"/>
      <c r="C119" s="944"/>
      <c r="D119" s="944"/>
      <c r="E119" s="1298"/>
      <c r="F119" s="938"/>
      <c r="G119" s="1438" t="s">
        <v>1440</v>
      </c>
      <c r="H119" s="1430"/>
      <c r="I119" s="1430"/>
      <c r="J119" s="1430"/>
      <c r="K119" s="1430"/>
      <c r="L119" s="1431"/>
      <c r="M119" s="103" t="s">
        <v>210</v>
      </c>
      <c r="N119" s="1249" t="s">
        <v>196</v>
      </c>
      <c r="O119" s="395"/>
      <c r="P119" s="374">
        <v>127</v>
      </c>
      <c r="Q119" s="1218"/>
      <c r="S119" s="193"/>
      <c r="T119" s="1201"/>
      <c r="V119" s="87"/>
    </row>
    <row r="120" spans="1:22" ht="22.5" customHeight="1" thickBot="1" x14ac:dyDescent="0.2">
      <c r="A120" s="167"/>
      <c r="B120" s="944"/>
      <c r="C120" s="944"/>
      <c r="D120" s="944"/>
      <c r="E120" s="1291" t="s">
        <v>1478</v>
      </c>
      <c r="F120" s="1449" t="s">
        <v>1291</v>
      </c>
      <c r="G120" s="1449"/>
      <c r="H120" s="1449"/>
      <c r="I120" s="1449"/>
      <c r="J120" s="1449"/>
      <c r="K120" s="1449"/>
      <c r="L120" s="1450"/>
      <c r="M120" s="88" t="s">
        <v>21</v>
      </c>
      <c r="N120" s="8" t="s">
        <v>1657</v>
      </c>
      <c r="O120" s="149" t="s">
        <v>408</v>
      </c>
      <c r="P120" s="374">
        <v>128</v>
      </c>
      <c r="Q120" s="375" t="str">
        <f t="shared" si="2"/>
        <v>✔</v>
      </c>
      <c r="R120" s="386"/>
      <c r="S120" s="193"/>
      <c r="T120" s="1201"/>
      <c r="V120" s="87"/>
    </row>
    <row r="121" spans="1:22" ht="22.5" customHeight="1" thickBot="1" x14ac:dyDescent="0.2">
      <c r="A121" s="167"/>
      <c r="B121" s="944"/>
      <c r="C121" s="944"/>
      <c r="D121" s="944"/>
      <c r="E121" s="1288" t="s">
        <v>1479</v>
      </c>
      <c r="F121" s="1427" t="s">
        <v>1509</v>
      </c>
      <c r="G121" s="1427"/>
      <c r="H121" s="1427"/>
      <c r="I121" s="1427"/>
      <c r="J121" s="1427"/>
      <c r="K121" s="1427"/>
      <c r="L121" s="1428"/>
      <c r="M121" s="88" t="s">
        <v>21</v>
      </c>
      <c r="N121" s="8" t="s">
        <v>1657</v>
      </c>
      <c r="O121" s="149" t="s">
        <v>408</v>
      </c>
      <c r="P121" s="374">
        <v>129</v>
      </c>
      <c r="Q121" s="375" t="str">
        <f t="shared" si="2"/>
        <v>✔</v>
      </c>
      <c r="R121" s="386"/>
      <c r="S121" s="193"/>
      <c r="T121" s="1201"/>
      <c r="V121" s="87"/>
    </row>
    <row r="122" spans="1:22" ht="15" customHeight="1" thickBot="1" x14ac:dyDescent="0.2">
      <c r="A122" s="167"/>
      <c r="B122" s="944"/>
      <c r="C122" s="944"/>
      <c r="D122" s="944"/>
      <c r="E122" s="1299"/>
      <c r="F122" s="937"/>
      <c r="G122" s="1438" t="s">
        <v>1222</v>
      </c>
      <c r="H122" s="1430"/>
      <c r="I122" s="1430"/>
      <c r="J122" s="1430"/>
      <c r="K122" s="1430"/>
      <c r="L122" s="1431"/>
      <c r="M122" s="103" t="s">
        <v>23</v>
      </c>
      <c r="N122" s="8" t="s">
        <v>1657</v>
      </c>
      <c r="O122" s="149" t="s">
        <v>408</v>
      </c>
      <c r="P122" s="374">
        <v>130</v>
      </c>
      <c r="Q122" s="375" t="str">
        <f t="shared" si="2"/>
        <v>✔</v>
      </c>
      <c r="R122" s="386"/>
      <c r="S122" s="193"/>
      <c r="T122" s="1201"/>
      <c r="V122" s="87"/>
    </row>
    <row r="123" spans="1:22" ht="15" customHeight="1" thickBot="1" x14ac:dyDescent="0.2">
      <c r="A123" s="167"/>
      <c r="B123" s="944"/>
      <c r="C123" s="944"/>
      <c r="D123" s="944"/>
      <c r="E123" s="1012"/>
      <c r="F123" s="938"/>
      <c r="G123" s="1435" t="s">
        <v>1441</v>
      </c>
      <c r="H123" s="1436"/>
      <c r="I123" s="1436"/>
      <c r="J123" s="1436"/>
      <c r="K123" s="1436"/>
      <c r="L123" s="1437"/>
      <c r="M123" s="103" t="s">
        <v>23</v>
      </c>
      <c r="N123" s="1249" t="s">
        <v>536</v>
      </c>
      <c r="O123" s="395"/>
      <c r="P123" s="374">
        <v>131</v>
      </c>
      <c r="Q123" s="1262"/>
      <c r="S123" s="193"/>
      <c r="T123" s="1201"/>
      <c r="V123" s="87"/>
    </row>
    <row r="124" spans="1:22" ht="13.5" customHeight="1" thickBot="1" x14ac:dyDescent="0.2">
      <c r="A124" s="167"/>
      <c r="B124" s="944"/>
      <c r="C124" s="944"/>
      <c r="D124" s="1008" t="s">
        <v>1510</v>
      </c>
      <c r="E124" s="1009"/>
      <c r="F124" s="953"/>
      <c r="G124" s="164"/>
      <c r="H124" s="166"/>
      <c r="I124" s="166"/>
      <c r="J124" s="166"/>
      <c r="K124" s="166"/>
      <c r="L124" s="166"/>
      <c r="M124" s="95"/>
      <c r="N124" s="152" t="s">
        <v>309</v>
      </c>
      <c r="O124" s="97" t="s">
        <v>309</v>
      </c>
      <c r="P124" s="374">
        <v>132</v>
      </c>
      <c r="Q124" s="1315"/>
      <c r="S124" s="193"/>
      <c r="T124" s="1201"/>
      <c r="V124" s="87"/>
    </row>
    <row r="125" spans="1:22" ht="29.25" customHeight="1" thickBot="1" x14ac:dyDescent="0.2">
      <c r="A125" s="167"/>
      <c r="B125" s="944"/>
      <c r="C125" s="944"/>
      <c r="D125" s="944"/>
      <c r="E125" s="952" t="s">
        <v>176</v>
      </c>
      <c r="F125" s="1442" t="s">
        <v>148</v>
      </c>
      <c r="G125" s="1442"/>
      <c r="H125" s="1442"/>
      <c r="I125" s="1442"/>
      <c r="J125" s="1442"/>
      <c r="K125" s="1442"/>
      <c r="L125" s="1443"/>
      <c r="M125" s="88" t="s">
        <v>154</v>
      </c>
      <c r="N125" s="8" t="s">
        <v>1657</v>
      </c>
      <c r="O125" s="149" t="s">
        <v>408</v>
      </c>
      <c r="P125" s="374">
        <v>133</v>
      </c>
      <c r="Q125" s="375" t="str">
        <f t="shared" si="2"/>
        <v>✔</v>
      </c>
      <c r="R125" s="386"/>
      <c r="S125" s="193"/>
      <c r="T125" s="1201"/>
      <c r="V125" s="87"/>
    </row>
    <row r="126" spans="1:22" ht="29.25" customHeight="1" thickBot="1" x14ac:dyDescent="0.2">
      <c r="A126" s="167"/>
      <c r="B126" s="944"/>
      <c r="C126" s="944"/>
      <c r="D126" s="944"/>
      <c r="E126" s="960"/>
      <c r="F126" s="1088"/>
      <c r="G126" s="1424" t="s">
        <v>1278</v>
      </c>
      <c r="H126" s="1425"/>
      <c r="I126" s="1425"/>
      <c r="J126" s="1425"/>
      <c r="K126" s="1425"/>
      <c r="L126" s="1426"/>
      <c r="M126" s="114" t="s">
        <v>23</v>
      </c>
      <c r="N126" s="1482" t="s">
        <v>1720</v>
      </c>
      <c r="O126" s="1476"/>
      <c r="P126" s="374">
        <v>134</v>
      </c>
      <c r="Q126" s="1262"/>
      <c r="R126" s="745"/>
      <c r="S126" s="193"/>
      <c r="T126" s="1201"/>
      <c r="V126" s="87"/>
    </row>
    <row r="127" spans="1:22" s="479" customFormat="1" ht="29.25" customHeight="1" thickBot="1" x14ac:dyDescent="0.2">
      <c r="A127" s="1261"/>
      <c r="B127" s="944"/>
      <c r="C127" s="944"/>
      <c r="D127" s="944"/>
      <c r="E127" s="960"/>
      <c r="F127" s="1324"/>
      <c r="G127" s="1424" t="s">
        <v>1585</v>
      </c>
      <c r="H127" s="1425"/>
      <c r="I127" s="1425"/>
      <c r="J127" s="1425"/>
      <c r="K127" s="1425"/>
      <c r="L127" s="1426"/>
      <c r="M127" s="114" t="s">
        <v>23</v>
      </c>
      <c r="N127" s="1456" t="s">
        <v>1821</v>
      </c>
      <c r="O127" s="1457"/>
      <c r="P127" s="374">
        <v>135</v>
      </c>
      <c r="Q127" s="1315"/>
      <c r="R127" s="745"/>
      <c r="S127" s="1325"/>
      <c r="T127" s="1326"/>
    </row>
    <row r="128" spans="1:22" ht="29.25" customHeight="1" thickBot="1" x14ac:dyDescent="0.2">
      <c r="A128" s="167"/>
      <c r="B128" s="944"/>
      <c r="C128" s="944"/>
      <c r="D128" s="944"/>
      <c r="E128" s="960" t="s">
        <v>1203</v>
      </c>
      <c r="F128" s="1458" t="s">
        <v>178</v>
      </c>
      <c r="G128" s="1458"/>
      <c r="H128" s="1458"/>
      <c r="I128" s="1458"/>
      <c r="J128" s="1458"/>
      <c r="K128" s="1458"/>
      <c r="L128" s="1459"/>
      <c r="M128" s="88" t="s">
        <v>154</v>
      </c>
      <c r="N128" s="8" t="s">
        <v>1657</v>
      </c>
      <c r="O128" s="149" t="s">
        <v>408</v>
      </c>
      <c r="P128" s="374">
        <v>136</v>
      </c>
      <c r="Q128" s="375" t="str">
        <f t="shared" si="2"/>
        <v>✔</v>
      </c>
      <c r="R128" s="386"/>
      <c r="S128" s="193"/>
      <c r="T128" s="1201"/>
      <c r="V128" s="87"/>
    </row>
    <row r="129" spans="1:22" ht="13.5" customHeight="1" thickBot="1" x14ac:dyDescent="0.2">
      <c r="A129" s="167"/>
      <c r="B129" s="944"/>
      <c r="C129" s="961"/>
      <c r="D129" s="945"/>
      <c r="E129" s="945"/>
      <c r="F129" s="938"/>
      <c r="G129" s="1438" t="s">
        <v>1111</v>
      </c>
      <c r="H129" s="1430"/>
      <c r="I129" s="1430"/>
      <c r="J129" s="1430"/>
      <c r="K129" s="1430"/>
      <c r="L129" s="1431"/>
      <c r="M129" s="88" t="s">
        <v>23</v>
      </c>
      <c r="N129" s="10" t="s">
        <v>1657</v>
      </c>
      <c r="O129" s="149" t="s">
        <v>408</v>
      </c>
      <c r="P129" s="374">
        <v>137</v>
      </c>
      <c r="Q129" s="375" t="str">
        <f t="shared" si="2"/>
        <v>✔</v>
      </c>
      <c r="R129" s="386"/>
      <c r="S129" s="193"/>
      <c r="T129" s="1201"/>
      <c r="V129" s="87"/>
    </row>
    <row r="130" spans="1:22" ht="13.5" customHeight="1" x14ac:dyDescent="0.15">
      <c r="A130" s="1057"/>
      <c r="B130" s="961"/>
      <c r="C130" s="161" t="s">
        <v>396</v>
      </c>
      <c r="D130" s="169"/>
      <c r="E130" s="169"/>
      <c r="F130" s="169"/>
      <c r="G130" s="169"/>
      <c r="H130" s="162"/>
      <c r="I130" s="162"/>
      <c r="J130" s="162"/>
      <c r="K130" s="162"/>
      <c r="L130" s="162"/>
      <c r="M130" s="93"/>
      <c r="N130" s="93"/>
      <c r="O130" s="94"/>
      <c r="P130" s="374">
        <v>138</v>
      </c>
      <c r="Q130" s="1218"/>
      <c r="S130" s="193"/>
      <c r="T130" s="1201"/>
      <c r="V130" s="87"/>
    </row>
    <row r="131" spans="1:22" ht="71.25" customHeight="1" x14ac:dyDescent="0.15">
      <c r="A131" s="167"/>
      <c r="B131" s="944"/>
      <c r="C131" s="961"/>
      <c r="D131" s="1438" t="s">
        <v>1578</v>
      </c>
      <c r="E131" s="1430"/>
      <c r="F131" s="1430"/>
      <c r="G131" s="1430"/>
      <c r="H131" s="1430"/>
      <c r="I131" s="1430"/>
      <c r="J131" s="1430"/>
      <c r="K131" s="1430"/>
      <c r="L131" s="1430"/>
      <c r="M131" s="115"/>
      <c r="N131" s="115" t="s">
        <v>1811</v>
      </c>
      <c r="O131" s="111" t="s">
        <v>1811</v>
      </c>
      <c r="P131" s="374">
        <v>139</v>
      </c>
      <c r="Q131" s="375" t="str">
        <f t="shared" ref="Q131:Q194" si="3">IF(N131="","未入力あり","✔")</f>
        <v>✔</v>
      </c>
      <c r="S131" s="193"/>
      <c r="T131" s="1201"/>
      <c r="V131" s="87"/>
    </row>
    <row r="132" spans="1:22" ht="13.5" customHeight="1" thickBot="1" x14ac:dyDescent="0.2">
      <c r="A132" s="167"/>
      <c r="B132" s="944"/>
      <c r="C132" s="961"/>
      <c r="D132" s="949" t="s">
        <v>1511</v>
      </c>
      <c r="E132" s="1009"/>
      <c r="F132" s="949"/>
      <c r="G132" s="164"/>
      <c r="H132" s="166"/>
      <c r="I132" s="166"/>
      <c r="J132" s="166"/>
      <c r="K132" s="166"/>
      <c r="L132" s="166"/>
      <c r="M132" s="95"/>
      <c r="N132" s="96" t="s">
        <v>309</v>
      </c>
      <c r="O132" s="97" t="s">
        <v>309</v>
      </c>
      <c r="P132" s="374">
        <v>140</v>
      </c>
      <c r="Q132" s="1218"/>
      <c r="S132" s="193"/>
      <c r="T132" s="1201"/>
      <c r="V132" s="87"/>
    </row>
    <row r="133" spans="1:22" ht="27" customHeight="1" thickBot="1" x14ac:dyDescent="0.2">
      <c r="A133" s="167"/>
      <c r="B133" s="944"/>
      <c r="C133" s="961"/>
      <c r="D133" s="85"/>
      <c r="E133" s="1300" t="s">
        <v>1471</v>
      </c>
      <c r="F133" s="1442" t="s">
        <v>1253</v>
      </c>
      <c r="G133" s="1430"/>
      <c r="H133" s="1430"/>
      <c r="I133" s="1430"/>
      <c r="J133" s="1430"/>
      <c r="K133" s="1430"/>
      <c r="L133" s="1431"/>
      <c r="M133" s="105" t="s">
        <v>36</v>
      </c>
      <c r="N133" s="361">
        <v>39</v>
      </c>
      <c r="O133" s="995" t="s">
        <v>1252</v>
      </c>
      <c r="P133" s="374">
        <v>141</v>
      </c>
      <c r="Q133" s="375" t="str">
        <f t="shared" si="3"/>
        <v>✔</v>
      </c>
      <c r="R133" s="386"/>
      <c r="S133" s="193"/>
      <c r="T133" s="1201"/>
      <c r="V133" s="87"/>
    </row>
    <row r="134" spans="1:22" ht="22.5" customHeight="1" thickBot="1" x14ac:dyDescent="0.2">
      <c r="A134" s="1261"/>
      <c r="B134" s="944"/>
      <c r="C134" s="961"/>
      <c r="D134" s="85"/>
      <c r="E134" s="1285" t="s">
        <v>1472</v>
      </c>
      <c r="F134" s="1427" t="s">
        <v>1515</v>
      </c>
      <c r="G134" s="1427"/>
      <c r="H134" s="1427"/>
      <c r="I134" s="1427"/>
      <c r="J134" s="1427"/>
      <c r="K134" s="1427"/>
      <c r="L134" s="1428"/>
      <c r="M134" s="105" t="s">
        <v>21</v>
      </c>
      <c r="N134" s="8" t="s">
        <v>1657</v>
      </c>
      <c r="O134" s="149" t="s">
        <v>408</v>
      </c>
      <c r="P134" s="374">
        <v>142</v>
      </c>
      <c r="Q134" s="375" t="str">
        <f t="shared" si="3"/>
        <v>✔</v>
      </c>
      <c r="R134" s="87"/>
      <c r="V134" s="87"/>
    </row>
    <row r="135" spans="1:22" ht="18.75" customHeight="1" thickBot="1" x14ac:dyDescent="0.2">
      <c r="A135" s="1261"/>
      <c r="B135" s="944"/>
      <c r="C135" s="961"/>
      <c r="D135" s="85"/>
      <c r="E135" s="939"/>
      <c r="F135" s="1427" t="s">
        <v>1516</v>
      </c>
      <c r="G135" s="1427"/>
      <c r="H135" s="1427"/>
      <c r="I135" s="1427"/>
      <c r="J135" s="1427"/>
      <c r="K135" s="1427"/>
      <c r="L135" s="1428"/>
      <c r="M135" s="105" t="s">
        <v>23</v>
      </c>
      <c r="N135" s="8" t="s">
        <v>1676</v>
      </c>
      <c r="O135" s="149" t="s">
        <v>408</v>
      </c>
      <c r="P135" s="374">
        <v>143</v>
      </c>
      <c r="Q135" s="375" t="str">
        <f t="shared" si="3"/>
        <v>✔</v>
      </c>
      <c r="R135" s="87"/>
      <c r="V135" s="87"/>
    </row>
    <row r="136" spans="1:22" ht="15" customHeight="1" thickBot="1" x14ac:dyDescent="0.2">
      <c r="A136" s="1261"/>
      <c r="B136" s="944"/>
      <c r="C136" s="961"/>
      <c r="D136" s="85"/>
      <c r="E136" s="939"/>
      <c r="F136" s="1427" t="s">
        <v>1517</v>
      </c>
      <c r="G136" s="1427"/>
      <c r="H136" s="1427"/>
      <c r="I136" s="1427"/>
      <c r="J136" s="1427"/>
      <c r="K136" s="1427"/>
      <c r="L136" s="1428"/>
      <c r="M136" s="88" t="s">
        <v>1567</v>
      </c>
      <c r="N136" s="361">
        <v>8</v>
      </c>
      <c r="O136" s="995" t="s">
        <v>1252</v>
      </c>
      <c r="P136" s="374">
        <v>144</v>
      </c>
      <c r="Q136" s="375" t="str">
        <f t="shared" si="3"/>
        <v>✔</v>
      </c>
      <c r="R136" s="87"/>
      <c r="V136" s="87"/>
    </row>
    <row r="137" spans="1:22" ht="15" customHeight="1" thickBot="1" x14ac:dyDescent="0.2">
      <c r="A137" s="1261"/>
      <c r="B137" s="944"/>
      <c r="C137" s="961"/>
      <c r="D137" s="85"/>
      <c r="E137" s="939"/>
      <c r="F137" s="1447" t="s">
        <v>1518</v>
      </c>
      <c r="G137" s="1447"/>
      <c r="H137" s="1447"/>
      <c r="I137" s="1447"/>
      <c r="J137" s="1447"/>
      <c r="K137" s="1447"/>
      <c r="L137" s="1448"/>
      <c r="M137" s="88" t="s">
        <v>1568</v>
      </c>
      <c r="N137" s="361">
        <v>2</v>
      </c>
      <c r="O137" s="995" t="s">
        <v>1252</v>
      </c>
      <c r="P137" s="374">
        <v>145</v>
      </c>
      <c r="Q137" s="375" t="str">
        <f t="shared" si="3"/>
        <v>✔</v>
      </c>
      <c r="R137" s="87"/>
      <c r="V137" s="87"/>
    </row>
    <row r="138" spans="1:22" ht="13.5" customHeight="1" thickBot="1" x14ac:dyDescent="0.2">
      <c r="A138" s="167"/>
      <c r="B138" s="944"/>
      <c r="C138" s="961"/>
      <c r="D138" s="85"/>
      <c r="E138" s="1288" t="s">
        <v>1473</v>
      </c>
      <c r="F138" s="1442" t="s">
        <v>1521</v>
      </c>
      <c r="G138" s="1430"/>
      <c r="H138" s="1430"/>
      <c r="I138" s="1430"/>
      <c r="J138" s="1430"/>
      <c r="K138" s="1430"/>
      <c r="L138" s="1431"/>
      <c r="M138" s="114" t="s">
        <v>699</v>
      </c>
      <c r="N138" s="361">
        <v>32</v>
      </c>
      <c r="O138" s="995" t="s">
        <v>1252</v>
      </c>
      <c r="P138" s="374">
        <v>146</v>
      </c>
      <c r="Q138" s="375" t="str">
        <f t="shared" si="3"/>
        <v>✔</v>
      </c>
      <c r="R138" s="386"/>
      <c r="S138" s="193"/>
      <c r="T138" s="1201"/>
      <c r="V138" s="87"/>
    </row>
    <row r="139" spans="1:22" ht="13.5" customHeight="1" thickBot="1" x14ac:dyDescent="0.2">
      <c r="A139" s="167"/>
      <c r="B139" s="944"/>
      <c r="C139" s="961"/>
      <c r="D139" s="85"/>
      <c r="E139" s="1288" t="s">
        <v>1474</v>
      </c>
      <c r="F139" s="1442" t="s">
        <v>1519</v>
      </c>
      <c r="G139" s="1442"/>
      <c r="H139" s="1442"/>
      <c r="I139" s="1442"/>
      <c r="J139" s="1442"/>
      <c r="K139" s="1442"/>
      <c r="L139" s="1443"/>
      <c r="M139" s="114" t="s">
        <v>23</v>
      </c>
      <c r="N139" s="361">
        <v>1</v>
      </c>
      <c r="O139" s="995" t="s">
        <v>1252</v>
      </c>
      <c r="P139" s="374">
        <v>147</v>
      </c>
      <c r="Q139" s="375" t="str">
        <f t="shared" si="3"/>
        <v>✔</v>
      </c>
      <c r="R139" s="386"/>
      <c r="S139" s="193"/>
      <c r="T139" s="1201"/>
      <c r="V139" s="87"/>
    </row>
    <row r="140" spans="1:22" ht="13.5" customHeight="1" thickBot="1" x14ac:dyDescent="0.2">
      <c r="A140" s="167"/>
      <c r="B140" s="944"/>
      <c r="C140" s="961"/>
      <c r="D140" s="85"/>
      <c r="E140" s="944"/>
      <c r="F140" s="85"/>
      <c r="G140" s="1032"/>
      <c r="H140" s="1439" t="s">
        <v>1520</v>
      </c>
      <c r="I140" s="1440"/>
      <c r="J140" s="1440"/>
      <c r="K140" s="1440"/>
      <c r="L140" s="1441"/>
      <c r="M140" s="114" t="s">
        <v>21</v>
      </c>
      <c r="N140" s="361">
        <v>1</v>
      </c>
      <c r="O140" s="995" t="s">
        <v>1252</v>
      </c>
      <c r="P140" s="374">
        <v>148</v>
      </c>
      <c r="Q140" s="375" t="str">
        <f t="shared" si="3"/>
        <v>✔</v>
      </c>
      <c r="R140" s="386"/>
      <c r="S140" s="193"/>
      <c r="T140" s="1201"/>
      <c r="V140" s="87"/>
    </row>
    <row r="141" spans="1:22" ht="13.5" customHeight="1" thickBot="1" x14ac:dyDescent="0.2">
      <c r="A141" s="167"/>
      <c r="B141" s="944"/>
      <c r="C141" s="961"/>
      <c r="D141" s="85"/>
      <c r="E141" s="944"/>
      <c r="F141" s="937"/>
      <c r="G141" s="1429" t="s">
        <v>1292</v>
      </c>
      <c r="H141" s="1430"/>
      <c r="I141" s="1430"/>
      <c r="J141" s="1430"/>
      <c r="K141" s="1430"/>
      <c r="L141" s="1431"/>
      <c r="M141" s="114" t="s">
        <v>405</v>
      </c>
      <c r="N141" s="8" t="s">
        <v>1676</v>
      </c>
      <c r="O141" s="149" t="s">
        <v>408</v>
      </c>
      <c r="P141" s="374">
        <v>149</v>
      </c>
      <c r="Q141" s="375" t="str">
        <f t="shared" si="3"/>
        <v>✔</v>
      </c>
      <c r="R141" s="386"/>
      <c r="S141" s="193"/>
      <c r="T141" s="1201"/>
      <c r="V141" s="87"/>
    </row>
    <row r="142" spans="1:22" ht="13.5" customHeight="1" thickBot="1" x14ac:dyDescent="0.2">
      <c r="A142" s="167"/>
      <c r="B142" s="944"/>
      <c r="C142" s="961"/>
      <c r="D142" s="85"/>
      <c r="E142" s="944"/>
      <c r="F142" s="85"/>
      <c r="G142" s="940"/>
      <c r="H142" s="1439" t="s">
        <v>1512</v>
      </c>
      <c r="I142" s="1440"/>
      <c r="J142" s="1440"/>
      <c r="K142" s="1440"/>
      <c r="L142" s="1441"/>
      <c r="M142" s="114" t="s">
        <v>1162</v>
      </c>
      <c r="N142" s="361">
        <v>0</v>
      </c>
      <c r="O142" s="394" t="s">
        <v>741</v>
      </c>
      <c r="P142" s="374">
        <v>150</v>
      </c>
      <c r="Q142" s="375" t="str">
        <f t="shared" si="3"/>
        <v>✔</v>
      </c>
      <c r="R142" s="386"/>
      <c r="S142" s="193"/>
      <c r="T142" s="1201"/>
      <c r="V142" s="87"/>
    </row>
    <row r="143" spans="1:22" ht="13.5" customHeight="1" thickBot="1" x14ac:dyDescent="0.2">
      <c r="A143" s="167"/>
      <c r="B143" s="944"/>
      <c r="C143" s="961"/>
      <c r="D143" s="85"/>
      <c r="E143" s="944"/>
      <c r="F143" s="85"/>
      <c r="G143" s="940"/>
      <c r="H143" s="1439" t="s">
        <v>1513</v>
      </c>
      <c r="I143" s="1440"/>
      <c r="J143" s="1440"/>
      <c r="K143" s="1440"/>
      <c r="L143" s="1441"/>
      <c r="M143" s="114" t="s">
        <v>1162</v>
      </c>
      <c r="N143" s="361">
        <v>0</v>
      </c>
      <c r="O143" s="394" t="s">
        <v>741</v>
      </c>
      <c r="P143" s="374">
        <v>151</v>
      </c>
      <c r="Q143" s="375" t="str">
        <f t="shared" si="3"/>
        <v>✔</v>
      </c>
      <c r="R143" s="386"/>
      <c r="S143" s="193"/>
      <c r="T143" s="1201"/>
      <c r="V143" s="87"/>
    </row>
    <row r="144" spans="1:22" ht="35.25" customHeight="1" thickBot="1" x14ac:dyDescent="0.2">
      <c r="A144" s="167"/>
      <c r="B144" s="944"/>
      <c r="C144" s="961"/>
      <c r="D144" s="85"/>
      <c r="E144" s="944"/>
      <c r="F144" s="85"/>
      <c r="G144" s="941"/>
      <c r="H144" s="1432" t="s">
        <v>1514</v>
      </c>
      <c r="I144" s="1433"/>
      <c r="J144" s="1433"/>
      <c r="K144" s="1433"/>
      <c r="L144" s="1434"/>
      <c r="M144" s="114" t="s">
        <v>55</v>
      </c>
      <c r="N144" s="1475" t="s">
        <v>1811</v>
      </c>
      <c r="O144" s="1476"/>
      <c r="P144" s="374">
        <v>152</v>
      </c>
      <c r="Q144" s="375" t="str">
        <f t="shared" si="3"/>
        <v>✔</v>
      </c>
      <c r="S144" s="193"/>
      <c r="T144" s="1201"/>
      <c r="V144" s="87"/>
    </row>
    <row r="145" spans="1:22" ht="13.5" customHeight="1" thickBot="1" x14ac:dyDescent="0.2">
      <c r="A145" s="167"/>
      <c r="B145" s="944"/>
      <c r="C145" s="961"/>
      <c r="D145" s="85"/>
      <c r="E145" s="944"/>
      <c r="F145" s="1429" t="s">
        <v>1569</v>
      </c>
      <c r="G145" s="1442"/>
      <c r="H145" s="1442"/>
      <c r="I145" s="1442"/>
      <c r="J145" s="1442"/>
      <c r="K145" s="1442"/>
      <c r="L145" s="1443"/>
      <c r="M145" s="114" t="s">
        <v>699</v>
      </c>
      <c r="N145" s="361">
        <v>2</v>
      </c>
      <c r="O145" s="995" t="s">
        <v>1252</v>
      </c>
      <c r="P145" s="374">
        <v>153</v>
      </c>
      <c r="Q145" s="375" t="str">
        <f t="shared" si="3"/>
        <v>✔</v>
      </c>
      <c r="R145" s="386"/>
      <c r="S145" s="193"/>
      <c r="T145" s="1201"/>
      <c r="V145" s="87"/>
    </row>
    <row r="146" spans="1:22" ht="13.5" customHeight="1" thickBot="1" x14ac:dyDescent="0.2">
      <c r="A146" s="167"/>
      <c r="B146" s="944"/>
      <c r="C146" s="961"/>
      <c r="D146" s="85"/>
      <c r="E146" s="944"/>
      <c r="F146" s="961"/>
      <c r="G146" s="1460" t="s">
        <v>1570</v>
      </c>
      <c r="H146" s="1440"/>
      <c r="I146" s="1440"/>
      <c r="J146" s="1440"/>
      <c r="K146" s="1440"/>
      <c r="L146" s="1441"/>
      <c r="M146" s="114" t="s">
        <v>43</v>
      </c>
      <c r="N146" s="361">
        <v>0</v>
      </c>
      <c r="O146" s="995" t="s">
        <v>1252</v>
      </c>
      <c r="P146" s="374">
        <v>154</v>
      </c>
      <c r="Q146" s="375" t="str">
        <f t="shared" si="3"/>
        <v>✔</v>
      </c>
      <c r="R146" s="386"/>
      <c r="S146" s="193"/>
      <c r="T146" s="1201"/>
      <c r="V146" s="87"/>
    </row>
    <row r="147" spans="1:22" ht="13.5" customHeight="1" thickBot="1" x14ac:dyDescent="0.2">
      <c r="A147" s="167"/>
      <c r="B147" s="944"/>
      <c r="C147" s="961"/>
      <c r="D147" s="85"/>
      <c r="E147" s="945"/>
      <c r="F147" s="962"/>
      <c r="G147" s="1041"/>
      <c r="H147" s="1070"/>
      <c r="I147" s="1070"/>
      <c r="J147" s="1070"/>
      <c r="K147" s="1070"/>
      <c r="L147" s="1277" t="s">
        <v>1571</v>
      </c>
      <c r="M147" s="114" t="s">
        <v>520</v>
      </c>
      <c r="N147" s="361">
        <v>0</v>
      </c>
      <c r="O147" s="176" t="s">
        <v>29</v>
      </c>
      <c r="P147" s="374">
        <v>155</v>
      </c>
      <c r="Q147" s="375" t="str">
        <f t="shared" si="3"/>
        <v>✔</v>
      </c>
      <c r="R147" s="386"/>
      <c r="S147" s="193"/>
      <c r="T147" s="1201"/>
      <c r="V147" s="87"/>
    </row>
    <row r="148" spans="1:22" ht="33" customHeight="1" thickBot="1" x14ac:dyDescent="0.2">
      <c r="A148" s="1261"/>
      <c r="B148" s="944"/>
      <c r="C148" s="961"/>
      <c r="D148" s="85"/>
      <c r="E148" s="1288" t="s">
        <v>1475</v>
      </c>
      <c r="F148" s="1463" t="s">
        <v>1524</v>
      </c>
      <c r="G148" s="1463"/>
      <c r="H148" s="1463"/>
      <c r="I148" s="1463"/>
      <c r="J148" s="1463"/>
      <c r="K148" s="1463"/>
      <c r="L148" s="1464"/>
      <c r="M148" s="755" t="s">
        <v>21</v>
      </c>
      <c r="N148" s="8" t="s">
        <v>1657</v>
      </c>
      <c r="O148" s="149" t="s">
        <v>408</v>
      </c>
      <c r="P148" s="374">
        <v>156</v>
      </c>
      <c r="Q148" s="375" t="str">
        <f t="shared" si="3"/>
        <v>✔</v>
      </c>
      <c r="R148" s="87"/>
      <c r="V148" s="87"/>
    </row>
    <row r="149" spans="1:22" ht="12.75" customHeight="1" thickBot="1" x14ac:dyDescent="0.2">
      <c r="A149" s="1261"/>
      <c r="B149" s="944"/>
      <c r="C149" s="961"/>
      <c r="D149" s="85"/>
      <c r="E149" s="952"/>
      <c r="F149" s="1425" t="s">
        <v>1522</v>
      </c>
      <c r="G149" s="1425"/>
      <c r="H149" s="1425"/>
      <c r="I149" s="1425"/>
      <c r="J149" s="1425"/>
      <c r="K149" s="1425"/>
      <c r="L149" s="1426"/>
      <c r="M149" s="755" t="s">
        <v>23</v>
      </c>
      <c r="N149" s="8" t="s">
        <v>1676</v>
      </c>
      <c r="O149" s="149" t="s">
        <v>408</v>
      </c>
      <c r="P149" s="374">
        <v>157</v>
      </c>
      <c r="Q149" s="375" t="str">
        <f t="shared" si="3"/>
        <v>✔</v>
      </c>
      <c r="R149" s="87"/>
      <c r="V149" s="87"/>
    </row>
    <row r="150" spans="1:22" ht="15.75" customHeight="1" thickBot="1" x14ac:dyDescent="0.2">
      <c r="A150" s="1261"/>
      <c r="B150" s="944"/>
      <c r="C150" s="961"/>
      <c r="D150" s="85"/>
      <c r="E150" s="952"/>
      <c r="F150" s="1425" t="s">
        <v>1523</v>
      </c>
      <c r="G150" s="1425"/>
      <c r="H150" s="1425"/>
      <c r="I150" s="1425"/>
      <c r="J150" s="1425"/>
      <c r="K150" s="1425"/>
      <c r="L150" s="1426"/>
      <c r="M150" s="755" t="str">
        <f>IF(N149="いいえ","A",IF(N149="はい","-","A／-"))</f>
        <v>A</v>
      </c>
      <c r="N150" s="361">
        <v>1</v>
      </c>
      <c r="O150" s="995" t="s">
        <v>1252</v>
      </c>
      <c r="P150" s="374">
        <v>158</v>
      </c>
      <c r="Q150" s="375" t="str">
        <f t="shared" si="3"/>
        <v>✔</v>
      </c>
      <c r="R150" s="87"/>
      <c r="V150" s="87"/>
    </row>
    <row r="151" spans="1:22" ht="14.25" thickBot="1" x14ac:dyDescent="0.2">
      <c r="A151" s="167"/>
      <c r="B151" s="944"/>
      <c r="C151" s="961"/>
      <c r="D151" s="953" t="s">
        <v>1539</v>
      </c>
      <c r="E151" s="1026"/>
      <c r="F151" s="953"/>
      <c r="G151" s="1267"/>
      <c r="H151" s="1268"/>
      <c r="I151" s="1268"/>
      <c r="J151" s="1268"/>
      <c r="K151" s="1268"/>
      <c r="L151" s="1268"/>
      <c r="M151" s="1005"/>
      <c r="N151" s="1006" t="s">
        <v>309</v>
      </c>
      <c r="O151" s="1007" t="s">
        <v>309</v>
      </c>
      <c r="P151" s="374">
        <v>159</v>
      </c>
      <c r="Q151" s="1218"/>
      <c r="R151" s="745"/>
      <c r="S151" s="193"/>
      <c r="T151" s="1201"/>
      <c r="V151" s="87"/>
    </row>
    <row r="152" spans="1:22" ht="13.5" customHeight="1" thickBot="1" x14ac:dyDescent="0.2">
      <c r="A152" s="167"/>
      <c r="B152" s="944"/>
      <c r="C152" s="961"/>
      <c r="D152" s="85"/>
      <c r="E152" s="1288" t="s">
        <v>1471</v>
      </c>
      <c r="F152" s="1442" t="s">
        <v>1540</v>
      </c>
      <c r="G152" s="1442"/>
      <c r="H152" s="1442"/>
      <c r="I152" s="1442"/>
      <c r="J152" s="1442"/>
      <c r="K152" s="1442"/>
      <c r="L152" s="1443"/>
      <c r="M152" s="88" t="s">
        <v>1567</v>
      </c>
      <c r="N152" s="361">
        <v>2</v>
      </c>
      <c r="O152" s="995" t="s">
        <v>1252</v>
      </c>
      <c r="P152" s="374">
        <v>160</v>
      </c>
      <c r="Q152" s="375" t="str">
        <f t="shared" si="3"/>
        <v>✔</v>
      </c>
      <c r="R152" s="386"/>
      <c r="S152" s="193"/>
      <c r="T152" s="1201"/>
      <c r="V152" s="87"/>
    </row>
    <row r="153" spans="1:22" ht="13.5" customHeight="1" thickBot="1" x14ac:dyDescent="0.2">
      <c r="A153" s="167"/>
      <c r="B153" s="944"/>
      <c r="C153" s="961"/>
      <c r="D153" s="85"/>
      <c r="E153" s="944"/>
      <c r="F153" s="937"/>
      <c r="G153" s="1517" t="s">
        <v>700</v>
      </c>
      <c r="H153" s="1518"/>
      <c r="I153" s="1518"/>
      <c r="J153" s="1518"/>
      <c r="K153" s="1518"/>
      <c r="L153" s="1519"/>
      <c r="M153" s="88" t="s">
        <v>1568</v>
      </c>
      <c r="N153" s="8" t="s">
        <v>1657</v>
      </c>
      <c r="O153" s="149" t="s">
        <v>408</v>
      </c>
      <c r="P153" s="374">
        <v>161</v>
      </c>
      <c r="Q153" s="375" t="str">
        <f t="shared" si="3"/>
        <v>✔</v>
      </c>
      <c r="R153" s="386"/>
      <c r="S153" s="193"/>
      <c r="T153" s="1201"/>
      <c r="V153" s="87"/>
    </row>
    <row r="154" spans="1:22" ht="13.5" customHeight="1" thickBot="1" x14ac:dyDescent="0.2">
      <c r="A154" s="167"/>
      <c r="B154" s="944"/>
      <c r="C154" s="961"/>
      <c r="D154" s="85"/>
      <c r="E154" s="944"/>
      <c r="F154" s="937"/>
      <c r="G154" s="168"/>
      <c r="H154" s="991"/>
      <c r="I154" s="1276"/>
      <c r="J154" s="1276"/>
      <c r="K154" s="1276"/>
      <c r="L154" s="957" t="s">
        <v>1525</v>
      </c>
      <c r="M154" s="958" t="s">
        <v>1163</v>
      </c>
      <c r="N154" s="361">
        <v>2</v>
      </c>
      <c r="O154" s="882" t="s">
        <v>741</v>
      </c>
      <c r="P154" s="374">
        <v>162</v>
      </c>
      <c r="Q154" s="375" t="str">
        <f t="shared" si="3"/>
        <v>✔</v>
      </c>
      <c r="R154" s="386"/>
      <c r="S154" s="193"/>
      <c r="T154" s="1201"/>
      <c r="V154" s="87"/>
    </row>
    <row r="155" spans="1:22" ht="27.75" customHeight="1" thickBot="1" x14ac:dyDescent="0.2">
      <c r="A155" s="167"/>
      <c r="B155" s="944"/>
      <c r="C155" s="961"/>
      <c r="D155" s="85"/>
      <c r="E155" s="944"/>
      <c r="F155" s="937"/>
      <c r="G155" s="168"/>
      <c r="H155" s="1029"/>
      <c r="I155" s="1477" t="s">
        <v>1526</v>
      </c>
      <c r="J155" s="1477"/>
      <c r="K155" s="1477"/>
      <c r="L155" s="1478"/>
      <c r="M155" s="958" t="s">
        <v>55</v>
      </c>
      <c r="N155" s="1475"/>
      <c r="O155" s="1476"/>
      <c r="P155" s="374">
        <v>163</v>
      </c>
      <c r="Q155" s="1218"/>
      <c r="S155" s="193"/>
      <c r="T155" s="1201"/>
      <c r="V155" s="87"/>
    </row>
    <row r="156" spans="1:22" ht="13.5" customHeight="1" thickBot="1" x14ac:dyDescent="0.2">
      <c r="A156" s="167"/>
      <c r="B156" s="944"/>
      <c r="C156" s="961"/>
      <c r="D156" s="85"/>
      <c r="E156" s="944"/>
      <c r="F156" s="1429" t="s">
        <v>1254</v>
      </c>
      <c r="G156" s="1442"/>
      <c r="H156" s="1442"/>
      <c r="I156" s="1442"/>
      <c r="J156" s="1442"/>
      <c r="K156" s="1442"/>
      <c r="L156" s="1443"/>
      <c r="M156" s="88" t="s">
        <v>1567</v>
      </c>
      <c r="N156" s="361">
        <v>7</v>
      </c>
      <c r="O156" s="995" t="s">
        <v>1252</v>
      </c>
      <c r="P156" s="374">
        <v>164</v>
      </c>
      <c r="Q156" s="375" t="str">
        <f t="shared" si="3"/>
        <v>✔</v>
      </c>
      <c r="R156" s="386"/>
      <c r="S156" s="193"/>
      <c r="T156" s="1201"/>
      <c r="V156" s="87"/>
    </row>
    <row r="157" spans="1:22" ht="13.5" customHeight="1" thickBot="1" x14ac:dyDescent="0.2">
      <c r="A157" s="167"/>
      <c r="B157" s="944"/>
      <c r="C157" s="961"/>
      <c r="D157" s="85"/>
      <c r="E157" s="944"/>
      <c r="F157" s="944"/>
      <c r="G157" s="1030"/>
      <c r="H157" s="991"/>
      <c r="I157" s="1276"/>
      <c r="J157" s="1276"/>
      <c r="K157" s="1276"/>
      <c r="L157" s="957" t="s">
        <v>701</v>
      </c>
      <c r="M157" s="958" t="s">
        <v>522</v>
      </c>
      <c r="N157" s="361">
        <v>2</v>
      </c>
      <c r="O157" s="388" t="s">
        <v>29</v>
      </c>
      <c r="P157" s="374">
        <v>165</v>
      </c>
      <c r="Q157" s="375" t="str">
        <f t="shared" si="3"/>
        <v>✔</v>
      </c>
      <c r="R157" s="386"/>
      <c r="S157" s="193"/>
      <c r="T157" s="1201"/>
      <c r="V157" s="87"/>
    </row>
    <row r="158" spans="1:22" ht="13.5" customHeight="1" thickBot="1" x14ac:dyDescent="0.2">
      <c r="A158" s="167"/>
      <c r="B158" s="944"/>
      <c r="C158" s="961"/>
      <c r="D158" s="85"/>
      <c r="E158" s="944"/>
      <c r="F158" s="961"/>
      <c r="G158" s="1444" t="s">
        <v>702</v>
      </c>
      <c r="H158" s="1445"/>
      <c r="I158" s="1445"/>
      <c r="J158" s="1445"/>
      <c r="K158" s="1445"/>
      <c r="L158" s="1446"/>
      <c r="M158" s="88" t="s">
        <v>1568</v>
      </c>
      <c r="N158" s="8" t="s">
        <v>1657</v>
      </c>
      <c r="O158" s="149" t="s">
        <v>408</v>
      </c>
      <c r="P158" s="374">
        <v>166</v>
      </c>
      <c r="Q158" s="375" t="str">
        <f t="shared" si="3"/>
        <v>✔</v>
      </c>
      <c r="R158" s="386"/>
      <c r="S158" s="193"/>
      <c r="T158" s="1201"/>
      <c r="V158" s="87"/>
    </row>
    <row r="159" spans="1:22" ht="13.5" customHeight="1" thickBot="1" x14ac:dyDescent="0.2">
      <c r="A159" s="167"/>
      <c r="B159" s="944"/>
      <c r="C159" s="961"/>
      <c r="D159" s="85"/>
      <c r="E159" s="944"/>
      <c r="F159" s="961"/>
      <c r="G159" s="955"/>
      <c r="H159" s="991"/>
      <c r="I159" s="1276"/>
      <c r="J159" s="1276"/>
      <c r="K159" s="1276"/>
      <c r="L159" s="957" t="s">
        <v>1527</v>
      </c>
      <c r="M159" s="958" t="s">
        <v>1162</v>
      </c>
      <c r="N159" s="361">
        <v>2</v>
      </c>
      <c r="O159" s="882" t="s">
        <v>741</v>
      </c>
      <c r="P159" s="374">
        <v>167</v>
      </c>
      <c r="Q159" s="375" t="str">
        <f t="shared" si="3"/>
        <v>✔</v>
      </c>
      <c r="R159" s="386"/>
      <c r="S159" s="193"/>
      <c r="T159" s="1201"/>
      <c r="V159" s="87"/>
    </row>
    <row r="160" spans="1:22" ht="27" customHeight="1" thickBot="1" x14ac:dyDescent="0.2">
      <c r="A160" s="167"/>
      <c r="B160" s="944"/>
      <c r="C160" s="961"/>
      <c r="D160" s="85"/>
      <c r="E160" s="944"/>
      <c r="F160" s="962"/>
      <c r="G160" s="1027"/>
      <c r="H160" s="1479" t="s">
        <v>1514</v>
      </c>
      <c r="I160" s="1480"/>
      <c r="J160" s="1480"/>
      <c r="K160" s="1480"/>
      <c r="L160" s="1481"/>
      <c r="M160" s="958" t="s">
        <v>55</v>
      </c>
      <c r="N160" s="1475"/>
      <c r="O160" s="1476"/>
      <c r="P160" s="374">
        <v>168</v>
      </c>
      <c r="Q160" s="1218"/>
      <c r="S160" s="193"/>
      <c r="T160" s="1201"/>
      <c r="V160" s="87"/>
    </row>
    <row r="161" spans="1:22" ht="13.5" customHeight="1" thickBot="1" x14ac:dyDescent="0.2">
      <c r="A161" s="167"/>
      <c r="B161" s="944"/>
      <c r="C161" s="961"/>
      <c r="D161" s="85"/>
      <c r="E161" s="944"/>
      <c r="F161" s="1429" t="s">
        <v>1255</v>
      </c>
      <c r="G161" s="1442"/>
      <c r="H161" s="1442"/>
      <c r="I161" s="1442"/>
      <c r="J161" s="1442"/>
      <c r="K161" s="1442"/>
      <c r="L161" s="1443"/>
      <c r="M161" s="88" t="s">
        <v>1568</v>
      </c>
      <c r="N161" s="361">
        <v>1</v>
      </c>
      <c r="O161" s="995" t="s">
        <v>1252</v>
      </c>
      <c r="P161" s="374">
        <v>169</v>
      </c>
      <c r="Q161" s="375" t="str">
        <f t="shared" si="3"/>
        <v>✔</v>
      </c>
      <c r="R161" s="386"/>
      <c r="S161" s="193"/>
      <c r="T161" s="1201"/>
      <c r="V161" s="87"/>
    </row>
    <row r="162" spans="1:22" ht="13.5" customHeight="1" thickBot="1" x14ac:dyDescent="0.2">
      <c r="A162" s="167"/>
      <c r="B162" s="944"/>
      <c r="C162" s="961"/>
      <c r="D162" s="85"/>
      <c r="E162" s="944"/>
      <c r="F162" s="944"/>
      <c r="G162" s="1013"/>
      <c r="H162" s="956"/>
      <c r="I162" s="956"/>
      <c r="J162" s="956"/>
      <c r="K162" s="956"/>
      <c r="L162" s="957" t="s">
        <v>703</v>
      </c>
      <c r="M162" s="958" t="s">
        <v>45</v>
      </c>
      <c r="N162" s="361">
        <v>1</v>
      </c>
      <c r="O162" s="388" t="s">
        <v>29</v>
      </c>
      <c r="P162" s="374">
        <v>170</v>
      </c>
      <c r="Q162" s="375" t="str">
        <f t="shared" si="3"/>
        <v>✔</v>
      </c>
      <c r="R162" s="386"/>
      <c r="S162" s="193"/>
      <c r="T162" s="1201"/>
      <c r="V162" s="87"/>
    </row>
    <row r="163" spans="1:22" ht="13.5" customHeight="1" thickBot="1" x14ac:dyDescent="0.2">
      <c r="A163" s="167"/>
      <c r="B163" s="944"/>
      <c r="C163" s="961"/>
      <c r="D163" s="85"/>
      <c r="E163" s="944"/>
      <c r="F163" s="961"/>
      <c r="G163" s="1444" t="s">
        <v>704</v>
      </c>
      <c r="H163" s="1445"/>
      <c r="I163" s="1445"/>
      <c r="J163" s="1445"/>
      <c r="K163" s="1445"/>
      <c r="L163" s="1446"/>
      <c r="M163" s="88" t="s">
        <v>1568</v>
      </c>
      <c r="N163" s="8" t="s">
        <v>1676</v>
      </c>
      <c r="O163" s="149" t="s">
        <v>408</v>
      </c>
      <c r="P163" s="374">
        <v>171</v>
      </c>
      <c r="Q163" s="375" t="str">
        <f t="shared" si="3"/>
        <v>✔</v>
      </c>
      <c r="R163" s="386"/>
      <c r="S163" s="193"/>
      <c r="T163" s="1201"/>
      <c r="V163" s="87"/>
    </row>
    <row r="164" spans="1:22" ht="13.5" customHeight="1" thickBot="1" x14ac:dyDescent="0.2">
      <c r="A164" s="167"/>
      <c r="B164" s="944"/>
      <c r="C164" s="961"/>
      <c r="D164" s="85"/>
      <c r="E164" s="944"/>
      <c r="F164" s="961"/>
      <c r="G164" s="168"/>
      <c r="H164" s="991"/>
      <c r="I164" s="1276"/>
      <c r="J164" s="1276"/>
      <c r="K164" s="1276"/>
      <c r="L164" s="957" t="s">
        <v>1528</v>
      </c>
      <c r="M164" s="958" t="s">
        <v>1164</v>
      </c>
      <c r="N164" s="361">
        <v>0</v>
      </c>
      <c r="O164" s="882" t="s">
        <v>741</v>
      </c>
      <c r="P164" s="374">
        <v>172</v>
      </c>
      <c r="Q164" s="375" t="str">
        <f t="shared" si="3"/>
        <v>✔</v>
      </c>
      <c r="R164" s="386"/>
      <c r="S164" s="193"/>
      <c r="T164" s="1201"/>
      <c r="V164" s="87"/>
    </row>
    <row r="165" spans="1:22" ht="27" customHeight="1" thickBot="1" x14ac:dyDescent="0.2">
      <c r="A165" s="167"/>
      <c r="B165" s="944"/>
      <c r="C165" s="961"/>
      <c r="D165" s="85"/>
      <c r="E165" s="945"/>
      <c r="F165" s="962"/>
      <c r="G165" s="1025"/>
      <c r="H165" s="1479" t="s">
        <v>1529</v>
      </c>
      <c r="I165" s="1480"/>
      <c r="J165" s="1480"/>
      <c r="K165" s="1480"/>
      <c r="L165" s="1481"/>
      <c r="M165" s="958" t="s">
        <v>55</v>
      </c>
      <c r="N165" s="1475"/>
      <c r="O165" s="1476"/>
      <c r="P165" s="374">
        <v>173</v>
      </c>
      <c r="Q165" s="1218"/>
      <c r="S165" s="193"/>
      <c r="T165" s="1201"/>
      <c r="V165" s="87"/>
    </row>
    <row r="166" spans="1:22" ht="13.5" customHeight="1" thickBot="1" x14ac:dyDescent="0.2">
      <c r="A166" s="167"/>
      <c r="B166" s="944"/>
      <c r="C166" s="961"/>
      <c r="D166" s="85"/>
      <c r="E166" s="1288" t="s">
        <v>1472</v>
      </c>
      <c r="F166" s="1442" t="s">
        <v>1256</v>
      </c>
      <c r="G166" s="1442"/>
      <c r="H166" s="1442"/>
      <c r="I166" s="1442"/>
      <c r="J166" s="1442"/>
      <c r="K166" s="1442"/>
      <c r="L166" s="1443"/>
      <c r="M166" s="1031" t="s">
        <v>521</v>
      </c>
      <c r="N166" s="361">
        <v>11</v>
      </c>
      <c r="O166" s="995" t="s">
        <v>1252</v>
      </c>
      <c r="P166" s="374">
        <v>174</v>
      </c>
      <c r="Q166" s="375" t="str">
        <f t="shared" si="3"/>
        <v>✔</v>
      </c>
      <c r="R166" s="386"/>
      <c r="S166" s="193"/>
      <c r="T166" s="1201"/>
      <c r="V166" s="87"/>
    </row>
    <row r="167" spans="1:22" ht="13.5" customHeight="1" thickBot="1" x14ac:dyDescent="0.2">
      <c r="A167" s="167"/>
      <c r="B167" s="944"/>
      <c r="C167" s="961"/>
      <c r="D167" s="85"/>
      <c r="E167" s="944"/>
      <c r="F167" s="85"/>
      <c r="G167" s="168"/>
      <c r="H167" s="1023"/>
      <c r="I167" s="1274"/>
      <c r="J167" s="1274"/>
      <c r="K167" s="1274"/>
      <c r="L167" s="1277" t="s">
        <v>703</v>
      </c>
      <c r="M167" s="114" t="s">
        <v>45</v>
      </c>
      <c r="N167" s="361">
        <v>11</v>
      </c>
      <c r="O167" s="388" t="s">
        <v>26</v>
      </c>
      <c r="P167" s="374">
        <v>175</v>
      </c>
      <c r="Q167" s="375" t="str">
        <f t="shared" si="3"/>
        <v>✔</v>
      </c>
      <c r="R167" s="386"/>
      <c r="S167" s="193"/>
      <c r="T167" s="1201"/>
      <c r="V167" s="87"/>
    </row>
    <row r="168" spans="1:22" ht="13.5" customHeight="1" thickBot="1" x14ac:dyDescent="0.2">
      <c r="A168" s="167"/>
      <c r="B168" s="944"/>
      <c r="C168" s="961"/>
      <c r="D168" s="85"/>
      <c r="E168" s="944"/>
      <c r="F168" s="937"/>
      <c r="G168" s="1429" t="s">
        <v>705</v>
      </c>
      <c r="H168" s="1430"/>
      <c r="I168" s="1430"/>
      <c r="J168" s="1430"/>
      <c r="K168" s="1430"/>
      <c r="L168" s="1431"/>
      <c r="M168" s="114" t="s">
        <v>405</v>
      </c>
      <c r="N168" s="8" t="s">
        <v>1657</v>
      </c>
      <c r="O168" s="149" t="s">
        <v>408</v>
      </c>
      <c r="P168" s="374">
        <v>176</v>
      </c>
      <c r="Q168" s="375" t="str">
        <f t="shared" si="3"/>
        <v>✔</v>
      </c>
      <c r="R168" s="386"/>
      <c r="S168" s="193"/>
      <c r="T168" s="1201"/>
      <c r="V168" s="87"/>
    </row>
    <row r="169" spans="1:22" ht="13.5" customHeight="1" thickBot="1" x14ac:dyDescent="0.2">
      <c r="A169" s="167"/>
      <c r="B169" s="944"/>
      <c r="C169" s="961"/>
      <c r="D169" s="85"/>
      <c r="E169" s="944"/>
      <c r="F169" s="937"/>
      <c r="G169" s="168"/>
      <c r="H169" s="1270"/>
      <c r="I169" s="1269"/>
      <c r="J169" s="1269"/>
      <c r="K169" s="1269"/>
      <c r="L169" s="1277" t="s">
        <v>1530</v>
      </c>
      <c r="M169" s="114" t="s">
        <v>1160</v>
      </c>
      <c r="N169" s="361">
        <v>0</v>
      </c>
      <c r="O169" s="388" t="s">
        <v>25</v>
      </c>
      <c r="P169" s="374">
        <v>177</v>
      </c>
      <c r="Q169" s="375" t="str">
        <f t="shared" si="3"/>
        <v>✔</v>
      </c>
      <c r="R169" s="386"/>
      <c r="S169" s="193"/>
      <c r="T169" s="1201"/>
      <c r="V169" s="87"/>
    </row>
    <row r="170" spans="1:22" ht="13.5" customHeight="1" thickBot="1" x14ac:dyDescent="0.2">
      <c r="A170" s="167"/>
      <c r="B170" s="944"/>
      <c r="C170" s="961"/>
      <c r="D170" s="85"/>
      <c r="E170" s="944"/>
      <c r="F170" s="937"/>
      <c r="G170" s="168"/>
      <c r="H170" s="1270"/>
      <c r="I170" s="1269"/>
      <c r="J170" s="1269"/>
      <c r="K170" s="1269"/>
      <c r="L170" s="1277" t="s">
        <v>1531</v>
      </c>
      <c r="M170" s="114" t="s">
        <v>1162</v>
      </c>
      <c r="N170" s="361">
        <v>0</v>
      </c>
      <c r="O170" s="388" t="s">
        <v>25</v>
      </c>
      <c r="P170" s="374">
        <v>178</v>
      </c>
      <c r="Q170" s="375" t="str">
        <f t="shared" si="3"/>
        <v>✔</v>
      </c>
      <c r="R170" s="386"/>
      <c r="S170" s="193"/>
      <c r="T170" s="1201"/>
      <c r="V170" s="87"/>
    </row>
    <row r="171" spans="1:22" ht="27" customHeight="1" thickBot="1" x14ac:dyDescent="0.2">
      <c r="A171" s="167"/>
      <c r="B171" s="944"/>
      <c r="C171" s="961"/>
      <c r="D171" s="85"/>
      <c r="E171" s="944"/>
      <c r="F171" s="937"/>
      <c r="G171" s="168"/>
      <c r="H171" s="1467" t="s">
        <v>1514</v>
      </c>
      <c r="I171" s="1468"/>
      <c r="J171" s="1468"/>
      <c r="K171" s="1468"/>
      <c r="L171" s="1469"/>
      <c r="M171" s="102" t="s">
        <v>55</v>
      </c>
      <c r="N171" s="1475" t="s">
        <v>1677</v>
      </c>
      <c r="O171" s="1476"/>
      <c r="P171" s="374">
        <v>179</v>
      </c>
      <c r="Q171" s="1218"/>
      <c r="S171" s="193"/>
      <c r="T171" s="1201"/>
      <c r="V171" s="87"/>
    </row>
    <row r="172" spans="1:22" ht="13.5" customHeight="1" thickBot="1" x14ac:dyDescent="0.2">
      <c r="A172" s="167"/>
      <c r="B172" s="944"/>
      <c r="C172" s="961"/>
      <c r="D172" s="85"/>
      <c r="E172" s="944"/>
      <c r="F172" s="1429" t="s">
        <v>1257</v>
      </c>
      <c r="G172" s="1442"/>
      <c r="H172" s="1442"/>
      <c r="I172" s="1442"/>
      <c r="J172" s="1442"/>
      <c r="K172" s="1442"/>
      <c r="L172" s="1443"/>
      <c r="M172" s="1031" t="s">
        <v>521</v>
      </c>
      <c r="N172" s="361">
        <v>1</v>
      </c>
      <c r="O172" s="995" t="s">
        <v>1252</v>
      </c>
      <c r="P172" s="374">
        <v>180</v>
      </c>
      <c r="Q172" s="375" t="str">
        <f t="shared" si="3"/>
        <v>✔</v>
      </c>
      <c r="R172" s="386"/>
      <c r="S172" s="193"/>
      <c r="T172" s="1201"/>
      <c r="V172" s="87"/>
    </row>
    <row r="173" spans="1:22" ht="13.5" customHeight="1" thickBot="1" x14ac:dyDescent="0.2">
      <c r="A173" s="167"/>
      <c r="B173" s="944"/>
      <c r="C173" s="961"/>
      <c r="D173" s="85"/>
      <c r="E173" s="944"/>
      <c r="F173" s="961"/>
      <c r="G173" s="1429" t="s">
        <v>706</v>
      </c>
      <c r="H173" s="1430"/>
      <c r="I173" s="1430"/>
      <c r="J173" s="1430"/>
      <c r="K173" s="1430"/>
      <c r="L173" s="1431"/>
      <c r="M173" s="114" t="s">
        <v>405</v>
      </c>
      <c r="N173" s="8" t="s">
        <v>1657</v>
      </c>
      <c r="O173" s="149" t="s">
        <v>408</v>
      </c>
      <c r="P173" s="374">
        <v>181</v>
      </c>
      <c r="Q173" s="375" t="str">
        <f t="shared" si="3"/>
        <v>✔</v>
      </c>
      <c r="R173" s="386"/>
      <c r="S173" s="193"/>
      <c r="T173" s="1201"/>
      <c r="V173" s="87"/>
    </row>
    <row r="174" spans="1:22" ht="13.5" customHeight="1" thickBot="1" x14ac:dyDescent="0.2">
      <c r="A174" s="167"/>
      <c r="B174" s="944"/>
      <c r="C174" s="961"/>
      <c r="D174" s="85"/>
      <c r="E174" s="944"/>
      <c r="F174" s="961"/>
      <c r="G174" s="940"/>
      <c r="H174" s="1270"/>
      <c r="I174" s="1269"/>
      <c r="J174" s="1269"/>
      <c r="K174" s="1269"/>
      <c r="L174" s="1277" t="s">
        <v>1532</v>
      </c>
      <c r="M174" s="114" t="s">
        <v>155</v>
      </c>
      <c r="N174" s="361">
        <v>0</v>
      </c>
      <c r="O174" s="388" t="s">
        <v>25</v>
      </c>
      <c r="P174" s="374">
        <v>182</v>
      </c>
      <c r="Q174" s="375" t="str">
        <f t="shared" si="3"/>
        <v>✔</v>
      </c>
      <c r="R174" s="386"/>
      <c r="S174" s="193"/>
      <c r="T174" s="1201"/>
      <c r="V174" s="87"/>
    </row>
    <row r="175" spans="1:22" ht="13.5" customHeight="1" thickBot="1" x14ac:dyDescent="0.2">
      <c r="A175" s="167"/>
      <c r="B175" s="944"/>
      <c r="C175" s="961"/>
      <c r="D175" s="85"/>
      <c r="E175" s="944"/>
      <c r="F175" s="961"/>
      <c r="G175" s="948"/>
      <c r="H175" s="1270"/>
      <c r="I175" s="1269"/>
      <c r="J175" s="1269"/>
      <c r="K175" s="1269"/>
      <c r="L175" s="1277" t="s">
        <v>1533</v>
      </c>
      <c r="M175" s="114" t="s">
        <v>1165</v>
      </c>
      <c r="N175" s="361">
        <v>1</v>
      </c>
      <c r="O175" s="388" t="s">
        <v>25</v>
      </c>
      <c r="P175" s="374">
        <v>183</v>
      </c>
      <c r="Q175" s="375" t="str">
        <f t="shared" si="3"/>
        <v>✔</v>
      </c>
      <c r="R175" s="386"/>
      <c r="S175" s="193"/>
      <c r="T175" s="1201"/>
      <c r="V175" s="87"/>
    </row>
    <row r="176" spans="1:22" ht="27" customHeight="1" thickBot="1" x14ac:dyDescent="0.2">
      <c r="A176" s="167"/>
      <c r="B176" s="944"/>
      <c r="C176" s="961"/>
      <c r="D176" s="85"/>
      <c r="E176" s="945"/>
      <c r="F176" s="962"/>
      <c r="G176" s="959"/>
      <c r="H176" s="1432" t="s">
        <v>1514</v>
      </c>
      <c r="I176" s="1433"/>
      <c r="J176" s="1433"/>
      <c r="K176" s="1433"/>
      <c r="L176" s="1434"/>
      <c r="M176" s="114" t="s">
        <v>55</v>
      </c>
      <c r="N176" s="1475"/>
      <c r="O176" s="1476"/>
      <c r="P176" s="374">
        <v>184</v>
      </c>
      <c r="Q176" s="1218"/>
      <c r="S176" s="193"/>
      <c r="T176" s="1201"/>
      <c r="V176" s="87"/>
    </row>
    <row r="177" spans="1:22" ht="27" customHeight="1" thickBot="1" x14ac:dyDescent="0.2">
      <c r="A177" s="167"/>
      <c r="B177" s="944"/>
      <c r="C177" s="961"/>
      <c r="D177" s="85"/>
      <c r="E177" s="1288" t="s">
        <v>1473</v>
      </c>
      <c r="F177" s="1442" t="s">
        <v>1258</v>
      </c>
      <c r="G177" s="1442"/>
      <c r="H177" s="1442"/>
      <c r="I177" s="1442"/>
      <c r="J177" s="1442"/>
      <c r="K177" s="1442"/>
      <c r="L177" s="1443"/>
      <c r="M177" s="1031" t="s">
        <v>521</v>
      </c>
      <c r="N177" s="361">
        <v>2</v>
      </c>
      <c r="O177" s="995" t="s">
        <v>1252</v>
      </c>
      <c r="P177" s="374">
        <v>185</v>
      </c>
      <c r="Q177" s="375" t="str">
        <f t="shared" si="3"/>
        <v>✔</v>
      </c>
      <c r="R177" s="386"/>
      <c r="S177" s="193"/>
      <c r="T177" s="1201"/>
      <c r="V177" s="87"/>
    </row>
    <row r="178" spans="1:22" ht="13.5" customHeight="1" thickBot="1" x14ac:dyDescent="0.2">
      <c r="A178" s="167"/>
      <c r="B178" s="944"/>
      <c r="C178" s="961"/>
      <c r="D178" s="85"/>
      <c r="E178" s="944"/>
      <c r="F178" s="937"/>
      <c r="G178" s="1429" t="s">
        <v>707</v>
      </c>
      <c r="H178" s="1430"/>
      <c r="I178" s="1430"/>
      <c r="J178" s="1430"/>
      <c r="K178" s="1430"/>
      <c r="L178" s="1431"/>
      <c r="M178" s="114" t="s">
        <v>521</v>
      </c>
      <c r="N178" s="8" t="s">
        <v>1657</v>
      </c>
      <c r="O178" s="149" t="s">
        <v>408</v>
      </c>
      <c r="P178" s="374">
        <v>186</v>
      </c>
      <c r="Q178" s="375" t="str">
        <f t="shared" si="3"/>
        <v>✔</v>
      </c>
      <c r="R178" s="386"/>
      <c r="S178" s="193"/>
      <c r="T178" s="1201"/>
      <c r="V178" s="87"/>
    </row>
    <row r="179" spans="1:22" ht="13.5" customHeight="1" thickBot="1" x14ac:dyDescent="0.2">
      <c r="A179" s="167"/>
      <c r="B179" s="944"/>
      <c r="C179" s="961"/>
      <c r="D179" s="85"/>
      <c r="E179" s="944"/>
      <c r="F179" s="937"/>
      <c r="G179" s="168"/>
      <c r="H179" s="1270"/>
      <c r="I179" s="1269"/>
      <c r="J179" s="1269"/>
      <c r="K179" s="1269"/>
      <c r="L179" s="1277" t="s">
        <v>1534</v>
      </c>
      <c r="M179" s="114" t="s">
        <v>1163</v>
      </c>
      <c r="N179" s="361">
        <v>0</v>
      </c>
      <c r="O179" s="175" t="s">
        <v>741</v>
      </c>
      <c r="P179" s="374">
        <v>187</v>
      </c>
      <c r="Q179" s="375" t="str">
        <f t="shared" si="3"/>
        <v>✔</v>
      </c>
      <c r="R179" s="386"/>
      <c r="S179" s="193"/>
      <c r="T179" s="1201"/>
      <c r="V179" s="87"/>
    </row>
    <row r="180" spans="1:22" ht="13.5" customHeight="1" thickBot="1" x14ac:dyDescent="0.2">
      <c r="A180" s="167"/>
      <c r="B180" s="944"/>
      <c r="C180" s="961"/>
      <c r="D180" s="85"/>
      <c r="E180" s="944"/>
      <c r="F180" s="937"/>
      <c r="G180" s="168"/>
      <c r="H180" s="1270"/>
      <c r="I180" s="1269"/>
      <c r="J180" s="1269"/>
      <c r="K180" s="1269"/>
      <c r="L180" s="1277" t="s">
        <v>1535</v>
      </c>
      <c r="M180" s="114" t="s">
        <v>1166</v>
      </c>
      <c r="N180" s="361">
        <v>1</v>
      </c>
      <c r="O180" s="388" t="s">
        <v>741</v>
      </c>
      <c r="P180" s="374">
        <v>188</v>
      </c>
      <c r="Q180" s="375" t="str">
        <f t="shared" si="3"/>
        <v>✔</v>
      </c>
      <c r="R180" s="386"/>
      <c r="S180" s="193"/>
      <c r="T180" s="1201"/>
      <c r="V180" s="87"/>
    </row>
    <row r="181" spans="1:22" ht="13.5" customHeight="1" thickBot="1" x14ac:dyDescent="0.2">
      <c r="A181" s="167"/>
      <c r="B181" s="944"/>
      <c r="C181" s="961"/>
      <c r="D181" s="85"/>
      <c r="E181" s="944"/>
      <c r="F181" s="937"/>
      <c r="G181" s="168"/>
      <c r="H181" s="1270"/>
      <c r="I181" s="1269"/>
      <c r="J181" s="1269"/>
      <c r="K181" s="1269"/>
      <c r="L181" s="1277" t="s">
        <v>1536</v>
      </c>
      <c r="M181" s="114" t="s">
        <v>1160</v>
      </c>
      <c r="N181" s="361">
        <v>0</v>
      </c>
      <c r="O181" s="881" t="s">
        <v>741</v>
      </c>
      <c r="P181" s="374">
        <v>189</v>
      </c>
      <c r="Q181" s="375" t="str">
        <f t="shared" si="3"/>
        <v>✔</v>
      </c>
      <c r="R181" s="386"/>
      <c r="S181" s="193"/>
      <c r="T181" s="1201"/>
      <c r="V181" s="87"/>
    </row>
    <row r="182" spans="1:22" ht="27" customHeight="1" thickBot="1" x14ac:dyDescent="0.2">
      <c r="A182" s="167"/>
      <c r="B182" s="944"/>
      <c r="C182" s="961"/>
      <c r="D182" s="85"/>
      <c r="E182" s="944"/>
      <c r="F182" s="937"/>
      <c r="G182" s="168"/>
      <c r="H182" s="1467" t="s">
        <v>1514</v>
      </c>
      <c r="I182" s="1468"/>
      <c r="J182" s="1468"/>
      <c r="K182" s="1468"/>
      <c r="L182" s="1469"/>
      <c r="M182" s="114" t="s">
        <v>55</v>
      </c>
      <c r="N182" s="1475"/>
      <c r="O182" s="1476"/>
      <c r="P182" s="374">
        <v>190</v>
      </c>
      <c r="Q182" s="1218"/>
      <c r="S182" s="193"/>
      <c r="T182" s="1201"/>
      <c r="V182" s="87"/>
    </row>
    <row r="183" spans="1:22" ht="13.5" customHeight="1" thickBot="1" x14ac:dyDescent="0.2">
      <c r="A183" s="167"/>
      <c r="B183" s="944"/>
      <c r="C183" s="961"/>
      <c r="D183" s="85"/>
      <c r="E183" s="944"/>
      <c r="F183" s="1429" t="s">
        <v>1259</v>
      </c>
      <c r="G183" s="1442"/>
      <c r="H183" s="1442"/>
      <c r="I183" s="1442"/>
      <c r="J183" s="1442"/>
      <c r="K183" s="1442"/>
      <c r="L183" s="1443"/>
      <c r="M183" s="114" t="s">
        <v>523</v>
      </c>
      <c r="N183" s="361">
        <v>1</v>
      </c>
      <c r="O183" s="995" t="s">
        <v>1252</v>
      </c>
      <c r="P183" s="374">
        <v>191</v>
      </c>
      <c r="Q183" s="375" t="str">
        <f t="shared" si="3"/>
        <v>✔</v>
      </c>
      <c r="R183" s="386"/>
      <c r="S183" s="193"/>
      <c r="T183" s="1201"/>
      <c r="V183" s="87"/>
    </row>
    <row r="184" spans="1:22" ht="13.5" customHeight="1" thickBot="1" x14ac:dyDescent="0.2">
      <c r="A184" s="167"/>
      <c r="B184" s="944"/>
      <c r="C184" s="961"/>
      <c r="D184" s="85"/>
      <c r="E184" s="944"/>
      <c r="F184" s="961"/>
      <c r="G184" s="1429" t="s">
        <v>708</v>
      </c>
      <c r="H184" s="1430"/>
      <c r="I184" s="1430"/>
      <c r="J184" s="1430"/>
      <c r="K184" s="1430"/>
      <c r="L184" s="1431"/>
      <c r="M184" s="114" t="s">
        <v>733</v>
      </c>
      <c r="N184" s="8" t="s">
        <v>1676</v>
      </c>
      <c r="O184" s="149" t="s">
        <v>408</v>
      </c>
      <c r="P184" s="374">
        <v>192</v>
      </c>
      <c r="Q184" s="375" t="str">
        <f t="shared" si="3"/>
        <v>✔</v>
      </c>
      <c r="R184" s="386"/>
      <c r="S184" s="193"/>
      <c r="T184" s="1201"/>
      <c r="V184" s="87"/>
    </row>
    <row r="185" spans="1:22" ht="13.5" customHeight="1" thickBot="1" x14ac:dyDescent="0.2">
      <c r="A185" s="167"/>
      <c r="B185" s="944"/>
      <c r="C185" s="961"/>
      <c r="D185" s="85"/>
      <c r="E185" s="944"/>
      <c r="F185" s="961"/>
      <c r="G185" s="948"/>
      <c r="H185" s="1270"/>
      <c r="I185" s="1269"/>
      <c r="J185" s="1269"/>
      <c r="K185" s="1269"/>
      <c r="L185" s="1277" t="s">
        <v>1537</v>
      </c>
      <c r="M185" s="114" t="s">
        <v>1162</v>
      </c>
      <c r="N185" s="361">
        <v>0</v>
      </c>
      <c r="O185" s="882" t="s">
        <v>741</v>
      </c>
      <c r="P185" s="374">
        <v>193</v>
      </c>
      <c r="Q185" s="375" t="str">
        <f t="shared" si="3"/>
        <v>✔</v>
      </c>
      <c r="R185" s="386"/>
      <c r="S185" s="193"/>
      <c r="T185" s="1201"/>
      <c r="V185" s="87"/>
    </row>
    <row r="186" spans="1:22" ht="24" customHeight="1" thickBot="1" x14ac:dyDescent="0.2">
      <c r="A186" s="167"/>
      <c r="B186" s="944"/>
      <c r="C186" s="961"/>
      <c r="D186" s="85"/>
      <c r="E186" s="944"/>
      <c r="F186" s="962"/>
      <c r="G186" s="959"/>
      <c r="H186" s="1432" t="s">
        <v>1514</v>
      </c>
      <c r="I186" s="1433"/>
      <c r="J186" s="1433"/>
      <c r="K186" s="1433"/>
      <c r="L186" s="1434"/>
      <c r="M186" s="114" t="s">
        <v>55</v>
      </c>
      <c r="N186" s="1475"/>
      <c r="O186" s="1476"/>
      <c r="P186" s="374">
        <v>194</v>
      </c>
      <c r="Q186" s="1218"/>
      <c r="S186" s="193"/>
      <c r="T186" s="1201"/>
      <c r="V186" s="87"/>
    </row>
    <row r="187" spans="1:22" ht="13.5" customHeight="1" thickBot="1" x14ac:dyDescent="0.2">
      <c r="A187" s="167"/>
      <c r="B187" s="944"/>
      <c r="C187" s="961"/>
      <c r="D187" s="85"/>
      <c r="E187" s="944"/>
      <c r="F187" s="1429" t="s">
        <v>1260</v>
      </c>
      <c r="G187" s="1442"/>
      <c r="H187" s="1442"/>
      <c r="I187" s="1442"/>
      <c r="J187" s="1442"/>
      <c r="K187" s="1442"/>
      <c r="L187" s="1443"/>
      <c r="M187" s="114" t="s">
        <v>523</v>
      </c>
      <c r="N187" s="361">
        <v>1</v>
      </c>
      <c r="O187" s="995" t="s">
        <v>1252</v>
      </c>
      <c r="P187" s="374">
        <v>195</v>
      </c>
      <c r="Q187" s="375" t="str">
        <f t="shared" si="3"/>
        <v>✔</v>
      </c>
      <c r="R187" s="386"/>
      <c r="S187" s="193"/>
      <c r="T187" s="1201"/>
      <c r="V187" s="87"/>
    </row>
    <row r="188" spans="1:22" ht="13.5" customHeight="1" thickBot="1" x14ac:dyDescent="0.2">
      <c r="A188" s="167"/>
      <c r="B188" s="944"/>
      <c r="C188" s="961"/>
      <c r="D188" s="85"/>
      <c r="E188" s="944"/>
      <c r="F188" s="944"/>
      <c r="G188" s="942"/>
      <c r="H188" s="1269"/>
      <c r="I188" s="1269"/>
      <c r="J188" s="1269"/>
      <c r="K188" s="1269"/>
      <c r="L188" s="1277" t="s">
        <v>1365</v>
      </c>
      <c r="M188" s="114" t="s">
        <v>405</v>
      </c>
      <c r="N188" s="8" t="s">
        <v>1657</v>
      </c>
      <c r="O188" s="149" t="s">
        <v>408</v>
      </c>
      <c r="P188" s="374">
        <v>196</v>
      </c>
      <c r="Q188" s="375" t="str">
        <f t="shared" si="3"/>
        <v>✔</v>
      </c>
      <c r="R188" s="386"/>
      <c r="S188" s="193"/>
      <c r="T188" s="1201"/>
      <c r="V188" s="87"/>
    </row>
    <row r="189" spans="1:22" ht="13.5" customHeight="1" thickBot="1" x14ac:dyDescent="0.2">
      <c r="A189" s="167"/>
      <c r="B189" s="944"/>
      <c r="C189" s="961"/>
      <c r="D189" s="85"/>
      <c r="E189" s="944"/>
      <c r="F189" s="944"/>
      <c r="G189" s="941"/>
      <c r="H189" s="1269"/>
      <c r="I189" s="1269"/>
      <c r="J189" s="1269"/>
      <c r="K189" s="1269"/>
      <c r="L189" s="1277" t="s">
        <v>752</v>
      </c>
      <c r="M189" s="114" t="s">
        <v>1160</v>
      </c>
      <c r="N189" s="361">
        <v>1</v>
      </c>
      <c r="O189" s="175" t="s">
        <v>741</v>
      </c>
      <c r="P189" s="374">
        <v>197</v>
      </c>
      <c r="Q189" s="375" t="str">
        <f t="shared" si="3"/>
        <v>✔</v>
      </c>
      <c r="R189" s="386"/>
      <c r="S189" s="193"/>
      <c r="T189" s="1201"/>
      <c r="V189" s="87"/>
    </row>
    <row r="190" spans="1:22" ht="13.5" customHeight="1" thickBot="1" x14ac:dyDescent="0.2">
      <c r="A190" s="167"/>
      <c r="B190" s="944"/>
      <c r="C190" s="961"/>
      <c r="D190" s="85"/>
      <c r="E190" s="944"/>
      <c r="F190" s="944"/>
      <c r="G190" s="942"/>
      <c r="H190" s="1269"/>
      <c r="I190" s="1269"/>
      <c r="J190" s="1269"/>
      <c r="K190" s="1269"/>
      <c r="L190" s="1277" t="s">
        <v>1366</v>
      </c>
      <c r="M190" s="114" t="s">
        <v>1164</v>
      </c>
      <c r="N190" s="8" t="s">
        <v>1657</v>
      </c>
      <c r="O190" s="176" t="s">
        <v>408</v>
      </c>
      <c r="P190" s="374">
        <v>198</v>
      </c>
      <c r="Q190" s="375" t="str">
        <f t="shared" si="3"/>
        <v>✔</v>
      </c>
      <c r="R190" s="386"/>
      <c r="S190" s="193"/>
      <c r="T190" s="1201"/>
      <c r="V190" s="87"/>
    </row>
    <row r="191" spans="1:22" ht="13.5" customHeight="1" thickBot="1" x14ac:dyDescent="0.2">
      <c r="A191" s="167"/>
      <c r="B191" s="944"/>
      <c r="C191" s="961"/>
      <c r="D191" s="85"/>
      <c r="E191" s="944"/>
      <c r="F191" s="944"/>
      <c r="G191" s="941"/>
      <c r="H191" s="1269"/>
      <c r="I191" s="1269"/>
      <c r="J191" s="1269"/>
      <c r="K191" s="1269"/>
      <c r="L191" s="1277" t="s">
        <v>752</v>
      </c>
      <c r="M191" s="114" t="s">
        <v>1169</v>
      </c>
      <c r="N191" s="361">
        <v>1</v>
      </c>
      <c r="O191" s="881" t="s">
        <v>741</v>
      </c>
      <c r="P191" s="374">
        <v>199</v>
      </c>
      <c r="Q191" s="375" t="str">
        <f t="shared" si="3"/>
        <v>✔</v>
      </c>
      <c r="R191" s="386"/>
      <c r="S191" s="193"/>
      <c r="T191" s="1201"/>
      <c r="V191" s="87"/>
    </row>
    <row r="192" spans="1:22" ht="24" customHeight="1" thickBot="1" x14ac:dyDescent="0.2">
      <c r="A192" s="167"/>
      <c r="B192" s="944"/>
      <c r="C192" s="961"/>
      <c r="D192" s="85"/>
      <c r="E192" s="944"/>
      <c r="F192" s="945"/>
      <c r="G192" s="936"/>
      <c r="H192" s="1433" t="s">
        <v>1514</v>
      </c>
      <c r="I192" s="1433"/>
      <c r="J192" s="1433"/>
      <c r="K192" s="1433"/>
      <c r="L192" s="1434"/>
      <c r="M192" s="114" t="s">
        <v>55</v>
      </c>
      <c r="N192" s="1475"/>
      <c r="O192" s="1476"/>
      <c r="P192" s="374">
        <v>200</v>
      </c>
      <c r="Q192" s="1218"/>
      <c r="S192" s="193"/>
      <c r="T192" s="1201"/>
      <c r="V192" s="87"/>
    </row>
    <row r="193" spans="1:22" ht="13.5" customHeight="1" thickBot="1" x14ac:dyDescent="0.2">
      <c r="A193" s="167"/>
      <c r="B193" s="944"/>
      <c r="C193" s="961"/>
      <c r="D193" s="85"/>
      <c r="E193" s="944"/>
      <c r="F193" s="1444" t="s">
        <v>1261</v>
      </c>
      <c r="G193" s="1458"/>
      <c r="H193" s="1458"/>
      <c r="I193" s="1458"/>
      <c r="J193" s="1458"/>
      <c r="K193" s="1458"/>
      <c r="L193" s="1459"/>
      <c r="M193" s="114" t="s">
        <v>405</v>
      </c>
      <c r="N193" s="361">
        <v>3</v>
      </c>
      <c r="O193" s="995" t="s">
        <v>1252</v>
      </c>
      <c r="P193" s="374">
        <v>201</v>
      </c>
      <c r="Q193" s="375" t="str">
        <f t="shared" si="3"/>
        <v>✔</v>
      </c>
      <c r="R193" s="386"/>
      <c r="S193" s="193"/>
      <c r="T193" s="1201"/>
      <c r="V193" s="87"/>
    </row>
    <row r="194" spans="1:22" ht="13.5" customHeight="1" thickBot="1" x14ac:dyDescent="0.2">
      <c r="A194" s="167"/>
      <c r="B194" s="944"/>
      <c r="C194" s="961"/>
      <c r="D194" s="85"/>
      <c r="E194" s="944"/>
      <c r="F194" s="948"/>
      <c r="G194" s="971"/>
      <c r="H194" s="1269"/>
      <c r="I194" s="1269"/>
      <c r="J194" s="1269"/>
      <c r="K194" s="1269"/>
      <c r="L194" s="1277" t="s">
        <v>1367</v>
      </c>
      <c r="M194" s="114" t="s">
        <v>405</v>
      </c>
      <c r="N194" s="8" t="s">
        <v>1657</v>
      </c>
      <c r="O194" s="176" t="s">
        <v>408</v>
      </c>
      <c r="P194" s="374">
        <v>202</v>
      </c>
      <c r="Q194" s="375" t="str">
        <f t="shared" si="3"/>
        <v>✔</v>
      </c>
      <c r="R194" s="386"/>
      <c r="S194" s="193"/>
      <c r="T194" s="1201"/>
      <c r="V194" s="87"/>
    </row>
    <row r="195" spans="1:22" ht="13.5" customHeight="1" thickBot="1" x14ac:dyDescent="0.2">
      <c r="A195" s="167"/>
      <c r="B195" s="944"/>
      <c r="C195" s="961"/>
      <c r="D195" s="85"/>
      <c r="E195" s="944"/>
      <c r="F195" s="948"/>
      <c r="G195" s="1041"/>
      <c r="H195" s="1269"/>
      <c r="I195" s="1269"/>
      <c r="J195" s="1269"/>
      <c r="K195" s="1269"/>
      <c r="L195" s="1277" t="s">
        <v>752</v>
      </c>
      <c r="M195" s="114" t="s">
        <v>1170</v>
      </c>
      <c r="N195" s="361">
        <v>3</v>
      </c>
      <c r="O195" s="388" t="s">
        <v>741</v>
      </c>
      <c r="P195" s="374">
        <v>203</v>
      </c>
      <c r="Q195" s="375" t="str">
        <f t="shared" ref="Q195:Q259" si="4">IF(N195="","未入力あり","✔")</f>
        <v>✔</v>
      </c>
      <c r="R195" s="386"/>
      <c r="S195" s="193"/>
      <c r="T195" s="1201"/>
      <c r="V195" s="87"/>
    </row>
    <row r="196" spans="1:22" ht="13.5" customHeight="1" thickBot="1" x14ac:dyDescent="0.2">
      <c r="A196" s="167"/>
      <c r="B196" s="944"/>
      <c r="C196" s="961"/>
      <c r="D196" s="85"/>
      <c r="E196" s="944"/>
      <c r="F196" s="948"/>
      <c r="G196" s="971"/>
      <c r="H196" s="1269"/>
      <c r="I196" s="1269"/>
      <c r="J196" s="1269"/>
      <c r="K196" s="1269"/>
      <c r="L196" s="1277" t="s">
        <v>1368</v>
      </c>
      <c r="M196" s="114" t="s">
        <v>405</v>
      </c>
      <c r="N196" s="8" t="s">
        <v>1676</v>
      </c>
      <c r="O196" s="176" t="s">
        <v>408</v>
      </c>
      <c r="P196" s="374">
        <v>204</v>
      </c>
      <c r="Q196" s="375" t="str">
        <f t="shared" si="4"/>
        <v>✔</v>
      </c>
      <c r="R196" s="386"/>
      <c r="S196" s="193"/>
      <c r="T196" s="1201"/>
      <c r="V196" s="87"/>
    </row>
    <row r="197" spans="1:22" ht="13.5" customHeight="1" thickBot="1" x14ac:dyDescent="0.2">
      <c r="A197" s="167"/>
      <c r="B197" s="944"/>
      <c r="C197" s="961"/>
      <c r="D197" s="85"/>
      <c r="E197" s="944"/>
      <c r="F197" s="948"/>
      <c r="G197" s="1041"/>
      <c r="H197" s="1269"/>
      <c r="I197" s="1269"/>
      <c r="J197" s="1269"/>
      <c r="K197" s="1269"/>
      <c r="L197" s="1277" t="s">
        <v>752</v>
      </c>
      <c r="M197" s="114" t="s">
        <v>1162</v>
      </c>
      <c r="N197" s="361">
        <v>0</v>
      </c>
      <c r="O197" s="881" t="s">
        <v>741</v>
      </c>
      <c r="P197" s="374">
        <v>205</v>
      </c>
      <c r="Q197" s="375" t="str">
        <f t="shared" si="4"/>
        <v>✔</v>
      </c>
      <c r="R197" s="386"/>
      <c r="S197" s="193"/>
      <c r="T197" s="1201"/>
      <c r="V197" s="87"/>
    </row>
    <row r="198" spans="1:22" ht="24" customHeight="1" thickBot="1" x14ac:dyDescent="0.2">
      <c r="A198" s="167"/>
      <c r="B198" s="944"/>
      <c r="C198" s="961"/>
      <c r="D198" s="85"/>
      <c r="E198" s="944"/>
      <c r="F198" s="948"/>
      <c r="G198" s="1065"/>
      <c r="H198" s="1468" t="s">
        <v>1514</v>
      </c>
      <c r="I198" s="1468"/>
      <c r="J198" s="1468"/>
      <c r="K198" s="1468"/>
      <c r="L198" s="1469"/>
      <c r="M198" s="114" t="s">
        <v>55</v>
      </c>
      <c r="N198" s="1475"/>
      <c r="O198" s="1476"/>
      <c r="P198" s="374">
        <v>206</v>
      </c>
      <c r="Q198" s="1218"/>
      <c r="S198" s="193"/>
      <c r="T198" s="1201"/>
      <c r="V198" s="87"/>
    </row>
    <row r="199" spans="1:22" ht="13.5" customHeight="1" thickBot="1" x14ac:dyDescent="0.2">
      <c r="A199" s="167"/>
      <c r="B199" s="944"/>
      <c r="C199" s="961"/>
      <c r="D199" s="85"/>
      <c r="E199" s="944"/>
      <c r="F199" s="1438" t="s">
        <v>1442</v>
      </c>
      <c r="G199" s="1430"/>
      <c r="H199" s="1430"/>
      <c r="I199" s="1430"/>
      <c r="J199" s="1430"/>
      <c r="K199" s="1430"/>
      <c r="L199" s="1431"/>
      <c r="M199" s="454" t="s">
        <v>23</v>
      </c>
      <c r="N199" s="1249" t="s">
        <v>537</v>
      </c>
      <c r="O199" s="391"/>
      <c r="P199" s="374">
        <v>207</v>
      </c>
      <c r="Q199" s="1218"/>
      <c r="S199" s="193"/>
      <c r="T199" s="1201"/>
      <c r="V199" s="87"/>
    </row>
    <row r="200" spans="1:22" ht="13.5" customHeight="1" thickBot="1" x14ac:dyDescent="0.2">
      <c r="A200" s="167"/>
      <c r="B200" s="944"/>
      <c r="C200" s="961"/>
      <c r="D200" s="85"/>
      <c r="E200" s="1288" t="s">
        <v>1474</v>
      </c>
      <c r="F200" s="1442" t="s">
        <v>1577</v>
      </c>
      <c r="G200" s="1442"/>
      <c r="H200" s="1442"/>
      <c r="I200" s="1442"/>
      <c r="J200" s="1442"/>
      <c r="K200" s="1442"/>
      <c r="L200" s="1443"/>
      <c r="M200" s="1031" t="s">
        <v>1572</v>
      </c>
      <c r="N200" s="361">
        <v>5</v>
      </c>
      <c r="O200" s="995" t="s">
        <v>1252</v>
      </c>
      <c r="P200" s="374">
        <v>208</v>
      </c>
      <c r="Q200" s="375" t="str">
        <f t="shared" si="4"/>
        <v>✔</v>
      </c>
      <c r="R200" s="386"/>
      <c r="S200" s="193"/>
      <c r="T200" s="1201"/>
      <c r="V200" s="87"/>
    </row>
    <row r="201" spans="1:22" ht="13.5" customHeight="1" thickBot="1" x14ac:dyDescent="0.2">
      <c r="A201" s="167"/>
      <c r="B201" s="944"/>
      <c r="C201" s="961"/>
      <c r="D201" s="85"/>
      <c r="E201" s="944"/>
      <c r="F201" s="85"/>
      <c r="G201" s="1032"/>
      <c r="H201" s="1270"/>
      <c r="I201" s="1269"/>
      <c r="J201" s="1269"/>
      <c r="K201" s="1269"/>
      <c r="L201" s="1219" t="s">
        <v>1541</v>
      </c>
      <c r="M201" s="114" t="s">
        <v>45</v>
      </c>
      <c r="N201" s="361">
        <v>3</v>
      </c>
      <c r="O201" s="176" t="s">
        <v>29</v>
      </c>
      <c r="P201" s="374">
        <v>209</v>
      </c>
      <c r="Q201" s="375" t="str">
        <f t="shared" si="4"/>
        <v>✔</v>
      </c>
      <c r="R201" s="386"/>
      <c r="S201" s="193"/>
      <c r="T201" s="1201"/>
      <c r="V201" s="87"/>
    </row>
    <row r="202" spans="1:22" ht="13.5" customHeight="1" thickBot="1" x14ac:dyDescent="0.2">
      <c r="A202" s="167"/>
      <c r="B202" s="944"/>
      <c r="C202" s="961"/>
      <c r="D202" s="85"/>
      <c r="E202" s="944"/>
      <c r="F202" s="85"/>
      <c r="G202" s="1032"/>
      <c r="H202" s="1270"/>
      <c r="I202" s="1269"/>
      <c r="J202" s="1269"/>
      <c r="K202" s="1269"/>
      <c r="L202" s="1219" t="s">
        <v>1542</v>
      </c>
      <c r="M202" s="114" t="s">
        <v>45</v>
      </c>
      <c r="N202" s="361">
        <v>1</v>
      </c>
      <c r="O202" s="176" t="s">
        <v>29</v>
      </c>
      <c r="P202" s="374">
        <v>210</v>
      </c>
      <c r="Q202" s="375" t="str">
        <f t="shared" si="4"/>
        <v>✔</v>
      </c>
      <c r="R202" s="386"/>
      <c r="S202" s="193"/>
      <c r="T202" s="1201"/>
      <c r="V202" s="87"/>
    </row>
    <row r="203" spans="1:22" ht="13.5" customHeight="1" thickBot="1" x14ac:dyDescent="0.2">
      <c r="A203" s="167"/>
      <c r="B203" s="944"/>
      <c r="C203" s="961"/>
      <c r="D203" s="85"/>
      <c r="E203" s="944"/>
      <c r="F203" s="937"/>
      <c r="G203" s="1429" t="s">
        <v>1369</v>
      </c>
      <c r="H203" s="1430"/>
      <c r="I203" s="1430"/>
      <c r="J203" s="1430"/>
      <c r="K203" s="1430"/>
      <c r="L203" s="1431"/>
      <c r="M203" s="114" t="s">
        <v>1573</v>
      </c>
      <c r="N203" s="8" t="s">
        <v>1657</v>
      </c>
      <c r="O203" s="149" t="s">
        <v>408</v>
      </c>
      <c r="P203" s="374">
        <v>211</v>
      </c>
      <c r="Q203" s="375" t="str">
        <f t="shared" si="4"/>
        <v>✔</v>
      </c>
      <c r="R203" s="386"/>
      <c r="S203" s="193"/>
      <c r="T203" s="1201"/>
      <c r="V203" s="87"/>
    </row>
    <row r="204" spans="1:22" ht="13.5" customHeight="1" thickBot="1" x14ac:dyDescent="0.2">
      <c r="A204" s="167"/>
      <c r="B204" s="944"/>
      <c r="C204" s="961"/>
      <c r="D204" s="85"/>
      <c r="E204" s="944"/>
      <c r="F204" s="937"/>
      <c r="G204" s="168"/>
      <c r="H204" s="1270"/>
      <c r="I204" s="1269"/>
      <c r="J204" s="1269"/>
      <c r="K204" s="1269"/>
      <c r="L204" s="1277" t="s">
        <v>1538</v>
      </c>
      <c r="M204" s="114" t="s">
        <v>1160</v>
      </c>
      <c r="N204" s="361">
        <v>3</v>
      </c>
      <c r="O204" s="882" t="s">
        <v>741</v>
      </c>
      <c r="P204" s="374">
        <v>212</v>
      </c>
      <c r="Q204" s="375" t="str">
        <f t="shared" si="4"/>
        <v>✔</v>
      </c>
      <c r="R204" s="386"/>
      <c r="S204" s="193"/>
      <c r="T204" s="1201"/>
      <c r="V204" s="87"/>
    </row>
    <row r="205" spans="1:22" ht="27.75" customHeight="1" thickBot="1" x14ac:dyDescent="0.2">
      <c r="A205" s="167"/>
      <c r="B205" s="944"/>
      <c r="C205" s="961"/>
      <c r="D205" s="85"/>
      <c r="E205" s="945"/>
      <c r="F205" s="938"/>
      <c r="G205" s="1025"/>
      <c r="H205" s="1432" t="s">
        <v>1514</v>
      </c>
      <c r="I205" s="1433"/>
      <c r="J205" s="1433"/>
      <c r="K205" s="1433"/>
      <c r="L205" s="1434"/>
      <c r="M205" s="114" t="s">
        <v>55</v>
      </c>
      <c r="N205" s="1475" t="s">
        <v>1678</v>
      </c>
      <c r="O205" s="1476"/>
      <c r="P205" s="374">
        <v>213</v>
      </c>
      <c r="Q205" s="1218"/>
      <c r="S205" s="193"/>
      <c r="T205" s="1201"/>
      <c r="V205" s="87"/>
    </row>
    <row r="206" spans="1:22" ht="11.25" thickBot="1" x14ac:dyDescent="0.2">
      <c r="A206" s="167"/>
      <c r="B206" s="944"/>
      <c r="C206" s="961"/>
      <c r="D206" s="1305" t="s">
        <v>1543</v>
      </c>
      <c r="E206" s="1026"/>
      <c r="F206" s="953"/>
      <c r="G206" s="1267"/>
      <c r="H206" s="1268"/>
      <c r="I206" s="1268"/>
      <c r="J206" s="1268"/>
      <c r="K206" s="1268"/>
      <c r="L206" s="1268"/>
      <c r="M206" s="1033"/>
      <c r="N206" s="1006" t="s">
        <v>309</v>
      </c>
      <c r="O206" s="1007" t="s">
        <v>309</v>
      </c>
      <c r="P206" s="374">
        <v>214</v>
      </c>
      <c r="Q206" s="1218"/>
      <c r="S206" s="193"/>
      <c r="T206" s="1201"/>
      <c r="V206" s="87"/>
    </row>
    <row r="207" spans="1:22" ht="18.75" customHeight="1" thickBot="1" x14ac:dyDescent="0.2">
      <c r="A207" s="167"/>
      <c r="B207" s="944"/>
      <c r="C207" s="961"/>
      <c r="D207" s="85"/>
      <c r="E207" s="1291" t="s">
        <v>1471</v>
      </c>
      <c r="F207" s="1430" t="s">
        <v>1112</v>
      </c>
      <c r="G207" s="1430"/>
      <c r="H207" s="1430"/>
      <c r="I207" s="1430"/>
      <c r="J207" s="1430"/>
      <c r="K207" s="1430"/>
      <c r="L207" s="1431"/>
      <c r="M207" s="114" t="s">
        <v>22</v>
      </c>
      <c r="N207" s="8" t="s">
        <v>1657</v>
      </c>
      <c r="O207" s="149" t="s">
        <v>408</v>
      </c>
      <c r="P207" s="374">
        <v>215</v>
      </c>
      <c r="Q207" s="375" t="str">
        <f t="shared" si="4"/>
        <v>✔</v>
      </c>
      <c r="R207" s="386"/>
      <c r="S207" s="193"/>
      <c r="T207" s="1201"/>
      <c r="V207" s="87"/>
    </row>
    <row r="208" spans="1:22" ht="62.45" customHeight="1" thickBot="1" x14ac:dyDescent="0.2">
      <c r="A208" s="167"/>
      <c r="B208" s="961"/>
      <c r="C208" s="962"/>
      <c r="D208" s="90"/>
      <c r="E208" s="1291" t="s">
        <v>1472</v>
      </c>
      <c r="F208" s="1463" t="s">
        <v>1544</v>
      </c>
      <c r="G208" s="1463"/>
      <c r="H208" s="1463"/>
      <c r="I208" s="1463"/>
      <c r="J208" s="1463"/>
      <c r="K208" s="1463"/>
      <c r="L208" s="1464"/>
      <c r="M208" s="114" t="s">
        <v>154</v>
      </c>
      <c r="N208" s="8" t="s">
        <v>1657</v>
      </c>
      <c r="O208" s="149" t="s">
        <v>408</v>
      </c>
      <c r="P208" s="374">
        <v>216</v>
      </c>
      <c r="Q208" s="375" t="str">
        <f t="shared" si="4"/>
        <v>✔</v>
      </c>
      <c r="R208" s="386"/>
      <c r="S208" s="193"/>
      <c r="T208" s="1201"/>
      <c r="V208" s="87"/>
    </row>
    <row r="209" spans="1:22" ht="13.5" customHeight="1" x14ac:dyDescent="0.15">
      <c r="A209" s="1058"/>
      <c r="B209" s="961"/>
      <c r="C209" s="981" t="s">
        <v>274</v>
      </c>
      <c r="D209" s="981"/>
      <c r="E209" s="169"/>
      <c r="F209" s="169"/>
      <c r="G209" s="169"/>
      <c r="H209" s="162"/>
      <c r="I209" s="162"/>
      <c r="J209" s="162"/>
      <c r="K209" s="162"/>
      <c r="L209" s="162"/>
      <c r="M209" s="93"/>
      <c r="N209" s="107" t="s">
        <v>1810</v>
      </c>
      <c r="O209" s="94"/>
      <c r="P209" s="374">
        <v>217</v>
      </c>
      <c r="Q209" s="375" t="str">
        <f t="shared" si="4"/>
        <v>✔</v>
      </c>
      <c r="S209" s="193"/>
      <c r="T209" s="1201"/>
      <c r="V209" s="87"/>
    </row>
    <row r="210" spans="1:22" ht="13.5" customHeight="1" thickBot="1" x14ac:dyDescent="0.2">
      <c r="A210" s="167"/>
      <c r="B210" s="961"/>
      <c r="C210" s="85"/>
      <c r="D210" s="949" t="s">
        <v>1545</v>
      </c>
      <c r="E210" s="1026"/>
      <c r="F210" s="949"/>
      <c r="G210" s="164"/>
      <c r="H210" s="166"/>
      <c r="I210" s="166"/>
      <c r="J210" s="166"/>
      <c r="K210" s="166"/>
      <c r="L210" s="166"/>
      <c r="M210" s="95"/>
      <c r="N210" s="96" t="s">
        <v>309</v>
      </c>
      <c r="O210" s="97" t="s">
        <v>309</v>
      </c>
      <c r="P210" s="374">
        <v>218</v>
      </c>
      <c r="Q210" s="1218"/>
      <c r="S210" s="193"/>
      <c r="T210" s="1201"/>
      <c r="V210" s="87"/>
    </row>
    <row r="211" spans="1:22" ht="21.75" customHeight="1" thickBot="1" x14ac:dyDescent="0.2">
      <c r="A211" s="167"/>
      <c r="B211" s="961"/>
      <c r="C211" s="85"/>
      <c r="D211" s="944"/>
      <c r="E211" s="1285" t="s">
        <v>1471</v>
      </c>
      <c r="F211" s="1442" t="s">
        <v>1546</v>
      </c>
      <c r="G211" s="1442"/>
      <c r="H211" s="1442"/>
      <c r="I211" s="1442"/>
      <c r="J211" s="1442"/>
      <c r="K211" s="1442"/>
      <c r="L211" s="1443"/>
      <c r="M211" s="88" t="str">
        <f>IF(N41="はい","A",IF(N41="いいえ","-","A／-"))</f>
        <v>A</v>
      </c>
      <c r="N211" s="8" t="s">
        <v>1657</v>
      </c>
      <c r="O211" s="151" t="s">
        <v>408</v>
      </c>
      <c r="P211" s="374">
        <v>219</v>
      </c>
      <c r="Q211" s="375" t="str">
        <f t="shared" si="4"/>
        <v>✔</v>
      </c>
      <c r="R211" s="386"/>
      <c r="S211" s="193"/>
      <c r="T211" s="1201"/>
      <c r="V211" s="87"/>
    </row>
    <row r="212" spans="1:22" ht="13.5" customHeight="1" thickBot="1" x14ac:dyDescent="0.2">
      <c r="A212" s="167"/>
      <c r="B212" s="961"/>
      <c r="C212" s="85"/>
      <c r="D212" s="944"/>
      <c r="E212" s="1285" t="s">
        <v>1472</v>
      </c>
      <c r="F212" s="1442" t="s">
        <v>203</v>
      </c>
      <c r="G212" s="1442"/>
      <c r="H212" s="1442"/>
      <c r="I212" s="1442"/>
      <c r="J212" s="1442"/>
      <c r="K212" s="1442"/>
      <c r="L212" s="1443"/>
      <c r="M212" s="88" t="s">
        <v>21</v>
      </c>
      <c r="N212" s="8" t="s">
        <v>1657</v>
      </c>
      <c r="O212" s="151" t="s">
        <v>408</v>
      </c>
      <c r="P212" s="374">
        <v>220</v>
      </c>
      <c r="Q212" s="375" t="str">
        <f t="shared" si="4"/>
        <v>✔</v>
      </c>
      <c r="R212" s="386"/>
      <c r="S212" s="193"/>
      <c r="T212" s="1201"/>
      <c r="V212" s="87"/>
    </row>
    <row r="213" spans="1:22" ht="13.5" customHeight="1" thickBot="1" x14ac:dyDescent="0.2">
      <c r="A213" s="167"/>
      <c r="B213" s="961"/>
      <c r="C213" s="85"/>
      <c r="D213" s="944"/>
      <c r="E213" s="1287" t="s">
        <v>1473</v>
      </c>
      <c r="F213" s="1465" t="s">
        <v>1098</v>
      </c>
      <c r="G213" s="1465"/>
      <c r="H213" s="1465"/>
      <c r="I213" s="1465"/>
      <c r="J213" s="1465"/>
      <c r="K213" s="1465"/>
      <c r="L213" s="1466"/>
      <c r="M213" s="88" t="s">
        <v>22</v>
      </c>
      <c r="N213" s="8" t="s">
        <v>1676</v>
      </c>
      <c r="O213" s="151" t="s">
        <v>408</v>
      </c>
      <c r="P213" s="374">
        <v>221</v>
      </c>
      <c r="Q213" s="375" t="str">
        <f t="shared" si="4"/>
        <v>✔</v>
      </c>
      <c r="R213" s="386"/>
      <c r="S213" s="193"/>
      <c r="T213" s="1201"/>
      <c r="V213" s="87"/>
    </row>
    <row r="214" spans="1:22" ht="13.5" customHeight="1" thickBot="1" x14ac:dyDescent="0.2">
      <c r="A214" s="167"/>
      <c r="B214" s="961"/>
      <c r="C214" s="85"/>
      <c r="D214" s="944"/>
      <c r="E214" s="1285" t="s">
        <v>1474</v>
      </c>
      <c r="F214" s="1442" t="s">
        <v>527</v>
      </c>
      <c r="G214" s="1430"/>
      <c r="H214" s="1430"/>
      <c r="I214" s="1430"/>
      <c r="J214" s="1430"/>
      <c r="K214" s="1430"/>
      <c r="L214" s="1431"/>
      <c r="M214" s="88" t="s">
        <v>23</v>
      </c>
      <c r="N214" s="8" t="s">
        <v>1676</v>
      </c>
      <c r="O214" s="149" t="s">
        <v>408</v>
      </c>
      <c r="P214" s="374">
        <v>222</v>
      </c>
      <c r="Q214" s="375" t="str">
        <f t="shared" si="4"/>
        <v>✔</v>
      </c>
      <c r="R214" s="386"/>
      <c r="S214" s="193"/>
      <c r="T214" s="1201"/>
      <c r="V214" s="87"/>
    </row>
    <row r="215" spans="1:22" ht="13.5" customHeight="1" thickBot="1" x14ac:dyDescent="0.2">
      <c r="A215" s="167"/>
      <c r="B215" s="961"/>
      <c r="C215" s="85"/>
      <c r="D215" s="944"/>
      <c r="E215" s="1295"/>
      <c r="F215" s="938"/>
      <c r="G215" s="1438" t="s">
        <v>1204</v>
      </c>
      <c r="H215" s="1430"/>
      <c r="I215" s="1430"/>
      <c r="J215" s="1430"/>
      <c r="K215" s="1430"/>
      <c r="L215" s="1431"/>
      <c r="M215" s="1090" t="str">
        <f>IF(N214="はい","A",IF(N214="いいえ","-","A／-"))</f>
        <v>-</v>
      </c>
      <c r="N215" s="8" t="s">
        <v>44</v>
      </c>
      <c r="O215" s="149" t="s">
        <v>1205</v>
      </c>
      <c r="P215" s="374">
        <v>223</v>
      </c>
      <c r="Q215" s="375" t="str">
        <f t="shared" si="4"/>
        <v>✔</v>
      </c>
      <c r="R215" s="386"/>
      <c r="S215" s="193"/>
      <c r="T215" s="1201"/>
      <c r="V215" s="87"/>
    </row>
    <row r="216" spans="1:22" ht="13.5" customHeight="1" thickBot="1" x14ac:dyDescent="0.2">
      <c r="A216" s="167"/>
      <c r="B216" s="961"/>
      <c r="C216" s="85"/>
      <c r="D216" s="944"/>
      <c r="E216" s="1287" t="s">
        <v>1475</v>
      </c>
      <c r="F216" s="1430" t="s">
        <v>204</v>
      </c>
      <c r="G216" s="1430"/>
      <c r="H216" s="1430"/>
      <c r="I216" s="1430"/>
      <c r="J216" s="1430"/>
      <c r="K216" s="1430"/>
      <c r="L216" s="1431"/>
      <c r="M216" s="88" t="s">
        <v>22</v>
      </c>
      <c r="N216" s="8" t="s">
        <v>1657</v>
      </c>
      <c r="O216" s="149" t="s">
        <v>408</v>
      </c>
      <c r="P216" s="374">
        <v>224</v>
      </c>
      <c r="Q216" s="375" t="str">
        <f t="shared" si="4"/>
        <v>✔</v>
      </c>
      <c r="R216" s="386"/>
      <c r="S216" s="193"/>
      <c r="T216" s="1201"/>
      <c r="V216" s="87"/>
    </row>
    <row r="217" spans="1:22" ht="18.75" customHeight="1" thickBot="1" x14ac:dyDescent="0.2">
      <c r="A217" s="167"/>
      <c r="B217" s="961"/>
      <c r="C217" s="85"/>
      <c r="D217" s="944"/>
      <c r="E217" s="1291" t="s">
        <v>1476</v>
      </c>
      <c r="F217" s="1430" t="s">
        <v>149</v>
      </c>
      <c r="G217" s="1430"/>
      <c r="H217" s="1430"/>
      <c r="I217" s="1430"/>
      <c r="J217" s="1430"/>
      <c r="K217" s="1430"/>
      <c r="L217" s="1431"/>
      <c r="M217" s="88" t="s">
        <v>21</v>
      </c>
      <c r="N217" s="8" t="s">
        <v>1657</v>
      </c>
      <c r="O217" s="149" t="s">
        <v>408</v>
      </c>
      <c r="P217" s="374">
        <v>225</v>
      </c>
      <c r="Q217" s="375" t="str">
        <f t="shared" si="4"/>
        <v>✔</v>
      </c>
      <c r="R217" s="386"/>
      <c r="S217" s="193"/>
      <c r="T217" s="1201"/>
      <c r="V217" s="87"/>
    </row>
    <row r="218" spans="1:22" ht="13.5" customHeight="1" thickBot="1" x14ac:dyDescent="0.2">
      <c r="A218" s="167"/>
      <c r="B218" s="961"/>
      <c r="C218" s="85"/>
      <c r="D218" s="944"/>
      <c r="E218" s="1288" t="s">
        <v>1477</v>
      </c>
      <c r="F218" s="1442" t="s">
        <v>279</v>
      </c>
      <c r="G218" s="1430"/>
      <c r="H218" s="1430"/>
      <c r="I218" s="1430"/>
      <c r="J218" s="1430"/>
      <c r="K218" s="1430"/>
      <c r="L218" s="1431"/>
      <c r="M218" s="88" t="s">
        <v>21</v>
      </c>
      <c r="N218" s="8" t="s">
        <v>1657</v>
      </c>
      <c r="O218" s="149" t="s">
        <v>408</v>
      </c>
      <c r="P218" s="374">
        <v>226</v>
      </c>
      <c r="Q218" s="375" t="str">
        <f t="shared" si="4"/>
        <v>✔</v>
      </c>
      <c r="R218" s="386"/>
      <c r="S218" s="193"/>
      <c r="T218" s="1201"/>
      <c r="V218" s="87"/>
    </row>
    <row r="219" spans="1:22" ht="13.5" customHeight="1" thickBot="1" x14ac:dyDescent="0.2">
      <c r="A219" s="167"/>
      <c r="B219" s="961"/>
      <c r="C219" s="85"/>
      <c r="D219" s="944"/>
      <c r="E219" s="945"/>
      <c r="F219" s="938"/>
      <c r="G219" s="1438" t="s">
        <v>1443</v>
      </c>
      <c r="H219" s="1430"/>
      <c r="I219" s="1430"/>
      <c r="J219" s="1430"/>
      <c r="K219" s="1430"/>
      <c r="L219" s="1431"/>
      <c r="M219" s="106" t="s">
        <v>44</v>
      </c>
      <c r="N219" s="1249" t="s">
        <v>188</v>
      </c>
      <c r="O219" s="390"/>
      <c r="P219" s="374">
        <v>227</v>
      </c>
      <c r="Q219" s="1262"/>
      <c r="S219" s="193"/>
      <c r="T219" s="1201"/>
      <c r="V219" s="87"/>
    </row>
    <row r="220" spans="1:22" ht="13.5" customHeight="1" thickBot="1" x14ac:dyDescent="0.2">
      <c r="A220" s="167"/>
      <c r="B220" s="961"/>
      <c r="C220" s="85"/>
      <c r="D220" s="953" t="s">
        <v>1548</v>
      </c>
      <c r="E220" s="1026"/>
      <c r="F220" s="953"/>
      <c r="G220" s="164"/>
      <c r="H220" s="166"/>
      <c r="I220" s="166"/>
      <c r="J220" s="166"/>
      <c r="K220" s="166"/>
      <c r="L220" s="166"/>
      <c r="M220" s="95"/>
      <c r="N220" s="152" t="s">
        <v>309</v>
      </c>
      <c r="O220" s="97" t="s">
        <v>309</v>
      </c>
      <c r="P220" s="374">
        <v>228</v>
      </c>
      <c r="Q220" s="1315"/>
      <c r="S220" s="193"/>
      <c r="T220" s="1201"/>
      <c r="V220" s="87"/>
    </row>
    <row r="221" spans="1:22" ht="13.5" customHeight="1" thickBot="1" x14ac:dyDescent="0.2">
      <c r="A221" s="167"/>
      <c r="B221" s="961"/>
      <c r="C221" s="85"/>
      <c r="D221" s="944"/>
      <c r="E221" s="1489" t="s">
        <v>1549</v>
      </c>
      <c r="F221" s="1454"/>
      <c r="G221" s="1454"/>
      <c r="H221" s="1454"/>
      <c r="I221" s="1454"/>
      <c r="J221" s="1454"/>
      <c r="K221" s="1454"/>
      <c r="L221" s="1490"/>
      <c r="M221" s="88" t="s">
        <v>154</v>
      </c>
      <c r="N221" s="8" t="s">
        <v>1657</v>
      </c>
      <c r="O221" s="149" t="s">
        <v>408</v>
      </c>
      <c r="P221" s="374">
        <v>229</v>
      </c>
      <c r="Q221" s="375" t="str">
        <f t="shared" si="4"/>
        <v>✔</v>
      </c>
      <c r="R221" s="386"/>
      <c r="S221" s="193"/>
      <c r="T221" s="1201"/>
      <c r="V221" s="87"/>
    </row>
    <row r="222" spans="1:22" ht="13.5" customHeight="1" thickBot="1" x14ac:dyDescent="0.2">
      <c r="A222" s="167"/>
      <c r="B222" s="961"/>
      <c r="C222" s="85"/>
      <c r="D222" s="944"/>
      <c r="E222" s="1040"/>
      <c r="F222" s="1438" t="s">
        <v>533</v>
      </c>
      <c r="G222" s="1430"/>
      <c r="H222" s="1430"/>
      <c r="I222" s="1430"/>
      <c r="J222" s="1430"/>
      <c r="K222" s="1430"/>
      <c r="L222" s="1431"/>
      <c r="M222" s="103" t="s">
        <v>235</v>
      </c>
      <c r="N222" s="8" t="s">
        <v>1657</v>
      </c>
      <c r="O222" s="149" t="s">
        <v>408</v>
      </c>
      <c r="P222" s="374">
        <v>230</v>
      </c>
      <c r="Q222" s="375" t="str">
        <f t="shared" si="4"/>
        <v>✔</v>
      </c>
      <c r="R222" s="386"/>
      <c r="S222" s="193"/>
      <c r="T222" s="1201"/>
      <c r="V222" s="87"/>
    </row>
    <row r="223" spans="1:22" ht="13.5" customHeight="1" thickBot="1" x14ac:dyDescent="0.2">
      <c r="A223" s="167"/>
      <c r="B223" s="961"/>
      <c r="C223" s="85"/>
      <c r="D223" s="944"/>
      <c r="E223" s="1040"/>
      <c r="F223" s="1438" t="s">
        <v>236</v>
      </c>
      <c r="G223" s="1430"/>
      <c r="H223" s="1430"/>
      <c r="I223" s="1430"/>
      <c r="J223" s="1430"/>
      <c r="K223" s="1430"/>
      <c r="L223" s="1431"/>
      <c r="M223" s="103" t="s">
        <v>235</v>
      </c>
      <c r="N223" s="8" t="s">
        <v>1657</v>
      </c>
      <c r="O223" s="149" t="s">
        <v>408</v>
      </c>
      <c r="P223" s="374">
        <v>231</v>
      </c>
      <c r="Q223" s="375" t="str">
        <f t="shared" si="4"/>
        <v>✔</v>
      </c>
      <c r="R223" s="386"/>
      <c r="S223" s="193"/>
      <c r="T223" s="1201"/>
      <c r="V223" s="87"/>
    </row>
    <row r="224" spans="1:22" ht="13.5" customHeight="1" thickBot="1" x14ac:dyDescent="0.2">
      <c r="A224" s="167"/>
      <c r="B224" s="961"/>
      <c r="C224" s="85"/>
      <c r="D224" s="953" t="s">
        <v>1194</v>
      </c>
      <c r="E224" s="1026"/>
      <c r="F224" s="953"/>
      <c r="G224" s="1035"/>
      <c r="H224" s="1036"/>
      <c r="I224" s="1036"/>
      <c r="J224" s="1036"/>
      <c r="K224" s="1036"/>
      <c r="L224" s="1036"/>
      <c r="M224" s="95"/>
      <c r="N224" s="474" t="s">
        <v>302</v>
      </c>
      <c r="O224" s="97" t="s">
        <v>302</v>
      </c>
      <c r="P224" s="374">
        <v>232</v>
      </c>
      <c r="Q224" s="1218"/>
      <c r="S224" s="193"/>
      <c r="T224" s="1201"/>
      <c r="V224" s="87"/>
    </row>
    <row r="225" spans="1:22" ht="13.5" customHeight="1" thickBot="1" x14ac:dyDescent="0.2">
      <c r="A225" s="167"/>
      <c r="B225" s="961"/>
      <c r="C225" s="85"/>
      <c r="D225" s="944"/>
      <c r="E225" s="1438" t="s">
        <v>0</v>
      </c>
      <c r="F225" s="1430"/>
      <c r="G225" s="1430"/>
      <c r="H225" s="1430"/>
      <c r="I225" s="1430"/>
      <c r="J225" s="1430"/>
      <c r="K225" s="1430"/>
      <c r="L225" s="1431"/>
      <c r="M225" s="88" t="s">
        <v>44</v>
      </c>
      <c r="N225" s="8" t="s">
        <v>1676</v>
      </c>
      <c r="O225" s="149" t="s">
        <v>408</v>
      </c>
      <c r="P225" s="374">
        <v>233</v>
      </c>
      <c r="Q225" s="375" t="str">
        <f t="shared" si="4"/>
        <v>✔</v>
      </c>
      <c r="R225" s="386"/>
      <c r="S225" s="193"/>
      <c r="T225" s="1201"/>
      <c r="V225" s="87"/>
    </row>
    <row r="226" spans="1:22" ht="13.5" customHeight="1" thickBot="1" x14ac:dyDescent="0.2">
      <c r="A226" s="167"/>
      <c r="B226" s="961"/>
      <c r="C226" s="85"/>
      <c r="D226" s="944"/>
      <c r="E226" s="1438" t="s">
        <v>1391</v>
      </c>
      <c r="F226" s="1430"/>
      <c r="G226" s="1430"/>
      <c r="H226" s="1430"/>
      <c r="I226" s="1430"/>
      <c r="J226" s="1430"/>
      <c r="K226" s="1430"/>
      <c r="L226" s="1431"/>
      <c r="M226" s="88" t="s">
        <v>44</v>
      </c>
      <c r="N226" s="8" t="s">
        <v>1676</v>
      </c>
      <c r="O226" s="149" t="s">
        <v>408</v>
      </c>
      <c r="P226" s="374">
        <v>234</v>
      </c>
      <c r="Q226" s="375" t="str">
        <f t="shared" si="4"/>
        <v>✔</v>
      </c>
      <c r="R226" s="386"/>
      <c r="S226" s="193"/>
      <c r="T226" s="1201"/>
      <c r="V226" s="87"/>
    </row>
    <row r="227" spans="1:22" ht="12.75" customHeight="1" thickBot="1" x14ac:dyDescent="0.2">
      <c r="A227" s="951"/>
      <c r="B227" s="85"/>
      <c r="C227" s="961"/>
      <c r="D227" s="937"/>
      <c r="E227" s="1491"/>
      <c r="F227" s="1438" t="s">
        <v>1444</v>
      </c>
      <c r="G227" s="1461"/>
      <c r="H227" s="1461"/>
      <c r="I227" s="1461"/>
      <c r="J227" s="1461"/>
      <c r="K227" s="1461"/>
      <c r="L227" s="1462"/>
      <c r="M227" s="103" t="s">
        <v>44</v>
      </c>
      <c r="N227" s="1249" t="s">
        <v>186</v>
      </c>
      <c r="O227" s="396"/>
      <c r="P227" s="374">
        <v>235</v>
      </c>
      <c r="Q227" s="1218"/>
      <c r="S227" s="193"/>
      <c r="T227" s="1201"/>
      <c r="V227" s="87"/>
    </row>
    <row r="228" spans="1:22" ht="13.5" customHeight="1" thickBot="1" x14ac:dyDescent="0.2">
      <c r="A228" s="167"/>
      <c r="B228" s="961"/>
      <c r="C228" s="85"/>
      <c r="D228" s="944"/>
      <c r="E228" s="1492"/>
      <c r="F228" s="1438" t="s">
        <v>1586</v>
      </c>
      <c r="G228" s="1461"/>
      <c r="H228" s="1461"/>
      <c r="I228" s="1461"/>
      <c r="J228" s="1461"/>
      <c r="K228" s="1461"/>
      <c r="L228" s="1462"/>
      <c r="M228" s="88" t="s">
        <v>44</v>
      </c>
      <c r="N228" s="361">
        <v>0</v>
      </c>
      <c r="O228" s="149" t="s">
        <v>237</v>
      </c>
      <c r="P228" s="374">
        <v>236</v>
      </c>
      <c r="Q228" s="375" t="str">
        <f t="shared" si="4"/>
        <v>✔</v>
      </c>
      <c r="R228" s="386"/>
      <c r="S228" s="193"/>
      <c r="T228" s="1201"/>
      <c r="V228" s="87"/>
    </row>
    <row r="229" spans="1:22" ht="18" customHeight="1" thickBot="1" x14ac:dyDescent="0.2">
      <c r="A229" s="167"/>
      <c r="B229" s="961"/>
      <c r="C229" s="85"/>
      <c r="D229" s="944"/>
      <c r="E229" s="1492"/>
      <c r="F229" s="1438" t="s">
        <v>1587</v>
      </c>
      <c r="G229" s="1461"/>
      <c r="H229" s="1461"/>
      <c r="I229" s="1461"/>
      <c r="J229" s="1461"/>
      <c r="K229" s="1461"/>
      <c r="L229" s="1462"/>
      <c r="M229" s="88" t="s">
        <v>44</v>
      </c>
      <c r="N229" s="361">
        <v>0</v>
      </c>
      <c r="O229" s="149" t="s">
        <v>237</v>
      </c>
      <c r="P229" s="374">
        <v>237</v>
      </c>
      <c r="Q229" s="375" t="str">
        <f t="shared" si="4"/>
        <v>✔</v>
      </c>
      <c r="R229" s="386"/>
      <c r="S229" s="193"/>
      <c r="T229" s="1201"/>
      <c r="V229" s="87"/>
    </row>
    <row r="230" spans="1:22" ht="21" customHeight="1" thickBot="1" x14ac:dyDescent="0.2">
      <c r="A230" s="167"/>
      <c r="B230" s="961"/>
      <c r="C230" s="85"/>
      <c r="D230" s="944"/>
      <c r="E230" s="1493"/>
      <c r="F230" s="1438" t="s">
        <v>1588</v>
      </c>
      <c r="G230" s="1461"/>
      <c r="H230" s="1461"/>
      <c r="I230" s="1461"/>
      <c r="J230" s="1461"/>
      <c r="K230" s="1461"/>
      <c r="L230" s="1462"/>
      <c r="M230" s="88" t="s">
        <v>44</v>
      </c>
      <c r="N230" s="361">
        <v>0</v>
      </c>
      <c r="O230" s="149" t="s">
        <v>25</v>
      </c>
      <c r="P230" s="374">
        <v>238</v>
      </c>
      <c r="Q230" s="375" t="str">
        <f t="shared" si="4"/>
        <v>✔</v>
      </c>
      <c r="R230" s="386"/>
      <c r="S230" s="193"/>
      <c r="T230" s="1201"/>
      <c r="V230" s="87"/>
    </row>
    <row r="231" spans="1:22" ht="13.5" customHeight="1" thickBot="1" x14ac:dyDescent="0.2">
      <c r="A231" s="167"/>
      <c r="B231" s="961"/>
      <c r="C231" s="85"/>
      <c r="D231" s="944"/>
      <c r="E231" s="1435" t="s">
        <v>1223</v>
      </c>
      <c r="F231" s="1436"/>
      <c r="G231" s="1436"/>
      <c r="H231" s="1436"/>
      <c r="I231" s="1436"/>
      <c r="J231" s="1436"/>
      <c r="K231" s="1436"/>
      <c r="L231" s="1437"/>
      <c r="M231" s="88" t="s">
        <v>44</v>
      </c>
      <c r="N231" s="8" t="s">
        <v>1676</v>
      </c>
      <c r="O231" s="149" t="s">
        <v>408</v>
      </c>
      <c r="P231" s="374">
        <v>239</v>
      </c>
      <c r="Q231" s="375" t="str">
        <f t="shared" si="4"/>
        <v>✔</v>
      </c>
      <c r="R231" s="386"/>
      <c r="S231" s="193"/>
      <c r="T231" s="1201"/>
      <c r="V231" s="87"/>
    </row>
    <row r="232" spans="1:22" ht="13.5" customHeight="1" thickBot="1" x14ac:dyDescent="0.2">
      <c r="A232" s="167"/>
      <c r="B232" s="961"/>
      <c r="C232" s="85"/>
      <c r="D232" s="944"/>
      <c r="E232" s="1435" t="s">
        <v>3</v>
      </c>
      <c r="F232" s="1436"/>
      <c r="G232" s="1436"/>
      <c r="H232" s="1436"/>
      <c r="I232" s="1436"/>
      <c r="J232" s="1436"/>
      <c r="K232" s="1436"/>
      <c r="L232" s="1437"/>
      <c r="M232" s="88" t="s">
        <v>44</v>
      </c>
      <c r="N232" s="8" t="s">
        <v>1676</v>
      </c>
      <c r="O232" s="149" t="s">
        <v>408</v>
      </c>
      <c r="P232" s="374">
        <v>240</v>
      </c>
      <c r="Q232" s="375" t="str">
        <f t="shared" si="4"/>
        <v>✔</v>
      </c>
      <c r="R232" s="386"/>
      <c r="S232" s="193"/>
      <c r="T232" s="1201"/>
      <c r="V232" s="87"/>
    </row>
    <row r="233" spans="1:22" ht="13.5" customHeight="1" thickBot="1" x14ac:dyDescent="0.2">
      <c r="A233" s="167"/>
      <c r="B233" s="961"/>
      <c r="C233" s="85"/>
      <c r="D233" s="944"/>
      <c r="E233" s="1429" t="s">
        <v>4</v>
      </c>
      <c r="F233" s="1442"/>
      <c r="G233" s="1442"/>
      <c r="H233" s="1442"/>
      <c r="I233" s="1442"/>
      <c r="J233" s="1442"/>
      <c r="K233" s="1442"/>
      <c r="L233" s="1443"/>
      <c r="M233" s="88" t="s">
        <v>44</v>
      </c>
      <c r="N233" s="8" t="s">
        <v>1676</v>
      </c>
      <c r="O233" s="149" t="s">
        <v>408</v>
      </c>
      <c r="P233" s="374">
        <v>241</v>
      </c>
      <c r="Q233" s="375" t="str">
        <f t="shared" si="4"/>
        <v>✔</v>
      </c>
      <c r="R233" s="386"/>
      <c r="S233" s="193"/>
      <c r="T233" s="1201"/>
      <c r="V233" s="87"/>
    </row>
    <row r="234" spans="1:22" ht="22.15" customHeight="1" thickBot="1" x14ac:dyDescent="0.2">
      <c r="A234" s="167"/>
      <c r="B234" s="962"/>
      <c r="C234" s="90"/>
      <c r="D234" s="945"/>
      <c r="E234" s="962"/>
      <c r="F234" s="1438" t="s">
        <v>1178</v>
      </c>
      <c r="G234" s="1430"/>
      <c r="H234" s="1430"/>
      <c r="I234" s="1430"/>
      <c r="J234" s="1430"/>
      <c r="K234" s="1430"/>
      <c r="L234" s="1431"/>
      <c r="M234" s="88" t="s">
        <v>44</v>
      </c>
      <c r="N234" s="361">
        <v>0</v>
      </c>
      <c r="O234" s="149" t="s">
        <v>7</v>
      </c>
      <c r="P234" s="374">
        <v>242</v>
      </c>
      <c r="Q234" s="375" t="str">
        <f t="shared" si="4"/>
        <v>✔</v>
      </c>
      <c r="R234" s="386"/>
      <c r="S234" s="193"/>
      <c r="T234" s="1201"/>
      <c r="V234" s="87"/>
    </row>
    <row r="235" spans="1:22" ht="13.5" customHeight="1" thickBot="1" x14ac:dyDescent="0.2">
      <c r="A235" s="1058"/>
      <c r="B235" s="1037" t="s">
        <v>275</v>
      </c>
      <c r="C235" s="159"/>
      <c r="D235" s="159"/>
      <c r="E235" s="159"/>
      <c r="F235" s="159"/>
      <c r="G235" s="159"/>
      <c r="H235" s="160"/>
      <c r="I235" s="160"/>
      <c r="J235" s="160"/>
      <c r="K235" s="160"/>
      <c r="L235" s="160"/>
      <c r="M235" s="91"/>
      <c r="N235" s="108"/>
      <c r="O235" s="109"/>
      <c r="P235" s="374">
        <v>243</v>
      </c>
      <c r="Q235" s="375"/>
      <c r="S235" s="193"/>
      <c r="T235" s="1201"/>
      <c r="V235" s="87"/>
    </row>
    <row r="236" spans="1:22" ht="22.5" customHeight="1" thickBot="1" x14ac:dyDescent="0.2">
      <c r="A236" s="167"/>
      <c r="B236" s="944"/>
      <c r="C236" s="1289" t="s">
        <v>1470</v>
      </c>
      <c r="D236" s="1494" t="s">
        <v>1550</v>
      </c>
      <c r="E236" s="1495"/>
      <c r="F236" s="1495"/>
      <c r="G236" s="1495"/>
      <c r="H236" s="1495"/>
      <c r="I236" s="1495"/>
      <c r="J236" s="1495"/>
      <c r="K236" s="1495"/>
      <c r="L236" s="1496"/>
      <c r="M236" s="88" t="s">
        <v>21</v>
      </c>
      <c r="N236" s="8" t="s">
        <v>1657</v>
      </c>
      <c r="O236" s="149" t="s">
        <v>408</v>
      </c>
      <c r="P236" s="374">
        <v>244</v>
      </c>
      <c r="Q236" s="375" t="str">
        <f t="shared" si="4"/>
        <v>✔</v>
      </c>
      <c r="R236" s="386"/>
      <c r="S236" s="193"/>
      <c r="T236" s="1201"/>
      <c r="V236" s="87"/>
    </row>
    <row r="237" spans="1:22" ht="27" customHeight="1" thickBot="1" x14ac:dyDescent="0.2">
      <c r="A237" s="167"/>
      <c r="B237" s="944"/>
      <c r="C237" s="944"/>
      <c r="D237" s="944"/>
      <c r="E237" s="1285" t="s">
        <v>1471</v>
      </c>
      <c r="F237" s="1430" t="s">
        <v>1589</v>
      </c>
      <c r="G237" s="1430"/>
      <c r="H237" s="1430"/>
      <c r="I237" s="1430"/>
      <c r="J237" s="1430"/>
      <c r="K237" s="1430"/>
      <c r="L237" s="1431"/>
      <c r="M237" s="1051" t="s">
        <v>1279</v>
      </c>
      <c r="N237" s="361">
        <v>949</v>
      </c>
      <c r="O237" s="150" t="s">
        <v>172</v>
      </c>
      <c r="P237" s="374">
        <v>245</v>
      </c>
      <c r="Q237" s="375" t="str">
        <f t="shared" si="4"/>
        <v>✔</v>
      </c>
      <c r="R237" s="386"/>
      <c r="S237" s="193"/>
      <c r="T237" s="1201"/>
      <c r="V237" s="87"/>
    </row>
    <row r="238" spans="1:22" ht="41.45" customHeight="1" thickBot="1" x14ac:dyDescent="0.2">
      <c r="A238" s="167"/>
      <c r="B238" s="944"/>
      <c r="C238" s="944"/>
      <c r="D238" s="944"/>
      <c r="E238" s="1285" t="s">
        <v>1472</v>
      </c>
      <c r="F238" s="1430" t="s">
        <v>1590</v>
      </c>
      <c r="G238" s="1430"/>
      <c r="H238" s="1430"/>
      <c r="I238" s="1430"/>
      <c r="J238" s="1430"/>
      <c r="K238" s="1430"/>
      <c r="L238" s="1431"/>
      <c r="M238" s="114" t="s">
        <v>1280</v>
      </c>
      <c r="N238" s="361">
        <v>594</v>
      </c>
      <c r="O238" s="150" t="s">
        <v>172</v>
      </c>
      <c r="P238" s="374">
        <v>246</v>
      </c>
      <c r="Q238" s="375" t="str">
        <f t="shared" si="4"/>
        <v>✔</v>
      </c>
      <c r="R238" s="386"/>
      <c r="S238" s="193"/>
      <c r="T238" s="1201"/>
      <c r="V238" s="87"/>
    </row>
    <row r="239" spans="1:22" ht="39" customHeight="1" thickBot="1" x14ac:dyDescent="0.2">
      <c r="A239" s="167"/>
      <c r="B239" s="944"/>
      <c r="C239" s="944"/>
      <c r="D239" s="944"/>
      <c r="E239" s="1285" t="s">
        <v>1473</v>
      </c>
      <c r="F239" s="1430" t="s">
        <v>1591</v>
      </c>
      <c r="G239" s="1430"/>
      <c r="H239" s="1430"/>
      <c r="I239" s="1430"/>
      <c r="J239" s="1430"/>
      <c r="K239" s="1430"/>
      <c r="L239" s="1431"/>
      <c r="M239" s="114" t="s">
        <v>23</v>
      </c>
      <c r="N239" s="361">
        <v>532</v>
      </c>
      <c r="O239" s="150" t="s">
        <v>330</v>
      </c>
      <c r="P239" s="374">
        <v>247</v>
      </c>
      <c r="Q239" s="375" t="str">
        <f t="shared" si="4"/>
        <v>✔</v>
      </c>
      <c r="R239" s="386"/>
      <c r="S239" s="193"/>
      <c r="T239" s="1201"/>
      <c r="V239" s="87"/>
    </row>
    <row r="240" spans="1:22" ht="21.75" customHeight="1" thickBot="1" x14ac:dyDescent="0.2">
      <c r="A240" s="1261"/>
      <c r="B240" s="944"/>
      <c r="C240" s="944"/>
      <c r="D240" s="944"/>
      <c r="E240" s="1323"/>
      <c r="F240" s="1313"/>
      <c r="G240" s="1312"/>
      <c r="H240" s="1433" t="s">
        <v>1580</v>
      </c>
      <c r="I240" s="1433"/>
      <c r="J240" s="1433"/>
      <c r="K240" s="1433"/>
      <c r="L240" s="1434"/>
      <c r="M240" s="114" t="s">
        <v>23</v>
      </c>
      <c r="N240" s="361">
        <v>490</v>
      </c>
      <c r="O240" s="150" t="s">
        <v>330</v>
      </c>
      <c r="P240" s="374">
        <v>248</v>
      </c>
      <c r="Q240" s="375" t="str">
        <f t="shared" si="4"/>
        <v>✔</v>
      </c>
      <c r="R240" s="386"/>
      <c r="S240" s="193"/>
      <c r="T240" s="1201"/>
      <c r="V240" s="87"/>
    </row>
    <row r="241" spans="1:30" ht="24" customHeight="1" thickBot="1" x14ac:dyDescent="0.2">
      <c r="A241" s="167"/>
      <c r="B241" s="944"/>
      <c r="C241" s="944"/>
      <c r="D241" s="944"/>
      <c r="E241" s="1285" t="s">
        <v>1474</v>
      </c>
      <c r="F241" s="1430" t="s">
        <v>1592</v>
      </c>
      <c r="G241" s="1430"/>
      <c r="H241" s="1430"/>
      <c r="I241" s="1430"/>
      <c r="J241" s="1430"/>
      <c r="K241" s="1430"/>
      <c r="L241" s="1431"/>
      <c r="M241" s="114" t="s">
        <v>1281</v>
      </c>
      <c r="N241" s="361">
        <v>111</v>
      </c>
      <c r="O241" s="150" t="s">
        <v>330</v>
      </c>
      <c r="P241" s="374">
        <v>249</v>
      </c>
      <c r="Q241" s="375" t="str">
        <f t="shared" si="4"/>
        <v>✔</v>
      </c>
      <c r="R241" s="386"/>
      <c r="S241" s="193"/>
      <c r="T241" s="1201"/>
      <c r="V241" s="87"/>
      <c r="W241" s="857"/>
    </row>
    <row r="242" spans="1:30" ht="49.15" customHeight="1" thickBot="1" x14ac:dyDescent="0.2">
      <c r="A242" s="167"/>
      <c r="B242" s="944"/>
      <c r="C242" s="944"/>
      <c r="D242" s="943"/>
      <c r="E242" s="1442" t="s">
        <v>1468</v>
      </c>
      <c r="F242" s="1442"/>
      <c r="G242" s="1442"/>
      <c r="H242" s="1442"/>
      <c r="I242" s="1442"/>
      <c r="J242" s="1442"/>
      <c r="K242" s="1442"/>
      <c r="L242" s="1443"/>
      <c r="M242" s="102" t="s">
        <v>44</v>
      </c>
      <c r="N242" s="8" t="s">
        <v>1657</v>
      </c>
      <c r="O242" s="397" t="s">
        <v>408</v>
      </c>
      <c r="P242" s="374">
        <v>250</v>
      </c>
      <c r="Q242" s="375" t="str">
        <f t="shared" si="4"/>
        <v>✔</v>
      </c>
      <c r="R242" s="386"/>
      <c r="S242" s="193"/>
      <c r="T242" s="1201"/>
      <c r="V242" s="87"/>
      <c r="W242" s="857"/>
    </row>
    <row r="243" spans="1:30" ht="13.5" customHeight="1" thickBot="1" x14ac:dyDescent="0.2">
      <c r="A243" s="167"/>
      <c r="B243" s="944"/>
      <c r="C243" s="944"/>
      <c r="D243" s="944"/>
      <c r="E243" s="984"/>
      <c r="F243" s="1070"/>
      <c r="G243" s="1022"/>
      <c r="H243" s="1274"/>
      <c r="I243" s="1070"/>
      <c r="J243" s="1070"/>
      <c r="K243" s="1070"/>
      <c r="L243" s="1277" t="s">
        <v>734</v>
      </c>
      <c r="M243" s="114" t="s">
        <v>1167</v>
      </c>
      <c r="N243" s="361">
        <v>14</v>
      </c>
      <c r="O243" s="398" t="s">
        <v>27</v>
      </c>
      <c r="P243" s="374">
        <v>251</v>
      </c>
      <c r="Q243" s="375" t="str">
        <f t="shared" si="4"/>
        <v>✔</v>
      </c>
      <c r="R243" s="386"/>
      <c r="S243" s="193"/>
      <c r="T243" s="1201"/>
      <c r="V243" s="87"/>
      <c r="W243" s="857"/>
    </row>
    <row r="244" spans="1:30" ht="13.5" customHeight="1" thickBot="1" x14ac:dyDescent="0.2">
      <c r="A244" s="167"/>
      <c r="B244" s="961"/>
      <c r="C244" s="945"/>
      <c r="D244" s="1438" t="s">
        <v>1445</v>
      </c>
      <c r="E244" s="1430"/>
      <c r="F244" s="1430"/>
      <c r="G244" s="1430"/>
      <c r="H244" s="1430"/>
      <c r="I244" s="1430"/>
      <c r="J244" s="1430"/>
      <c r="K244" s="1430"/>
      <c r="L244" s="1431"/>
      <c r="M244" s="454" t="s">
        <v>735</v>
      </c>
      <c r="N244" s="1249" t="s">
        <v>197</v>
      </c>
      <c r="O244" s="392"/>
      <c r="P244" s="374">
        <v>252</v>
      </c>
      <c r="Q244" s="1262"/>
      <c r="S244" s="193"/>
      <c r="T244" s="1201"/>
      <c r="V244" s="87"/>
      <c r="W244" s="857"/>
    </row>
    <row r="245" spans="1:30" ht="13.5" customHeight="1" x14ac:dyDescent="0.15">
      <c r="A245" s="167"/>
      <c r="B245" s="944"/>
      <c r="C245" s="943" t="s">
        <v>737</v>
      </c>
      <c r="D245" s="158"/>
      <c r="E245" s="87"/>
      <c r="F245" s="158"/>
      <c r="G245" s="746"/>
      <c r="H245" s="1273"/>
      <c r="I245" s="1273"/>
      <c r="J245" s="1273"/>
      <c r="K245" s="1273"/>
      <c r="L245" s="1273"/>
      <c r="M245" s="115"/>
      <c r="N245" s="967"/>
      <c r="O245" s="393"/>
      <c r="P245" s="374">
        <v>253</v>
      </c>
      <c r="Q245" s="386"/>
      <c r="S245" s="193"/>
      <c r="T245" s="1201"/>
      <c r="V245" s="87"/>
      <c r="W245" s="857"/>
    </row>
    <row r="246" spans="1:30" ht="13.5" customHeight="1" x14ac:dyDescent="0.15">
      <c r="A246" s="894"/>
      <c r="B246" s="900"/>
      <c r="C246" s="900"/>
      <c r="D246" s="971" t="s">
        <v>1593</v>
      </c>
      <c r="E246" s="1002"/>
      <c r="F246" s="453"/>
      <c r="G246" s="453"/>
      <c r="H246" s="972"/>
      <c r="I246" s="972"/>
      <c r="J246" s="1081"/>
      <c r="K246" s="1081"/>
      <c r="L246" s="110"/>
      <c r="M246" s="901"/>
      <c r="N246" s="901"/>
      <c r="O246" s="893"/>
      <c r="P246" s="374">
        <v>254</v>
      </c>
      <c r="Q246" s="386"/>
      <c r="R246" s="504"/>
      <c r="S246" s="504"/>
      <c r="T246" s="1201"/>
      <c r="V246" s="87"/>
      <c r="W246" s="857"/>
    </row>
    <row r="247" spans="1:30" ht="13.5" customHeight="1" x14ac:dyDescent="0.15">
      <c r="A247" s="894"/>
      <c r="B247" s="900"/>
      <c r="C247" s="900"/>
      <c r="D247" s="1301"/>
      <c r="E247" s="971" t="s">
        <v>751</v>
      </c>
      <c r="F247" s="453"/>
      <c r="G247" s="453"/>
      <c r="H247" s="453"/>
      <c r="I247" s="972"/>
      <c r="J247" s="972"/>
      <c r="K247" s="1081"/>
      <c r="L247" s="110"/>
      <c r="M247" s="901"/>
      <c r="N247" s="1039"/>
      <c r="O247" s="893"/>
      <c r="P247" s="374">
        <v>255</v>
      </c>
      <c r="Q247" s="386"/>
      <c r="R247" s="504"/>
      <c r="S247" s="504"/>
      <c r="T247" s="1201"/>
      <c r="V247" s="87"/>
      <c r="W247" s="857"/>
    </row>
    <row r="248" spans="1:30" ht="13.5" customHeight="1" thickBot="1" x14ac:dyDescent="0.2">
      <c r="A248" s="894"/>
      <c r="B248" s="900"/>
      <c r="C248" s="900"/>
      <c r="D248" s="1301"/>
      <c r="E248" s="1040"/>
      <c r="F248" s="971" t="s">
        <v>183</v>
      </c>
      <c r="G248" s="1070"/>
      <c r="H248" s="1070"/>
      <c r="I248" s="964"/>
      <c r="J248" s="964"/>
      <c r="K248" s="1274"/>
      <c r="L248" s="115"/>
      <c r="M248" s="502"/>
      <c r="N248" s="973"/>
      <c r="O248" s="974"/>
      <c r="P248" s="374">
        <v>256</v>
      </c>
      <c r="Q248" s="1315"/>
      <c r="R248" s="504"/>
      <c r="S248" s="504"/>
      <c r="T248" s="1201"/>
      <c r="V248" s="87"/>
      <c r="W248" s="857"/>
    </row>
    <row r="249" spans="1:30" ht="13.5" customHeight="1" thickBot="1" x14ac:dyDescent="0.2">
      <c r="A249" s="894"/>
      <c r="B249" s="900"/>
      <c r="C249" s="900"/>
      <c r="D249" s="1301"/>
      <c r="E249" s="1040"/>
      <c r="F249" s="1038"/>
      <c r="G249" s="1065" t="s">
        <v>232</v>
      </c>
      <c r="H249" s="1070"/>
      <c r="I249" s="964"/>
      <c r="J249" s="964"/>
      <c r="K249" s="1274"/>
      <c r="L249" s="751"/>
      <c r="M249" s="102" t="s">
        <v>735</v>
      </c>
      <c r="N249" s="361">
        <v>0</v>
      </c>
      <c r="O249" s="883" t="s">
        <v>172</v>
      </c>
      <c r="P249" s="374">
        <v>257</v>
      </c>
      <c r="Q249" s="375" t="str">
        <f t="shared" si="4"/>
        <v>✔</v>
      </c>
      <c r="R249" s="1079"/>
      <c r="S249" s="504"/>
      <c r="T249" s="1201"/>
      <c r="V249" s="87"/>
      <c r="W249" s="857"/>
    </row>
    <row r="250" spans="1:30" ht="13.5" customHeight="1" thickBot="1" x14ac:dyDescent="0.2">
      <c r="A250" s="894"/>
      <c r="B250" s="900"/>
      <c r="C250" s="900"/>
      <c r="D250" s="1301"/>
      <c r="E250" s="1040"/>
      <c r="F250" s="1275"/>
      <c r="G250" s="1065" t="s">
        <v>516</v>
      </c>
      <c r="H250" s="1070"/>
      <c r="I250" s="964"/>
      <c r="J250" s="964"/>
      <c r="K250" s="1274" t="s">
        <v>48</v>
      </c>
      <c r="L250" s="749"/>
      <c r="M250" s="114" t="s">
        <v>44</v>
      </c>
      <c r="N250" s="361">
        <v>0</v>
      </c>
      <c r="O250" s="883" t="s">
        <v>172</v>
      </c>
      <c r="P250" s="374">
        <v>258</v>
      </c>
      <c r="Q250" s="375" t="str">
        <f t="shared" si="4"/>
        <v>✔</v>
      </c>
      <c r="R250" s="1079"/>
      <c r="S250" s="504"/>
      <c r="T250" s="1201"/>
      <c r="V250" s="87"/>
      <c r="W250" s="857"/>
    </row>
    <row r="251" spans="1:30" ht="13.5" customHeight="1" thickBot="1" x14ac:dyDescent="0.2">
      <c r="A251" s="894"/>
      <c r="B251" s="900"/>
      <c r="C251" s="900"/>
      <c r="D251" s="1301"/>
      <c r="E251" s="1040"/>
      <c r="F251" s="1444" t="s">
        <v>132</v>
      </c>
      <c r="G251" s="1458"/>
      <c r="H251" s="1458"/>
      <c r="I251" s="1458"/>
      <c r="J251" s="1458"/>
      <c r="K251" s="1458"/>
      <c r="L251" s="1458"/>
      <c r="M251" s="502"/>
      <c r="N251" s="966"/>
      <c r="O251" s="883"/>
      <c r="P251" s="374">
        <v>259</v>
      </c>
      <c r="Q251" s="1218"/>
      <c r="R251" s="890"/>
      <c r="S251" s="890"/>
      <c r="T251" s="1201"/>
      <c r="V251" s="87"/>
      <c r="W251" s="857"/>
    </row>
    <row r="252" spans="1:30" s="504" customFormat="1" ht="13.5" customHeight="1" thickBot="1" x14ac:dyDescent="0.2">
      <c r="A252" s="894"/>
      <c r="B252" s="900"/>
      <c r="C252" s="900"/>
      <c r="D252" s="1301"/>
      <c r="E252" s="1040"/>
      <c r="F252" s="141"/>
      <c r="G252" s="1438" t="s">
        <v>1211</v>
      </c>
      <c r="H252" s="1430"/>
      <c r="I252" s="1430"/>
      <c r="J252" s="1430"/>
      <c r="K252" s="1430"/>
      <c r="L252" s="1431"/>
      <c r="M252" s="965" t="s">
        <v>44</v>
      </c>
      <c r="N252" s="361">
        <v>4</v>
      </c>
      <c r="O252" s="883" t="s">
        <v>172</v>
      </c>
      <c r="P252" s="374">
        <v>260</v>
      </c>
      <c r="Q252" s="375" t="str">
        <f t="shared" si="4"/>
        <v>✔</v>
      </c>
      <c r="R252" s="1079"/>
      <c r="T252" s="1201"/>
      <c r="V252" s="886"/>
      <c r="W252" s="852"/>
      <c r="Z252" s="887"/>
      <c r="AA252" s="886"/>
      <c r="AC252" s="888"/>
      <c r="AD252" s="503"/>
    </row>
    <row r="253" spans="1:30" s="504" customFormat="1" ht="13.5" customHeight="1" thickBot="1" x14ac:dyDescent="0.2">
      <c r="A253" s="894"/>
      <c r="B253" s="900"/>
      <c r="C253" s="900"/>
      <c r="D253" s="1301"/>
      <c r="E253" s="1040"/>
      <c r="F253" s="141"/>
      <c r="G253" s="1065" t="s">
        <v>1212</v>
      </c>
      <c r="H253" s="1302"/>
      <c r="I253" s="964"/>
      <c r="J253" s="964"/>
      <c r="K253" s="1274"/>
      <c r="L253" s="751"/>
      <c r="M253" s="965" t="s">
        <v>44</v>
      </c>
      <c r="N253" s="851">
        <v>11</v>
      </c>
      <c r="O253" s="883" t="s">
        <v>172</v>
      </c>
      <c r="P253" s="374">
        <v>261</v>
      </c>
      <c r="Q253" s="375" t="str">
        <f t="shared" si="4"/>
        <v>✔</v>
      </c>
      <c r="R253" s="1079"/>
      <c r="T253" s="1201"/>
      <c r="V253" s="830"/>
      <c r="W253" s="852"/>
      <c r="Y253" s="889"/>
      <c r="Z253" s="887"/>
      <c r="AA253" s="507"/>
      <c r="AC253" s="888"/>
      <c r="AD253" s="505"/>
    </row>
    <row r="254" spans="1:30" s="504" customFormat="1" ht="13.5" customHeight="1" thickBot="1" x14ac:dyDescent="0.2">
      <c r="A254" s="894"/>
      <c r="B254" s="900"/>
      <c r="C254" s="900"/>
      <c r="D254" s="1301"/>
      <c r="E254" s="1040"/>
      <c r="F254" s="141"/>
      <c r="G254" s="1065" t="s">
        <v>134</v>
      </c>
      <c r="H254" s="1302"/>
      <c r="I254" s="964"/>
      <c r="J254" s="964"/>
      <c r="K254" s="1274" t="s">
        <v>48</v>
      </c>
      <c r="L254" s="751"/>
      <c r="M254" s="965" t="s">
        <v>44</v>
      </c>
      <c r="N254" s="851">
        <v>0</v>
      </c>
      <c r="O254" s="883" t="s">
        <v>172</v>
      </c>
      <c r="P254" s="374">
        <v>262</v>
      </c>
      <c r="Q254" s="375" t="str">
        <f t="shared" si="4"/>
        <v>✔</v>
      </c>
      <c r="R254" s="386"/>
      <c r="T254" s="1201"/>
      <c r="V254" s="830"/>
      <c r="W254" s="852"/>
      <c r="Y254" s="889"/>
      <c r="Z254" s="887"/>
      <c r="AA254" s="507"/>
      <c r="AC254" s="888"/>
      <c r="AD254" s="505"/>
    </row>
    <row r="255" spans="1:30" s="504" customFormat="1" ht="13.5" customHeight="1" thickBot="1" x14ac:dyDescent="0.2">
      <c r="A255" s="894"/>
      <c r="B255" s="900"/>
      <c r="C255" s="900"/>
      <c r="D255" s="1301"/>
      <c r="E255" s="1040"/>
      <c r="F255" s="141"/>
      <c r="G255" s="1065" t="s">
        <v>133</v>
      </c>
      <c r="H255" s="1302"/>
      <c r="I255" s="964"/>
      <c r="J255" s="964"/>
      <c r="K255" s="1274"/>
      <c r="L255" s="751"/>
      <c r="M255" s="965" t="s">
        <v>44</v>
      </c>
      <c r="N255" s="851">
        <v>21</v>
      </c>
      <c r="O255" s="883" t="s">
        <v>172</v>
      </c>
      <c r="P255" s="374">
        <v>263</v>
      </c>
      <c r="Q255" s="375" t="str">
        <f t="shared" si="4"/>
        <v>✔</v>
      </c>
      <c r="R255" s="1079"/>
      <c r="T255" s="1201"/>
      <c r="V255" s="829"/>
      <c r="W255" s="852"/>
      <c r="Y255" s="889"/>
      <c r="Z255" s="887"/>
      <c r="AA255" s="886"/>
      <c r="AC255" s="888"/>
      <c r="AD255" s="505"/>
    </row>
    <row r="256" spans="1:30" s="504" customFormat="1" ht="13.5" customHeight="1" thickBot="1" x14ac:dyDescent="0.2">
      <c r="A256" s="894"/>
      <c r="B256" s="900"/>
      <c r="C256" s="900"/>
      <c r="D256" s="1301"/>
      <c r="E256" s="1040"/>
      <c r="F256" s="971" t="s">
        <v>184</v>
      </c>
      <c r="G256" s="1303"/>
      <c r="H256" s="87"/>
      <c r="I256" s="915"/>
      <c r="J256" s="915"/>
      <c r="K256" s="992"/>
      <c r="L256" s="1024"/>
      <c r="M256" s="502"/>
      <c r="N256" s="916"/>
      <c r="O256" s="883"/>
      <c r="P256" s="374">
        <v>264</v>
      </c>
      <c r="Q256" s="1218"/>
      <c r="T256" s="1201"/>
      <c r="V256" s="830"/>
      <c r="W256" s="852"/>
      <c r="Y256" s="889"/>
      <c r="Z256" s="887"/>
      <c r="AA256" s="507"/>
      <c r="AC256" s="888"/>
      <c r="AD256" s="505"/>
    </row>
    <row r="257" spans="1:30" s="504" customFormat="1" ht="13.5" customHeight="1" thickBot="1" x14ac:dyDescent="0.2">
      <c r="A257" s="894"/>
      <c r="B257" s="900"/>
      <c r="C257" s="900"/>
      <c r="D257" s="1301"/>
      <c r="E257" s="1040"/>
      <c r="F257" s="141"/>
      <c r="G257" s="1529" t="s">
        <v>294</v>
      </c>
      <c r="H257" s="1530"/>
      <c r="I257" s="1530"/>
      <c r="J257" s="1530"/>
      <c r="K257" s="1530"/>
      <c r="L257" s="1531"/>
      <c r="M257" s="965" t="s">
        <v>44</v>
      </c>
      <c r="N257" s="851">
        <v>9</v>
      </c>
      <c r="O257" s="883" t="s">
        <v>172</v>
      </c>
      <c r="P257" s="374">
        <v>265</v>
      </c>
      <c r="Q257" s="375" t="str">
        <f t="shared" si="4"/>
        <v>✔</v>
      </c>
      <c r="R257" s="1079"/>
      <c r="T257" s="1201"/>
      <c r="V257" s="830"/>
      <c r="W257" s="852"/>
      <c r="Y257" s="889"/>
      <c r="Z257" s="887"/>
      <c r="AA257" s="507"/>
      <c r="AC257" s="888"/>
      <c r="AD257" s="505"/>
    </row>
    <row r="258" spans="1:30" s="504" customFormat="1" ht="13.5" customHeight="1" thickBot="1" x14ac:dyDescent="0.2">
      <c r="A258" s="894"/>
      <c r="B258" s="900"/>
      <c r="C258" s="900"/>
      <c r="D258" s="1301"/>
      <c r="E258" s="1040"/>
      <c r="F258" s="141"/>
      <c r="G258" s="1065" t="s">
        <v>517</v>
      </c>
      <c r="H258" s="1302"/>
      <c r="I258" s="964"/>
      <c r="J258" s="964"/>
      <c r="K258" s="1274"/>
      <c r="L258" s="751"/>
      <c r="M258" s="965" t="s">
        <v>44</v>
      </c>
      <c r="N258" s="851">
        <v>41</v>
      </c>
      <c r="O258" s="883" t="s">
        <v>172</v>
      </c>
      <c r="P258" s="374">
        <v>266</v>
      </c>
      <c r="Q258" s="375" t="str">
        <f t="shared" si="4"/>
        <v>✔</v>
      </c>
      <c r="R258" s="1079"/>
      <c r="T258" s="1201"/>
      <c r="U258" s="890"/>
      <c r="V258" s="829"/>
      <c r="W258" s="852"/>
      <c r="Y258" s="889"/>
      <c r="Z258" s="887"/>
      <c r="AA258" s="886"/>
      <c r="AC258" s="888"/>
      <c r="AD258" s="505"/>
    </row>
    <row r="259" spans="1:30" s="504" customFormat="1" ht="13.5" customHeight="1" thickBot="1" x14ac:dyDescent="0.2">
      <c r="A259" s="894"/>
      <c r="B259" s="900"/>
      <c r="C259" s="900"/>
      <c r="D259" s="1301"/>
      <c r="E259" s="1040"/>
      <c r="F259" s="141"/>
      <c r="G259" s="971" t="s">
        <v>1195</v>
      </c>
      <c r="H259" s="1304"/>
      <c r="I259" s="972"/>
      <c r="J259" s="972"/>
      <c r="K259" s="1081"/>
      <c r="L259" s="752"/>
      <c r="M259" s="965" t="s">
        <v>44</v>
      </c>
      <c r="N259" s="851">
        <v>15</v>
      </c>
      <c r="O259" s="883" t="s">
        <v>172</v>
      </c>
      <c r="P259" s="374">
        <v>267</v>
      </c>
      <c r="Q259" s="375" t="str">
        <f t="shared" si="4"/>
        <v>✔</v>
      </c>
      <c r="R259" s="386"/>
      <c r="T259" s="1201"/>
      <c r="V259" s="830"/>
      <c r="W259" s="852"/>
      <c r="Y259" s="889"/>
      <c r="Z259" s="887"/>
      <c r="AA259" s="507"/>
      <c r="AC259" s="888"/>
      <c r="AD259" s="505"/>
    </row>
    <row r="260" spans="1:30" s="504" customFormat="1" ht="13.5" customHeight="1" thickBot="1" x14ac:dyDescent="0.2">
      <c r="A260" s="894"/>
      <c r="B260" s="900"/>
      <c r="C260" s="900"/>
      <c r="D260" s="1301"/>
      <c r="E260" s="1040"/>
      <c r="F260" s="971" t="s">
        <v>135</v>
      </c>
      <c r="G260" s="1304"/>
      <c r="H260" s="453"/>
      <c r="I260" s="972"/>
      <c r="J260" s="972"/>
      <c r="K260" s="1081" t="s">
        <v>48</v>
      </c>
      <c r="L260" s="110"/>
      <c r="M260" s="502"/>
      <c r="N260" s="968"/>
      <c r="O260" s="883"/>
      <c r="P260" s="374">
        <v>268</v>
      </c>
      <c r="Q260" s="1218"/>
      <c r="T260" s="1201"/>
      <c r="V260" s="830"/>
      <c r="W260" s="852"/>
      <c r="Y260" s="889"/>
      <c r="Z260" s="887"/>
      <c r="AA260" s="507"/>
      <c r="AC260" s="888"/>
      <c r="AD260" s="505"/>
    </row>
    <row r="261" spans="1:30" s="504" customFormat="1" ht="13.5" customHeight="1" thickBot="1" x14ac:dyDescent="0.2">
      <c r="A261" s="894"/>
      <c r="B261" s="900"/>
      <c r="C261" s="900"/>
      <c r="D261" s="1301"/>
      <c r="E261" s="1040"/>
      <c r="F261" s="976"/>
      <c r="G261" s="1065" t="s">
        <v>233</v>
      </c>
      <c r="H261" s="1302"/>
      <c r="I261" s="964"/>
      <c r="J261" s="964"/>
      <c r="K261" s="1274"/>
      <c r="L261" s="751"/>
      <c r="M261" s="965" t="s">
        <v>44</v>
      </c>
      <c r="N261" s="917">
        <v>5</v>
      </c>
      <c r="O261" s="883" t="s">
        <v>172</v>
      </c>
      <c r="P261" s="374">
        <v>269</v>
      </c>
      <c r="Q261" s="375" t="str">
        <f t="shared" ref="Q261:Q321" si="5">IF(N261="","未入力あり","✔")</f>
        <v>✔</v>
      </c>
      <c r="R261" s="1079"/>
      <c r="T261" s="1201"/>
      <c r="V261" s="830"/>
      <c r="W261" s="852"/>
      <c r="Y261" s="889"/>
      <c r="Z261" s="887"/>
      <c r="AA261" s="507"/>
      <c r="AC261" s="888"/>
      <c r="AD261" s="505"/>
    </row>
    <row r="262" spans="1:30" s="504" customFormat="1" ht="13.5" customHeight="1" thickBot="1" x14ac:dyDescent="0.2">
      <c r="A262" s="894"/>
      <c r="B262" s="900"/>
      <c r="C262" s="900"/>
      <c r="D262" s="1301"/>
      <c r="E262" s="1040"/>
      <c r="F262" s="976"/>
      <c r="G262" s="1065" t="s">
        <v>1196</v>
      </c>
      <c r="H262" s="1302"/>
      <c r="I262" s="964"/>
      <c r="J262" s="964"/>
      <c r="K262" s="1274"/>
      <c r="L262" s="751"/>
      <c r="M262" s="965" t="s">
        <v>44</v>
      </c>
      <c r="N262" s="917">
        <v>9</v>
      </c>
      <c r="O262" s="883" t="s">
        <v>172</v>
      </c>
      <c r="P262" s="374">
        <v>270</v>
      </c>
      <c r="Q262" s="375" t="str">
        <f t="shared" si="5"/>
        <v>✔</v>
      </c>
      <c r="R262" s="386"/>
      <c r="T262" s="1201"/>
      <c r="V262" s="830"/>
      <c r="W262" s="852"/>
      <c r="Y262" s="889"/>
      <c r="Z262" s="887"/>
      <c r="AA262" s="507"/>
      <c r="AC262" s="888"/>
      <c r="AD262" s="505"/>
    </row>
    <row r="263" spans="1:30" s="504" customFormat="1" ht="13.5" customHeight="1" thickBot="1" x14ac:dyDescent="0.2">
      <c r="A263" s="894"/>
      <c r="B263" s="900"/>
      <c r="C263" s="900"/>
      <c r="D263" s="1301"/>
      <c r="E263" s="1040"/>
      <c r="F263" s="976"/>
      <c r="G263" s="1065" t="s">
        <v>1197</v>
      </c>
      <c r="H263" s="1302"/>
      <c r="I263" s="964"/>
      <c r="J263" s="964"/>
      <c r="K263" s="1274"/>
      <c r="L263" s="751"/>
      <c r="M263" s="965" t="s">
        <v>44</v>
      </c>
      <c r="N263" s="917">
        <v>0</v>
      </c>
      <c r="O263" s="883" t="s">
        <v>172</v>
      </c>
      <c r="P263" s="374">
        <v>271</v>
      </c>
      <c r="Q263" s="375" t="str">
        <f t="shared" si="5"/>
        <v>✔</v>
      </c>
      <c r="R263" s="1079"/>
      <c r="T263" s="1201"/>
      <c r="V263" s="829"/>
      <c r="W263" s="852"/>
      <c r="Y263" s="889"/>
      <c r="Z263" s="887"/>
      <c r="AA263" s="886"/>
      <c r="AC263" s="888"/>
      <c r="AD263" s="505"/>
    </row>
    <row r="264" spans="1:30" s="504" customFormat="1" ht="13.5" customHeight="1" thickBot="1" x14ac:dyDescent="0.2">
      <c r="A264" s="894"/>
      <c r="B264" s="900"/>
      <c r="C264" s="900"/>
      <c r="D264" s="900"/>
      <c r="E264" s="1040"/>
      <c r="F264" s="977"/>
      <c r="G264" s="1048" t="s">
        <v>1198</v>
      </c>
      <c r="H264" s="502"/>
      <c r="I264" s="964"/>
      <c r="J264" s="964"/>
      <c r="K264" s="1018"/>
      <c r="L264" s="751"/>
      <c r="M264" s="965" t="s">
        <v>44</v>
      </c>
      <c r="N264" s="917">
        <v>10</v>
      </c>
      <c r="O264" s="883" t="s">
        <v>172</v>
      </c>
      <c r="P264" s="374">
        <v>272</v>
      </c>
      <c r="Q264" s="375" t="str">
        <f t="shared" si="5"/>
        <v>✔</v>
      </c>
      <c r="R264" s="1079"/>
      <c r="T264" s="1201"/>
      <c r="V264" s="830"/>
      <c r="W264" s="852"/>
      <c r="Y264" s="889"/>
      <c r="Z264" s="887"/>
      <c r="AA264" s="507"/>
      <c r="AC264" s="888"/>
      <c r="AD264" s="505"/>
    </row>
    <row r="265" spans="1:30" s="504" customFormat="1" ht="13.5" customHeight="1" thickBot="1" x14ac:dyDescent="0.2">
      <c r="A265" s="894"/>
      <c r="B265" s="900"/>
      <c r="C265" s="900"/>
      <c r="D265" s="900"/>
      <c r="E265" s="1040"/>
      <c r="F265" s="975" t="s">
        <v>381</v>
      </c>
      <c r="H265" s="915"/>
      <c r="I265" s="915"/>
      <c r="J265" s="915"/>
      <c r="K265" s="992" t="s">
        <v>48</v>
      </c>
      <c r="L265" s="1024"/>
      <c r="M265" s="502"/>
      <c r="N265" s="968"/>
      <c r="O265" s="883"/>
      <c r="P265" s="374">
        <v>273</v>
      </c>
      <c r="Q265" s="1262"/>
      <c r="T265" s="1201"/>
      <c r="V265" s="830"/>
      <c r="W265" s="852"/>
      <c r="Y265" s="889"/>
      <c r="Z265" s="887"/>
      <c r="AA265" s="507"/>
      <c r="AC265" s="888"/>
      <c r="AD265" s="505"/>
    </row>
    <row r="266" spans="1:30" s="504" customFormat="1" ht="13.5" customHeight="1" thickBot="1" x14ac:dyDescent="0.2">
      <c r="A266" s="894"/>
      <c r="B266" s="900"/>
      <c r="C266" s="900"/>
      <c r="D266" s="900"/>
      <c r="E266" s="1040"/>
      <c r="F266" s="141"/>
      <c r="G266" s="969" t="s">
        <v>231</v>
      </c>
      <c r="H266" s="502"/>
      <c r="I266" s="964"/>
      <c r="J266" s="964"/>
      <c r="K266" s="1018" t="s">
        <v>48</v>
      </c>
      <c r="L266" s="751"/>
      <c r="M266" s="965" t="s">
        <v>44</v>
      </c>
      <c r="N266" s="917">
        <v>185</v>
      </c>
      <c r="O266" s="883" t="s">
        <v>172</v>
      </c>
      <c r="P266" s="374">
        <v>274</v>
      </c>
      <c r="Q266" s="1229" t="str">
        <f t="shared" si="5"/>
        <v>✔</v>
      </c>
      <c r="R266" s="1079"/>
      <c r="T266" s="1201"/>
      <c r="V266" s="830"/>
      <c r="W266" s="852"/>
      <c r="Y266" s="889"/>
      <c r="Z266" s="887"/>
      <c r="AA266" s="507"/>
      <c r="AC266" s="888"/>
      <c r="AD266" s="505"/>
    </row>
    <row r="267" spans="1:30" s="504" customFormat="1" ht="13.5" customHeight="1" thickBot="1" x14ac:dyDescent="0.2">
      <c r="A267" s="894"/>
      <c r="B267" s="900"/>
      <c r="C267" s="900"/>
      <c r="D267" s="900"/>
      <c r="E267" s="1040"/>
      <c r="F267" s="141"/>
      <c r="G267" s="969" t="s">
        <v>161</v>
      </c>
      <c r="H267" s="502"/>
      <c r="I267" s="964"/>
      <c r="J267" s="964"/>
      <c r="K267" s="1018" t="s">
        <v>48</v>
      </c>
      <c r="L267" s="751"/>
      <c r="M267" s="965" t="s">
        <v>44</v>
      </c>
      <c r="N267" s="917">
        <v>0</v>
      </c>
      <c r="O267" s="883" t="s">
        <v>172</v>
      </c>
      <c r="P267" s="374">
        <v>275</v>
      </c>
      <c r="Q267" s="1229" t="str">
        <f t="shared" si="5"/>
        <v>✔</v>
      </c>
      <c r="R267" s="1079"/>
      <c r="T267" s="1201"/>
      <c r="V267" s="829"/>
      <c r="W267" s="852"/>
      <c r="Y267" s="889"/>
      <c r="Z267" s="887"/>
      <c r="AA267" s="886"/>
      <c r="AC267" s="888"/>
      <c r="AD267" s="505"/>
    </row>
    <row r="268" spans="1:30" s="504" customFormat="1" ht="13.5" customHeight="1" thickBot="1" x14ac:dyDescent="0.2">
      <c r="A268" s="894"/>
      <c r="B268" s="900"/>
      <c r="C268" s="900"/>
      <c r="D268" s="900"/>
      <c r="E268" s="1040"/>
      <c r="F268" s="141"/>
      <c r="G268" s="969" t="s">
        <v>136</v>
      </c>
      <c r="H268" s="502"/>
      <c r="I268" s="964"/>
      <c r="J268" s="964"/>
      <c r="K268" s="1018" t="s">
        <v>48</v>
      </c>
      <c r="L268" s="751"/>
      <c r="M268" s="965" t="s">
        <v>44</v>
      </c>
      <c r="N268" s="917">
        <v>23</v>
      </c>
      <c r="O268" s="883" t="s">
        <v>172</v>
      </c>
      <c r="P268" s="374">
        <v>276</v>
      </c>
      <c r="Q268" s="1229" t="str">
        <f t="shared" si="5"/>
        <v>✔</v>
      </c>
      <c r="R268" s="1079"/>
      <c r="T268" s="1201"/>
      <c r="V268" s="830"/>
      <c r="W268" s="852"/>
      <c r="Y268" s="889"/>
      <c r="Z268" s="887"/>
      <c r="AA268" s="507"/>
      <c r="AC268" s="888"/>
      <c r="AD268" s="505"/>
    </row>
    <row r="269" spans="1:30" s="504" customFormat="1" ht="13.5" customHeight="1" thickBot="1" x14ac:dyDescent="0.2">
      <c r="A269" s="894"/>
      <c r="B269" s="900"/>
      <c r="C269" s="900"/>
      <c r="D269" s="900"/>
      <c r="E269" s="1040"/>
      <c r="F269" s="141"/>
      <c r="G269" s="969" t="s">
        <v>1199</v>
      </c>
      <c r="H269" s="502"/>
      <c r="I269" s="964"/>
      <c r="J269" s="964"/>
      <c r="K269" s="1018" t="s">
        <v>48</v>
      </c>
      <c r="L269" s="751"/>
      <c r="M269" s="965" t="s">
        <v>44</v>
      </c>
      <c r="N269" s="917">
        <v>186</v>
      </c>
      <c r="O269" s="883" t="s">
        <v>172</v>
      </c>
      <c r="P269" s="374">
        <v>277</v>
      </c>
      <c r="Q269" s="1229" t="str">
        <f t="shared" si="5"/>
        <v>✔</v>
      </c>
      <c r="R269" s="1079"/>
      <c r="T269" s="1201"/>
      <c r="V269" s="830"/>
      <c r="W269" s="852"/>
      <c r="Y269" s="889"/>
      <c r="Z269" s="887"/>
      <c r="AA269" s="507"/>
      <c r="AC269" s="888"/>
      <c r="AD269" s="505"/>
    </row>
    <row r="270" spans="1:30" s="504" customFormat="1" ht="13.5" customHeight="1" thickBot="1" x14ac:dyDescent="0.2">
      <c r="A270" s="894"/>
      <c r="B270" s="900"/>
      <c r="C270" s="900"/>
      <c r="D270" s="900"/>
      <c r="E270" s="1040"/>
      <c r="F270" s="141"/>
      <c r="G270" s="1042" t="s">
        <v>1200</v>
      </c>
      <c r="H270" s="901"/>
      <c r="I270" s="972"/>
      <c r="J270" s="993"/>
      <c r="K270" s="993"/>
      <c r="L270" s="752"/>
      <c r="M270" s="979" t="s">
        <v>44</v>
      </c>
      <c r="N270" s="917">
        <v>1</v>
      </c>
      <c r="O270" s="885" t="s">
        <v>172</v>
      </c>
      <c r="P270" s="374">
        <v>278</v>
      </c>
      <c r="Q270" s="1229" t="str">
        <f t="shared" si="5"/>
        <v>✔</v>
      </c>
      <c r="R270" s="386"/>
      <c r="T270" s="1201"/>
      <c r="V270" s="830"/>
      <c r="W270" s="852"/>
      <c r="Y270" s="889"/>
      <c r="Z270" s="887"/>
      <c r="AA270" s="507"/>
      <c r="AC270" s="888"/>
      <c r="AD270" s="505"/>
    </row>
    <row r="271" spans="1:30" s="504" customFormat="1" ht="13.5" customHeight="1" x14ac:dyDescent="0.15">
      <c r="A271" s="894"/>
      <c r="B271" s="900"/>
      <c r="C271" s="900"/>
      <c r="D271" s="1017" t="s">
        <v>738</v>
      </c>
      <c r="E271" s="901"/>
      <c r="F271" s="901"/>
      <c r="G271" s="453"/>
      <c r="H271" s="972"/>
      <c r="I271" s="972"/>
      <c r="J271" s="993"/>
      <c r="K271" s="993"/>
      <c r="L271" s="110"/>
      <c r="M271" s="901"/>
      <c r="N271" s="1043"/>
      <c r="O271" s="885"/>
      <c r="P271" s="374">
        <v>279</v>
      </c>
      <c r="Q271" s="386"/>
      <c r="T271" s="1201"/>
      <c r="V271" s="830"/>
      <c r="W271" s="852"/>
      <c r="Y271" s="889"/>
      <c r="Z271" s="887"/>
      <c r="AA271" s="507"/>
      <c r="AC271" s="888"/>
      <c r="AD271" s="505"/>
    </row>
    <row r="272" spans="1:30" s="504" customFormat="1" ht="13.5" customHeight="1" x14ac:dyDescent="0.15">
      <c r="A272" s="894"/>
      <c r="B272" s="900"/>
      <c r="C272" s="900"/>
      <c r="D272" s="976" t="s">
        <v>739</v>
      </c>
      <c r="G272" s="87"/>
      <c r="H272" s="915"/>
      <c r="I272" s="915"/>
      <c r="J272" s="992"/>
      <c r="K272" s="992"/>
      <c r="L272" s="1024"/>
      <c r="M272" s="533"/>
      <c r="N272" s="918"/>
      <c r="O272" s="895"/>
      <c r="P272" s="374">
        <v>280</v>
      </c>
      <c r="Q272" s="386"/>
      <c r="T272" s="1201"/>
      <c r="V272" s="830"/>
      <c r="W272" s="852"/>
      <c r="Y272" s="889"/>
      <c r="Z272" s="887"/>
      <c r="AA272" s="507"/>
      <c r="AC272" s="888"/>
      <c r="AD272" s="505"/>
    </row>
    <row r="273" spans="1:30" s="504" customFormat="1" ht="13.5" customHeight="1" thickBot="1" x14ac:dyDescent="0.2">
      <c r="A273" s="894"/>
      <c r="B273" s="900"/>
      <c r="C273" s="900"/>
      <c r="D273" s="900"/>
      <c r="E273" s="971" t="s">
        <v>1594</v>
      </c>
      <c r="F273" s="901"/>
      <c r="G273" s="972"/>
      <c r="H273" s="901"/>
      <c r="I273" s="972"/>
      <c r="J273" s="993"/>
      <c r="K273" s="993"/>
      <c r="L273" s="110"/>
      <c r="M273" s="502"/>
      <c r="N273" s="978"/>
      <c r="O273" s="883"/>
      <c r="P273" s="374">
        <v>281</v>
      </c>
      <c r="Q273" s="386"/>
      <c r="T273" s="1201"/>
      <c r="V273" s="830"/>
      <c r="W273" s="852"/>
      <c r="Y273" s="889"/>
      <c r="Z273" s="887"/>
      <c r="AA273" s="507"/>
      <c r="AC273" s="888"/>
      <c r="AD273" s="505"/>
    </row>
    <row r="274" spans="1:30" s="504" customFormat="1" ht="13.5" customHeight="1" thickBot="1" x14ac:dyDescent="0.2">
      <c r="A274" s="894"/>
      <c r="B274" s="900"/>
      <c r="C274" s="900"/>
      <c r="D274" s="900"/>
      <c r="E274" s="976"/>
      <c r="F274" s="971" t="s">
        <v>740</v>
      </c>
      <c r="G274" s="972"/>
      <c r="H274" s="901"/>
      <c r="I274" s="972"/>
      <c r="J274" s="993"/>
      <c r="K274" s="993"/>
      <c r="L274" s="752"/>
      <c r="M274" s="979" t="s">
        <v>44</v>
      </c>
      <c r="N274" s="917">
        <v>225</v>
      </c>
      <c r="O274" s="883" t="s">
        <v>741</v>
      </c>
      <c r="P274" s="374">
        <v>282</v>
      </c>
      <c r="Q274" s="1229" t="str">
        <f t="shared" si="5"/>
        <v>✔</v>
      </c>
      <c r="R274" s="386"/>
      <c r="T274" s="1201"/>
      <c r="V274" s="830"/>
      <c r="W274" s="852"/>
      <c r="Y274" s="889"/>
      <c r="Z274" s="887"/>
      <c r="AA274" s="507"/>
      <c r="AC274" s="888"/>
      <c r="AD274" s="505"/>
    </row>
    <row r="275" spans="1:30" s="504" customFormat="1" ht="13.5" customHeight="1" thickBot="1" x14ac:dyDescent="0.2">
      <c r="A275" s="894"/>
      <c r="B275" s="900"/>
      <c r="C275" s="900"/>
      <c r="D275" s="900"/>
      <c r="E275" s="976"/>
      <c r="F275" s="975"/>
      <c r="G275" s="969" t="s">
        <v>146</v>
      </c>
      <c r="H275" s="502"/>
      <c r="I275" s="964"/>
      <c r="J275" s="1018"/>
      <c r="K275" s="1018"/>
      <c r="L275" s="751"/>
      <c r="M275" s="965" t="s">
        <v>44</v>
      </c>
      <c r="N275" s="917">
        <v>0</v>
      </c>
      <c r="O275" s="883" t="s">
        <v>741</v>
      </c>
      <c r="P275" s="374">
        <v>283</v>
      </c>
      <c r="Q275" s="375" t="str">
        <f t="shared" si="5"/>
        <v>✔</v>
      </c>
      <c r="R275" s="386"/>
      <c r="T275" s="1201"/>
      <c r="V275" s="830"/>
      <c r="W275" s="852"/>
      <c r="Y275" s="889"/>
      <c r="Z275" s="887"/>
      <c r="AA275" s="507"/>
      <c r="AC275" s="888"/>
      <c r="AD275" s="505"/>
    </row>
    <row r="276" spans="1:30" s="504" customFormat="1" ht="13.5" customHeight="1" thickBot="1" x14ac:dyDescent="0.2">
      <c r="A276" s="894"/>
      <c r="B276" s="900"/>
      <c r="C276" s="900"/>
      <c r="D276" s="900"/>
      <c r="E276" s="976"/>
      <c r="F276" s="975"/>
      <c r="G276" s="969" t="s">
        <v>137</v>
      </c>
      <c r="H276" s="502"/>
      <c r="I276" s="964"/>
      <c r="J276" s="1018"/>
      <c r="K276" s="1018"/>
      <c r="L276" s="751"/>
      <c r="M276" s="965" t="s">
        <v>44</v>
      </c>
      <c r="N276" s="917">
        <v>0</v>
      </c>
      <c r="O276" s="883" t="s">
        <v>741</v>
      </c>
      <c r="P276" s="374">
        <v>284</v>
      </c>
      <c r="Q276" s="375" t="str">
        <f t="shared" si="5"/>
        <v>✔</v>
      </c>
      <c r="R276" s="386"/>
      <c r="T276" s="1201"/>
      <c r="V276" s="830"/>
      <c r="W276" s="852"/>
      <c r="Y276" s="889"/>
      <c r="Z276" s="887"/>
      <c r="AA276" s="507"/>
      <c r="AC276" s="888"/>
      <c r="AD276" s="505"/>
    </row>
    <row r="277" spans="1:30" s="504" customFormat="1" ht="13.5" customHeight="1" thickBot="1" x14ac:dyDescent="0.2">
      <c r="A277" s="894"/>
      <c r="B277" s="900"/>
      <c r="C277" s="900"/>
      <c r="D277" s="900"/>
      <c r="E277" s="976"/>
      <c r="F277" s="975"/>
      <c r="G277" s="969" t="s">
        <v>147</v>
      </c>
      <c r="H277" s="502"/>
      <c r="I277" s="964"/>
      <c r="J277" s="1018"/>
      <c r="K277" s="1018"/>
      <c r="L277" s="751"/>
      <c r="M277" s="965" t="s">
        <v>44</v>
      </c>
      <c r="N277" s="917">
        <v>0</v>
      </c>
      <c r="O277" s="883" t="s">
        <v>741</v>
      </c>
      <c r="P277" s="374">
        <v>285</v>
      </c>
      <c r="Q277" s="375" t="str">
        <f t="shared" si="5"/>
        <v>✔</v>
      </c>
      <c r="R277" s="386"/>
      <c r="T277" s="1201"/>
      <c r="V277" s="830"/>
      <c r="W277" s="852"/>
      <c r="Y277" s="889"/>
      <c r="Z277" s="887"/>
      <c r="AA277" s="507"/>
      <c r="AC277" s="888"/>
      <c r="AD277" s="505"/>
    </row>
    <row r="278" spans="1:30" s="504" customFormat="1" ht="13.5" customHeight="1" thickBot="1" x14ac:dyDescent="0.2">
      <c r="A278" s="894"/>
      <c r="B278" s="900"/>
      <c r="C278" s="900"/>
      <c r="D278" s="900"/>
      <c r="E278" s="976"/>
      <c r="F278" s="1053"/>
      <c r="G278" s="969" t="s">
        <v>748</v>
      </c>
      <c r="H278" s="502"/>
      <c r="I278" s="964"/>
      <c r="J278" s="1018"/>
      <c r="K278" s="1018"/>
      <c r="L278" s="751"/>
      <c r="M278" s="965" t="s">
        <v>44</v>
      </c>
      <c r="N278" s="917">
        <v>0</v>
      </c>
      <c r="O278" s="883" t="s">
        <v>741</v>
      </c>
      <c r="P278" s="374">
        <v>286</v>
      </c>
      <c r="Q278" s="375" t="str">
        <f t="shared" si="5"/>
        <v>✔</v>
      </c>
      <c r="R278" s="386"/>
      <c r="T278" s="1201"/>
      <c r="V278" s="830"/>
      <c r="W278" s="852"/>
      <c r="Y278" s="889"/>
      <c r="Z278" s="887"/>
      <c r="AA278" s="507"/>
      <c r="AC278" s="888"/>
      <c r="AD278" s="505"/>
    </row>
    <row r="279" spans="1:30" s="504" customFormat="1" ht="13.5" customHeight="1" thickBot="1" x14ac:dyDescent="0.2">
      <c r="A279" s="894"/>
      <c r="B279" s="900"/>
      <c r="C279" s="900"/>
      <c r="D279" s="900"/>
      <c r="E279" s="976"/>
      <c r="F279" s="1048" t="s">
        <v>750</v>
      </c>
      <c r="G279" s="964"/>
      <c r="H279" s="502"/>
      <c r="I279" s="964"/>
      <c r="J279" s="1018"/>
      <c r="K279" s="1018"/>
      <c r="L279" s="751"/>
      <c r="M279" s="965" t="s">
        <v>44</v>
      </c>
      <c r="N279" s="917">
        <v>0</v>
      </c>
      <c r="O279" s="883" t="s">
        <v>741</v>
      </c>
      <c r="P279" s="374">
        <v>287</v>
      </c>
      <c r="Q279" s="375" t="str">
        <f t="shared" si="5"/>
        <v>✔</v>
      </c>
      <c r="R279" s="386"/>
      <c r="T279" s="1201"/>
      <c r="V279" s="830"/>
      <c r="W279" s="852"/>
      <c r="Y279" s="889"/>
      <c r="Z279" s="887"/>
      <c r="AA279" s="507"/>
      <c r="AC279" s="888"/>
      <c r="AD279" s="505"/>
    </row>
    <row r="280" spans="1:30" s="504" customFormat="1" ht="13.5" customHeight="1" thickBot="1" x14ac:dyDescent="0.2">
      <c r="A280" s="894"/>
      <c r="B280" s="900"/>
      <c r="C280" s="900"/>
      <c r="D280" s="900"/>
      <c r="E280" s="976"/>
      <c r="F280" s="1048" t="s">
        <v>749</v>
      </c>
      <c r="G280" s="964"/>
      <c r="H280" s="502"/>
      <c r="I280" s="964"/>
      <c r="J280" s="1018"/>
      <c r="K280" s="1018"/>
      <c r="L280" s="751"/>
      <c r="M280" s="873" t="s">
        <v>44</v>
      </c>
      <c r="N280" s="917">
        <v>0</v>
      </c>
      <c r="O280" s="883" t="s">
        <v>741</v>
      </c>
      <c r="P280" s="374">
        <v>288</v>
      </c>
      <c r="Q280" s="375" t="str">
        <f t="shared" si="5"/>
        <v>✔</v>
      </c>
      <c r="R280" s="386"/>
      <c r="T280" s="1201"/>
      <c r="V280" s="830"/>
      <c r="W280" s="852"/>
      <c r="Y280" s="889"/>
      <c r="Z280" s="887"/>
      <c r="AA280" s="507"/>
      <c r="AC280" s="888"/>
      <c r="AD280" s="505"/>
    </row>
    <row r="281" spans="1:30" s="504" customFormat="1" ht="13.5" customHeight="1" x14ac:dyDescent="0.15">
      <c r="A281" s="894"/>
      <c r="B281" s="900"/>
      <c r="C281" s="900"/>
      <c r="D281" s="900"/>
      <c r="E281" s="976"/>
      <c r="F281" s="975" t="s">
        <v>1595</v>
      </c>
      <c r="G281" s="915"/>
      <c r="I281" s="915"/>
      <c r="J281" s="992"/>
      <c r="K281" s="992"/>
      <c r="L281" s="1024"/>
      <c r="M281" s="901"/>
      <c r="N281" s="980"/>
      <c r="O281" s="885"/>
      <c r="P281" s="374">
        <v>289</v>
      </c>
      <c r="Q281" s="1262"/>
      <c r="T281" s="1201"/>
      <c r="V281" s="830"/>
      <c r="W281" s="852"/>
      <c r="Y281" s="889"/>
      <c r="Z281" s="887"/>
      <c r="AA281" s="507"/>
      <c r="AC281" s="888"/>
      <c r="AD281" s="505"/>
    </row>
    <row r="282" spans="1:30" s="504" customFormat="1" ht="13.5" customHeight="1" thickBot="1" x14ac:dyDescent="0.2">
      <c r="A282" s="894"/>
      <c r="B282" s="900"/>
      <c r="C282" s="900"/>
      <c r="D282" s="900"/>
      <c r="E282" s="976"/>
      <c r="F282" s="975"/>
      <c r="G282" s="915" t="s">
        <v>742</v>
      </c>
      <c r="I282" s="915"/>
      <c r="J282" s="992"/>
      <c r="K282" s="992"/>
      <c r="L282" s="1024"/>
      <c r="M282" s="533"/>
      <c r="N282" s="970"/>
      <c r="O282" s="884"/>
      <c r="P282" s="374">
        <v>290</v>
      </c>
      <c r="Q282" s="1315"/>
      <c r="T282" s="1201"/>
      <c r="V282" s="830"/>
      <c r="W282" s="852"/>
      <c r="Y282" s="889"/>
      <c r="Z282" s="887"/>
      <c r="AA282" s="507"/>
      <c r="AC282" s="888"/>
      <c r="AD282" s="505"/>
    </row>
    <row r="283" spans="1:30" s="504" customFormat="1" ht="13.5" customHeight="1" thickBot="1" x14ac:dyDescent="0.2">
      <c r="A283" s="894"/>
      <c r="B283" s="900"/>
      <c r="C283" s="900"/>
      <c r="D283" s="900"/>
      <c r="E283" s="976"/>
      <c r="F283" s="975"/>
      <c r="G283" s="969" t="s">
        <v>743</v>
      </c>
      <c r="H283" s="502"/>
      <c r="I283" s="964"/>
      <c r="J283" s="1018"/>
      <c r="K283" s="1018"/>
      <c r="L283" s="751"/>
      <c r="M283" s="965" t="s">
        <v>44</v>
      </c>
      <c r="N283" s="917">
        <v>1</v>
      </c>
      <c r="O283" s="883" t="s">
        <v>741</v>
      </c>
      <c r="P283" s="374">
        <v>291</v>
      </c>
      <c r="Q283" s="375" t="str">
        <f t="shared" si="5"/>
        <v>✔</v>
      </c>
      <c r="R283" s="386"/>
      <c r="T283" s="1201"/>
      <c r="V283" s="830"/>
      <c r="W283" s="852"/>
      <c r="Y283" s="889"/>
      <c r="Z283" s="887"/>
      <c r="AA283" s="507"/>
      <c r="AC283" s="888"/>
      <c r="AD283" s="505"/>
    </row>
    <row r="284" spans="1:30" s="504" customFormat="1" ht="13.5" customHeight="1" thickBot="1" x14ac:dyDescent="0.2">
      <c r="A284" s="894"/>
      <c r="B284" s="900"/>
      <c r="C284" s="900"/>
      <c r="D284" s="900"/>
      <c r="E284" s="976"/>
      <c r="F284" s="975"/>
      <c r="G284" s="969" t="s">
        <v>744</v>
      </c>
      <c r="H284" s="502"/>
      <c r="I284" s="964"/>
      <c r="J284" s="1018"/>
      <c r="K284" s="1018"/>
      <c r="L284" s="751"/>
      <c r="M284" s="965" t="s">
        <v>44</v>
      </c>
      <c r="N284" s="917">
        <v>6</v>
      </c>
      <c r="O284" s="883" t="s">
        <v>741</v>
      </c>
      <c r="P284" s="374">
        <v>292</v>
      </c>
      <c r="Q284" s="375" t="str">
        <f t="shared" si="5"/>
        <v>✔</v>
      </c>
      <c r="R284" s="386"/>
      <c r="T284" s="1201"/>
      <c r="V284" s="830"/>
      <c r="W284" s="852"/>
      <c r="Y284" s="889"/>
      <c r="Z284" s="887"/>
      <c r="AA284" s="507"/>
      <c r="AC284" s="888"/>
      <c r="AD284" s="505"/>
    </row>
    <row r="285" spans="1:30" s="504" customFormat="1" ht="13.5" customHeight="1" thickBot="1" x14ac:dyDescent="0.2">
      <c r="A285" s="894"/>
      <c r="B285" s="900"/>
      <c r="C285" s="900"/>
      <c r="D285" s="900"/>
      <c r="E285" s="976"/>
      <c r="F285" s="975"/>
      <c r="G285" s="969" t="s">
        <v>745</v>
      </c>
      <c r="H285" s="502"/>
      <c r="I285" s="964"/>
      <c r="J285" s="1018"/>
      <c r="K285" s="1018"/>
      <c r="L285" s="751"/>
      <c r="M285" s="965" t="s">
        <v>44</v>
      </c>
      <c r="N285" s="917">
        <v>5</v>
      </c>
      <c r="O285" s="883" t="s">
        <v>741</v>
      </c>
      <c r="P285" s="374">
        <v>293</v>
      </c>
      <c r="Q285" s="375" t="str">
        <f t="shared" si="5"/>
        <v>✔</v>
      </c>
      <c r="R285" s="386"/>
      <c r="T285" s="1201"/>
      <c r="V285" s="830"/>
      <c r="W285" s="852"/>
      <c r="Y285" s="889"/>
      <c r="Z285" s="887"/>
      <c r="AA285" s="507"/>
      <c r="AC285" s="888"/>
      <c r="AD285" s="505"/>
    </row>
    <row r="286" spans="1:30" s="504" customFormat="1" ht="13.5" customHeight="1" thickBot="1" x14ac:dyDescent="0.2">
      <c r="A286" s="894"/>
      <c r="B286" s="900"/>
      <c r="C286" s="900"/>
      <c r="D286" s="900"/>
      <c r="E286" s="976"/>
      <c r="F286" s="975"/>
      <c r="G286" s="969" t="s">
        <v>746</v>
      </c>
      <c r="H286" s="502"/>
      <c r="I286" s="964"/>
      <c r="J286" s="1018"/>
      <c r="K286" s="1018"/>
      <c r="L286" s="751"/>
      <c r="M286" s="965" t="s">
        <v>44</v>
      </c>
      <c r="N286" s="917">
        <v>7</v>
      </c>
      <c r="O286" s="883" t="s">
        <v>741</v>
      </c>
      <c r="P286" s="374">
        <v>294</v>
      </c>
      <c r="Q286" s="375" t="str">
        <f t="shared" si="5"/>
        <v>✔</v>
      </c>
      <c r="R286" s="386"/>
      <c r="T286" s="1201"/>
      <c r="V286" s="830"/>
      <c r="W286" s="852"/>
      <c r="Y286" s="889"/>
      <c r="Z286" s="887"/>
      <c r="AA286" s="507"/>
      <c r="AC286" s="888"/>
      <c r="AD286" s="505"/>
    </row>
    <row r="287" spans="1:30" s="504" customFormat="1" ht="13.5" customHeight="1" thickBot="1" x14ac:dyDescent="0.2">
      <c r="A287" s="894"/>
      <c r="B287" s="900"/>
      <c r="C287" s="900"/>
      <c r="D287" s="900"/>
      <c r="E287" s="977"/>
      <c r="F287" s="1053"/>
      <c r="G287" s="969" t="s">
        <v>747</v>
      </c>
      <c r="H287" s="502"/>
      <c r="I287" s="964"/>
      <c r="J287" s="1018"/>
      <c r="K287" s="1018"/>
      <c r="L287" s="751"/>
      <c r="M287" s="965" t="s">
        <v>44</v>
      </c>
      <c r="N287" s="917">
        <v>112</v>
      </c>
      <c r="O287" s="883" t="s">
        <v>741</v>
      </c>
      <c r="P287" s="374">
        <v>295</v>
      </c>
      <c r="Q287" s="375" t="str">
        <f t="shared" si="5"/>
        <v>✔</v>
      </c>
      <c r="R287" s="386"/>
      <c r="T287" s="1201"/>
      <c r="V287" s="830"/>
      <c r="W287" s="852"/>
      <c r="Y287" s="889"/>
      <c r="Z287" s="887"/>
      <c r="AA287" s="507"/>
      <c r="AC287" s="888"/>
      <c r="AD287" s="505"/>
    </row>
    <row r="288" spans="1:30" s="504" customFormat="1" ht="13.5" customHeight="1" thickBot="1" x14ac:dyDescent="0.2">
      <c r="A288" s="894"/>
      <c r="B288" s="900"/>
      <c r="C288" s="900"/>
      <c r="D288" s="1214" t="s">
        <v>1596</v>
      </c>
      <c r="F288" s="1070"/>
      <c r="G288" s="915"/>
      <c r="I288" s="915"/>
      <c r="J288" s="992"/>
      <c r="K288" s="992"/>
      <c r="L288" s="1024"/>
      <c r="M288" s="502"/>
      <c r="N288" s="966"/>
      <c r="O288" s="884"/>
      <c r="P288" s="374">
        <v>296</v>
      </c>
      <c r="Q288" s="1218"/>
      <c r="T288" s="1201"/>
      <c r="V288" s="830"/>
      <c r="W288" s="852"/>
      <c r="Y288" s="889"/>
      <c r="Z288" s="887"/>
      <c r="AA288" s="507"/>
      <c r="AC288" s="888"/>
      <c r="AD288" s="505"/>
    </row>
    <row r="289" spans="1:30" s="504" customFormat="1" ht="13.5" customHeight="1" thickBot="1" x14ac:dyDescent="0.2">
      <c r="A289" s="894"/>
      <c r="B289" s="900"/>
      <c r="C289" s="900"/>
      <c r="D289" s="900"/>
      <c r="E289" s="1048" t="s">
        <v>808</v>
      </c>
      <c r="G289" s="964"/>
      <c r="H289" s="502"/>
      <c r="I289" s="964"/>
      <c r="J289" s="1018"/>
      <c r="K289" s="1018"/>
      <c r="L289" s="751"/>
      <c r="M289" s="965" t="s">
        <v>44</v>
      </c>
      <c r="N289" s="917">
        <v>68</v>
      </c>
      <c r="O289" s="883" t="s">
        <v>741</v>
      </c>
      <c r="P289" s="374">
        <v>297</v>
      </c>
      <c r="Q289" s="375" t="str">
        <f t="shared" si="5"/>
        <v>✔</v>
      </c>
      <c r="R289" s="386"/>
      <c r="T289" s="1201"/>
      <c r="V289" s="830"/>
      <c r="W289" s="852"/>
      <c r="Y289" s="889"/>
      <c r="Z289" s="887"/>
      <c r="AA289" s="507"/>
      <c r="AC289" s="888"/>
      <c r="AD289" s="505"/>
    </row>
    <row r="290" spans="1:30" s="504" customFormat="1" ht="13.5" customHeight="1" thickBot="1" x14ac:dyDescent="0.2">
      <c r="A290" s="894"/>
      <c r="B290" s="900"/>
      <c r="C290" s="900"/>
      <c r="D290" s="900"/>
      <c r="E290" s="1048" t="s">
        <v>809</v>
      </c>
      <c r="F290" s="502"/>
      <c r="G290" s="964"/>
      <c r="H290" s="502"/>
      <c r="I290" s="964"/>
      <c r="J290" s="1018"/>
      <c r="K290" s="1018"/>
      <c r="L290" s="751"/>
      <c r="M290" s="965" t="s">
        <v>44</v>
      </c>
      <c r="N290" s="917">
        <v>55</v>
      </c>
      <c r="O290" s="883" t="s">
        <v>741</v>
      </c>
      <c r="P290" s="374">
        <v>298</v>
      </c>
      <c r="Q290" s="375" t="str">
        <f t="shared" si="5"/>
        <v>✔</v>
      </c>
      <c r="R290" s="386"/>
      <c r="T290" s="1201"/>
      <c r="V290" s="830"/>
      <c r="W290" s="852"/>
      <c r="Y290" s="889"/>
      <c r="Z290" s="887"/>
      <c r="AA290" s="507"/>
      <c r="AC290" s="888"/>
      <c r="AD290" s="505"/>
    </row>
    <row r="291" spans="1:30" s="504" customFormat="1" ht="13.5" customHeight="1" thickBot="1" x14ac:dyDescent="0.2">
      <c r="A291" s="894"/>
      <c r="B291" s="900"/>
      <c r="C291" s="900"/>
      <c r="D291" s="900"/>
      <c r="E291" s="976" t="s">
        <v>1364</v>
      </c>
      <c r="F291" s="1070"/>
      <c r="G291" s="972"/>
      <c r="H291" s="901"/>
      <c r="I291" s="972"/>
      <c r="J291" s="1081"/>
      <c r="K291" s="1081"/>
      <c r="L291" s="752"/>
      <c r="M291" s="1082" t="s">
        <v>44</v>
      </c>
      <c r="N291" s="917">
        <v>44</v>
      </c>
      <c r="O291" s="885" t="s">
        <v>741</v>
      </c>
      <c r="P291" s="374">
        <v>299</v>
      </c>
      <c r="Q291" s="1229" t="str">
        <f t="shared" si="5"/>
        <v>✔</v>
      </c>
      <c r="R291" s="386"/>
      <c r="T291" s="1201"/>
      <c r="V291" s="830"/>
      <c r="W291" s="852"/>
      <c r="Y291" s="889"/>
      <c r="Z291" s="887"/>
      <c r="AA291" s="507"/>
      <c r="AC291" s="888"/>
      <c r="AD291" s="505"/>
    </row>
    <row r="292" spans="1:30" s="504" customFormat="1" ht="13.5" customHeight="1" thickBot="1" x14ac:dyDescent="0.2">
      <c r="A292" s="894"/>
      <c r="B292" s="1047" t="s">
        <v>276</v>
      </c>
      <c r="C292" s="998"/>
      <c r="D292" s="170"/>
      <c r="E292" s="170"/>
      <c r="F292" s="170"/>
      <c r="G292" s="170"/>
      <c r="H292" s="160"/>
      <c r="I292" s="160"/>
      <c r="J292" s="160"/>
      <c r="K292" s="160"/>
      <c r="L292" s="757"/>
      <c r="M292" s="91"/>
      <c r="N292" s="748"/>
      <c r="O292" s="92"/>
      <c r="P292" s="374">
        <v>300</v>
      </c>
      <c r="Q292" s="386"/>
      <c r="R292" s="193"/>
      <c r="S292" s="193"/>
      <c r="T292" s="1201"/>
      <c r="V292" s="830"/>
      <c r="W292" s="852"/>
      <c r="Y292" s="889"/>
      <c r="Z292" s="887"/>
      <c r="AA292" s="507"/>
      <c r="AC292" s="888"/>
      <c r="AD292" s="505"/>
    </row>
    <row r="293" spans="1:30" s="504" customFormat="1" ht="48" customHeight="1" thickBot="1" x14ac:dyDescent="0.2">
      <c r="A293" s="167"/>
      <c r="B293" s="944"/>
      <c r="C293" s="1044" t="s">
        <v>1201</v>
      </c>
      <c r="D293" s="1453" t="s">
        <v>1551</v>
      </c>
      <c r="E293" s="1454"/>
      <c r="F293" s="1454"/>
      <c r="G293" s="1454"/>
      <c r="H293" s="1454"/>
      <c r="I293" s="1454"/>
      <c r="J293" s="1454"/>
      <c r="K293" s="1454"/>
      <c r="L293" s="1454"/>
      <c r="M293" s="1083" t="s">
        <v>1158</v>
      </c>
      <c r="N293" s="9" t="s">
        <v>1657</v>
      </c>
      <c r="O293" s="747" t="s">
        <v>408</v>
      </c>
      <c r="P293" s="374">
        <v>301</v>
      </c>
      <c r="Q293" s="1229" t="str">
        <f t="shared" si="5"/>
        <v>✔</v>
      </c>
      <c r="R293" s="386"/>
      <c r="S293" s="193"/>
      <c r="T293" s="1201"/>
      <c r="V293" s="829"/>
      <c r="W293" s="852"/>
      <c r="Y293" s="889"/>
      <c r="Z293" s="887"/>
      <c r="AA293" s="886"/>
      <c r="AC293" s="888"/>
      <c r="AD293" s="505"/>
    </row>
    <row r="294" spans="1:30" s="504" customFormat="1" ht="13.5" customHeight="1" thickBot="1" x14ac:dyDescent="0.2">
      <c r="A294" s="167"/>
      <c r="B294" s="961"/>
      <c r="C294" s="85"/>
      <c r="D294" s="937"/>
      <c r="E294" s="1429" t="s">
        <v>711</v>
      </c>
      <c r="F294" s="1442"/>
      <c r="G294" s="1442"/>
      <c r="H294" s="1442"/>
      <c r="I294" s="1442"/>
      <c r="J294" s="1442"/>
      <c r="K294" s="1442"/>
      <c r="L294" s="1443"/>
      <c r="M294" s="753" t="s">
        <v>23</v>
      </c>
      <c r="N294" s="361">
        <v>3</v>
      </c>
      <c r="O294" s="399" t="s">
        <v>25</v>
      </c>
      <c r="P294" s="374">
        <v>302</v>
      </c>
      <c r="Q294" s="386"/>
      <c r="R294" s="386"/>
      <c r="S294" s="193"/>
      <c r="T294" s="1201"/>
      <c r="V294" s="830"/>
      <c r="W294" s="852"/>
      <c r="Y294" s="889"/>
      <c r="Z294" s="887"/>
      <c r="AA294" s="507"/>
      <c r="AC294" s="888"/>
      <c r="AD294" s="505"/>
    </row>
    <row r="295" spans="1:30" s="504" customFormat="1" ht="13.5" customHeight="1" thickBot="1" x14ac:dyDescent="0.2">
      <c r="A295" s="167"/>
      <c r="B295" s="961"/>
      <c r="C295" s="85"/>
      <c r="D295" s="937"/>
      <c r="E295" s="961"/>
      <c r="F295" s="984"/>
      <c r="G295" s="1021"/>
      <c r="H295" s="1018"/>
      <c r="I295" s="1018"/>
      <c r="J295" s="1018"/>
      <c r="K295" s="1018"/>
      <c r="L295" s="1020" t="s">
        <v>399</v>
      </c>
      <c r="M295" s="750" t="s">
        <v>23</v>
      </c>
      <c r="N295" s="361">
        <v>0</v>
      </c>
      <c r="O295" s="400" t="s">
        <v>25</v>
      </c>
      <c r="P295" s="374">
        <v>303</v>
      </c>
      <c r="Q295" s="386"/>
      <c r="R295" s="386"/>
      <c r="S295" s="193"/>
      <c r="T295" s="1201"/>
      <c r="V295" s="830"/>
      <c r="W295" s="852"/>
      <c r="Y295" s="889"/>
      <c r="Z295" s="887"/>
      <c r="AA295" s="507"/>
      <c r="AC295" s="888"/>
      <c r="AD295" s="505"/>
    </row>
    <row r="296" spans="1:30" s="504" customFormat="1" ht="13.5" customHeight="1" thickBot="1" x14ac:dyDescent="0.2">
      <c r="A296" s="167"/>
      <c r="B296" s="961"/>
      <c r="C296" s="85"/>
      <c r="D296" s="937"/>
      <c r="E296" s="961"/>
      <c r="F296" s="984"/>
      <c r="G296" s="1021"/>
      <c r="H296" s="1019"/>
      <c r="I296" s="1019"/>
      <c r="J296" s="1019"/>
      <c r="K296" s="1019"/>
      <c r="L296" s="1020" t="s">
        <v>56</v>
      </c>
      <c r="M296" s="750" t="s">
        <v>23</v>
      </c>
      <c r="N296" s="903">
        <v>0</v>
      </c>
      <c r="O296" s="398" t="s">
        <v>27</v>
      </c>
      <c r="P296" s="374">
        <v>304</v>
      </c>
      <c r="Q296" s="386"/>
      <c r="R296" s="386"/>
      <c r="S296" s="193"/>
      <c r="T296" s="1201"/>
      <c r="V296" s="830"/>
      <c r="W296" s="852"/>
      <c r="Y296" s="889"/>
      <c r="Z296" s="887"/>
      <c r="AA296" s="507"/>
      <c r="AC296" s="888"/>
      <c r="AD296" s="505"/>
    </row>
    <row r="297" spans="1:30" s="504" customFormat="1" ht="13.5" customHeight="1" thickBot="1" x14ac:dyDescent="0.2">
      <c r="A297" s="167"/>
      <c r="B297" s="961"/>
      <c r="C297" s="85"/>
      <c r="D297" s="937"/>
      <c r="E297" s="1429" t="s">
        <v>1552</v>
      </c>
      <c r="F297" s="1442"/>
      <c r="G297" s="1442"/>
      <c r="H297" s="1442"/>
      <c r="I297" s="1442"/>
      <c r="J297" s="1442"/>
      <c r="K297" s="1442"/>
      <c r="L297" s="1443"/>
      <c r="M297" s="753" t="s">
        <v>23</v>
      </c>
      <c r="N297" s="361">
        <v>32</v>
      </c>
      <c r="O297" s="399" t="s">
        <v>25</v>
      </c>
      <c r="P297" s="374">
        <v>305</v>
      </c>
      <c r="Q297" s="1229" t="str">
        <f t="shared" si="5"/>
        <v>✔</v>
      </c>
      <c r="R297" s="386"/>
      <c r="S297" s="193"/>
      <c r="T297" s="1201"/>
      <c r="V297" s="830"/>
      <c r="W297" s="852"/>
      <c r="Y297" s="889"/>
      <c r="Z297" s="887"/>
      <c r="AA297" s="507"/>
      <c r="AC297" s="888"/>
      <c r="AD297" s="505"/>
    </row>
    <row r="298" spans="1:30" ht="13.5" customHeight="1" thickBot="1" x14ac:dyDescent="0.2">
      <c r="A298" s="167"/>
      <c r="B298" s="961"/>
      <c r="C298" s="85"/>
      <c r="D298" s="937"/>
      <c r="E298" s="961"/>
      <c r="F298" s="984"/>
      <c r="G298" s="1021"/>
      <c r="H298" s="1018"/>
      <c r="I298" s="1018"/>
      <c r="J298" s="1018"/>
      <c r="K298" s="1018"/>
      <c r="L298" s="1020" t="s">
        <v>399</v>
      </c>
      <c r="M298" s="750" t="s">
        <v>23</v>
      </c>
      <c r="N298" s="361">
        <v>28</v>
      </c>
      <c r="O298" s="400" t="s">
        <v>25</v>
      </c>
      <c r="P298" s="374">
        <v>306</v>
      </c>
      <c r="Q298" s="1229" t="str">
        <f t="shared" si="5"/>
        <v>✔</v>
      </c>
      <c r="R298" s="386"/>
      <c r="S298" s="193"/>
      <c r="T298" s="1201"/>
      <c r="V298" s="87"/>
      <c r="W298" s="857"/>
    </row>
    <row r="299" spans="1:30" ht="13.5" customHeight="1" thickBot="1" x14ac:dyDescent="0.2">
      <c r="A299" s="167"/>
      <c r="B299" s="961"/>
      <c r="C299" s="85"/>
      <c r="D299" s="937"/>
      <c r="E299" s="962"/>
      <c r="F299" s="984"/>
      <c r="G299" s="1021"/>
      <c r="H299" s="1019"/>
      <c r="I299" s="1019"/>
      <c r="J299" s="1019"/>
      <c r="K299" s="1019"/>
      <c r="L299" s="1020" t="s">
        <v>56</v>
      </c>
      <c r="M299" s="750" t="s">
        <v>23</v>
      </c>
      <c r="N299" s="903">
        <v>87.5</v>
      </c>
      <c r="O299" s="398" t="s">
        <v>27</v>
      </c>
      <c r="P299" s="374">
        <v>307</v>
      </c>
      <c r="Q299" s="386"/>
      <c r="R299" s="386"/>
      <c r="S299" s="193"/>
      <c r="T299" s="1201"/>
      <c r="V299" s="87"/>
      <c r="W299" s="857"/>
    </row>
    <row r="300" spans="1:30" ht="13.5" customHeight="1" thickBot="1" x14ac:dyDescent="0.2">
      <c r="A300" s="167"/>
      <c r="B300" s="961"/>
      <c r="C300" s="85"/>
      <c r="D300" s="937"/>
      <c r="E300" s="1438" t="s">
        <v>709</v>
      </c>
      <c r="F300" s="1430"/>
      <c r="G300" s="1430"/>
      <c r="H300" s="1430"/>
      <c r="I300" s="1430"/>
      <c r="J300" s="1430"/>
      <c r="K300" s="1430"/>
      <c r="L300" s="1431"/>
      <c r="M300" s="756" t="s">
        <v>710</v>
      </c>
      <c r="N300" s="9" t="s">
        <v>1657</v>
      </c>
      <c r="O300" s="397" t="s">
        <v>408</v>
      </c>
      <c r="P300" s="374">
        <v>308</v>
      </c>
      <c r="Q300" s="1229" t="str">
        <f t="shared" si="5"/>
        <v>✔</v>
      </c>
      <c r="R300" s="386"/>
      <c r="S300" s="193"/>
      <c r="T300" s="1201"/>
      <c r="V300" s="87"/>
      <c r="W300" s="857"/>
    </row>
    <row r="301" spans="1:30" ht="13.5" customHeight="1" thickBot="1" x14ac:dyDescent="0.2">
      <c r="A301" s="167"/>
      <c r="B301" s="961"/>
      <c r="C301" s="85"/>
      <c r="D301" s="937"/>
      <c r="E301" s="1438" t="s">
        <v>169</v>
      </c>
      <c r="F301" s="1430"/>
      <c r="G301" s="1430"/>
      <c r="H301" s="1430"/>
      <c r="I301" s="1430"/>
      <c r="J301" s="1430"/>
      <c r="K301" s="1430"/>
      <c r="L301" s="1431"/>
      <c r="M301" s="115" t="s">
        <v>155</v>
      </c>
      <c r="N301" s="8" t="s">
        <v>1657</v>
      </c>
      <c r="O301" s="149" t="s">
        <v>408</v>
      </c>
      <c r="P301" s="374">
        <v>309</v>
      </c>
      <c r="Q301" s="375" t="str">
        <f t="shared" si="5"/>
        <v>✔</v>
      </c>
      <c r="R301" s="386"/>
      <c r="S301" s="193"/>
      <c r="T301" s="1201"/>
      <c r="V301" s="87"/>
    </row>
    <row r="302" spans="1:30" ht="13.5" customHeight="1" thickBot="1" x14ac:dyDescent="0.2">
      <c r="A302" s="167"/>
      <c r="B302" s="961"/>
      <c r="C302" s="85"/>
      <c r="D302" s="937"/>
      <c r="E302" s="1429" t="s">
        <v>343</v>
      </c>
      <c r="F302" s="1442"/>
      <c r="G302" s="1442"/>
      <c r="H302" s="1442"/>
      <c r="I302" s="1442"/>
      <c r="J302" s="1442"/>
      <c r="K302" s="1442"/>
      <c r="L302" s="1443"/>
      <c r="M302" s="751" t="s">
        <v>46</v>
      </c>
      <c r="N302" s="8" t="s">
        <v>1657</v>
      </c>
      <c r="O302" s="149" t="s">
        <v>408</v>
      </c>
      <c r="P302" s="374">
        <v>310</v>
      </c>
      <c r="Q302" s="375" t="str">
        <f t="shared" si="5"/>
        <v>✔</v>
      </c>
      <c r="R302" s="386"/>
      <c r="S302" s="193"/>
      <c r="T302" s="1201"/>
      <c r="V302" s="87"/>
    </row>
    <row r="303" spans="1:30" ht="27" customHeight="1" thickBot="1" x14ac:dyDescent="0.2">
      <c r="A303" s="167"/>
      <c r="B303" s="961"/>
      <c r="C303" s="85"/>
      <c r="D303" s="938"/>
      <c r="E303" s="1014"/>
      <c r="F303" s="1424" t="s">
        <v>1282</v>
      </c>
      <c r="G303" s="1425"/>
      <c r="H303" s="1425"/>
      <c r="I303" s="1425"/>
      <c r="J303" s="1425"/>
      <c r="K303" s="1425"/>
      <c r="L303" s="1426"/>
      <c r="M303" s="750" t="s">
        <v>23</v>
      </c>
      <c r="N303" s="1485" t="s">
        <v>1700</v>
      </c>
      <c r="O303" s="1486"/>
      <c r="P303" s="374">
        <v>311</v>
      </c>
      <c r="Q303" s="1218"/>
      <c r="R303" s="745"/>
      <c r="S303" s="193"/>
      <c r="T303" s="1201"/>
      <c r="V303" s="87"/>
    </row>
    <row r="304" spans="1:30" ht="13.5" customHeight="1" thickBot="1" x14ac:dyDescent="0.2">
      <c r="A304" s="167"/>
      <c r="B304" s="944"/>
      <c r="C304" s="1046" t="s">
        <v>1224</v>
      </c>
      <c r="D304" s="1430" t="s">
        <v>712</v>
      </c>
      <c r="E304" s="1430"/>
      <c r="F304" s="1430"/>
      <c r="G304" s="1430"/>
      <c r="H304" s="1430"/>
      <c r="I304" s="1430"/>
      <c r="J304" s="1430"/>
      <c r="K304" s="1430"/>
      <c r="L304" s="1431"/>
      <c r="M304" s="751" t="s">
        <v>342</v>
      </c>
      <c r="N304" s="8" t="s">
        <v>1657</v>
      </c>
      <c r="O304" s="149" t="s">
        <v>408</v>
      </c>
      <c r="P304" s="374">
        <v>312</v>
      </c>
      <c r="Q304" s="375" t="str">
        <f t="shared" si="5"/>
        <v>✔</v>
      </c>
      <c r="R304" s="386"/>
      <c r="S304" s="193"/>
      <c r="T304" s="1201"/>
      <c r="V304" s="87"/>
    </row>
    <row r="305" spans="1:22" ht="24" customHeight="1" thickBot="1" x14ac:dyDescent="0.2">
      <c r="A305" s="1261"/>
      <c r="B305" s="944"/>
      <c r="C305" s="1045" t="s">
        <v>18</v>
      </c>
      <c r="D305" s="1453" t="s">
        <v>1554</v>
      </c>
      <c r="E305" s="1453"/>
      <c r="F305" s="1453"/>
      <c r="G305" s="1453"/>
      <c r="H305" s="1453"/>
      <c r="I305" s="1453"/>
      <c r="J305" s="1453"/>
      <c r="K305" s="1453"/>
      <c r="L305" s="1488"/>
      <c r="M305" s="751" t="s">
        <v>342</v>
      </c>
      <c r="N305" s="8" t="s">
        <v>1657</v>
      </c>
      <c r="O305" s="149" t="s">
        <v>408</v>
      </c>
      <c r="P305" s="374">
        <v>313</v>
      </c>
      <c r="Q305" s="375" t="str">
        <f t="shared" si="5"/>
        <v>✔</v>
      </c>
      <c r="R305" s="87"/>
      <c r="V305" s="87"/>
    </row>
    <row r="306" spans="1:22" ht="27" customHeight="1" thickBot="1" x14ac:dyDescent="0.2">
      <c r="A306" s="167"/>
      <c r="B306" s="961"/>
      <c r="C306" s="85"/>
      <c r="D306" s="937"/>
      <c r="E306" s="1455" t="s">
        <v>1283</v>
      </c>
      <c r="F306" s="1449"/>
      <c r="G306" s="1449"/>
      <c r="H306" s="1449"/>
      <c r="I306" s="1449"/>
      <c r="J306" s="1449"/>
      <c r="K306" s="1449"/>
      <c r="L306" s="1450"/>
      <c r="M306" s="750" t="s">
        <v>23</v>
      </c>
      <c r="N306" s="1485" t="s">
        <v>1700</v>
      </c>
      <c r="O306" s="1486"/>
      <c r="P306" s="374">
        <v>314</v>
      </c>
      <c r="Q306" s="1218"/>
      <c r="R306" s="745"/>
      <c r="S306" s="193"/>
      <c r="T306" s="1201"/>
      <c r="V306" s="87"/>
    </row>
    <row r="307" spans="1:22" ht="13.5" customHeight="1" thickBot="1" x14ac:dyDescent="0.2">
      <c r="A307" s="167"/>
      <c r="B307" s="944"/>
      <c r="C307" s="1046" t="s">
        <v>152</v>
      </c>
      <c r="D307" s="1463" t="s">
        <v>1553</v>
      </c>
      <c r="E307" s="1463"/>
      <c r="F307" s="1463"/>
      <c r="G307" s="1463"/>
      <c r="H307" s="1463"/>
      <c r="I307" s="1463"/>
      <c r="J307" s="1463"/>
      <c r="K307" s="1463"/>
      <c r="L307" s="1464"/>
      <c r="M307" s="751" t="s">
        <v>342</v>
      </c>
      <c r="N307" s="8" t="s">
        <v>1657</v>
      </c>
      <c r="O307" s="149" t="s">
        <v>408</v>
      </c>
      <c r="P307" s="374">
        <v>315</v>
      </c>
      <c r="Q307" s="375" t="str">
        <f t="shared" si="5"/>
        <v>✔</v>
      </c>
      <c r="R307" s="386"/>
      <c r="S307" s="193"/>
      <c r="T307" s="1201"/>
      <c r="V307" s="87"/>
    </row>
    <row r="308" spans="1:22" ht="13.5" customHeight="1" thickBot="1" x14ac:dyDescent="0.2">
      <c r="A308" s="167"/>
      <c r="B308" s="944"/>
      <c r="C308" s="1046" t="s">
        <v>1225</v>
      </c>
      <c r="D308" s="1430" t="s">
        <v>1269</v>
      </c>
      <c r="E308" s="1430"/>
      <c r="F308" s="1430"/>
      <c r="G308" s="1430"/>
      <c r="H308" s="1430"/>
      <c r="I308" s="1430"/>
      <c r="J308" s="1430"/>
      <c r="K308" s="1430"/>
      <c r="L308" s="1431"/>
      <c r="M308" s="751" t="s">
        <v>22</v>
      </c>
      <c r="N308" s="8" t="s">
        <v>1657</v>
      </c>
      <c r="O308" s="149" t="s">
        <v>408</v>
      </c>
      <c r="P308" s="374">
        <v>316</v>
      </c>
      <c r="Q308" s="375" t="str">
        <f t="shared" si="5"/>
        <v>✔</v>
      </c>
      <c r="R308" s="386"/>
      <c r="S308" s="193"/>
      <c r="T308" s="1201"/>
      <c r="V308" s="87"/>
    </row>
    <row r="309" spans="1:22" ht="27" customHeight="1" thickBot="1" x14ac:dyDescent="0.2">
      <c r="A309" s="167"/>
      <c r="B309" s="944"/>
      <c r="C309" s="1044" t="s">
        <v>65</v>
      </c>
      <c r="D309" s="1442" t="s">
        <v>1270</v>
      </c>
      <c r="E309" s="1430"/>
      <c r="F309" s="1430"/>
      <c r="G309" s="1430"/>
      <c r="H309" s="1430"/>
      <c r="I309" s="1430"/>
      <c r="J309" s="1430"/>
      <c r="K309" s="1430"/>
      <c r="L309" s="1431"/>
      <c r="M309" s="751" t="s">
        <v>22</v>
      </c>
      <c r="N309" s="8" t="s">
        <v>1676</v>
      </c>
      <c r="O309" s="149" t="s">
        <v>408</v>
      </c>
      <c r="P309" s="374">
        <v>317</v>
      </c>
      <c r="Q309" s="375" t="str">
        <f t="shared" si="5"/>
        <v>✔</v>
      </c>
      <c r="R309" s="386"/>
      <c r="S309" s="193"/>
      <c r="T309" s="1201"/>
      <c r="V309" s="87"/>
    </row>
    <row r="310" spans="1:22" ht="13.5" customHeight="1" thickBot="1" x14ac:dyDescent="0.2">
      <c r="A310" s="167"/>
      <c r="B310" s="961"/>
      <c r="C310" s="1438" t="s">
        <v>167</v>
      </c>
      <c r="D310" s="1430"/>
      <c r="E310" s="1430"/>
      <c r="F310" s="1430"/>
      <c r="G310" s="1430"/>
      <c r="H310" s="1430"/>
      <c r="I310" s="1430"/>
      <c r="J310" s="1430"/>
      <c r="K310" s="1430"/>
      <c r="L310" s="1431"/>
      <c r="M310" s="751" t="s">
        <v>44</v>
      </c>
      <c r="N310" s="8" t="s">
        <v>1657</v>
      </c>
      <c r="O310" s="149" t="s">
        <v>408</v>
      </c>
      <c r="P310" s="374">
        <v>318</v>
      </c>
      <c r="Q310" s="375" t="str">
        <f t="shared" si="5"/>
        <v>✔</v>
      </c>
      <c r="R310" s="386"/>
      <c r="S310" s="193"/>
      <c r="T310" s="1201"/>
      <c r="V310" s="87"/>
    </row>
    <row r="311" spans="1:22" ht="13.5" customHeight="1" thickBot="1" x14ac:dyDescent="0.2">
      <c r="A311" s="167"/>
      <c r="B311" s="962"/>
      <c r="C311" s="1438" t="s">
        <v>171</v>
      </c>
      <c r="D311" s="1430"/>
      <c r="E311" s="1430"/>
      <c r="F311" s="1430"/>
      <c r="G311" s="1430"/>
      <c r="H311" s="1430"/>
      <c r="I311" s="1430"/>
      <c r="J311" s="1430"/>
      <c r="K311" s="1430"/>
      <c r="L311" s="1431"/>
      <c r="M311" s="751" t="s">
        <v>44</v>
      </c>
      <c r="N311" s="8" t="s">
        <v>1657</v>
      </c>
      <c r="O311" s="149" t="s">
        <v>408</v>
      </c>
      <c r="P311" s="374">
        <v>319</v>
      </c>
      <c r="Q311" s="1229" t="str">
        <f t="shared" si="5"/>
        <v>✔</v>
      </c>
      <c r="R311" s="386"/>
      <c r="S311" s="193"/>
      <c r="T311" s="1201"/>
      <c r="V311" s="87"/>
    </row>
    <row r="312" spans="1:22" ht="13.5" customHeight="1" x14ac:dyDescent="0.15">
      <c r="A312" s="1058"/>
      <c r="B312" s="1047" t="s">
        <v>398</v>
      </c>
      <c r="C312" s="170"/>
      <c r="D312" s="170"/>
      <c r="E312" s="170"/>
      <c r="F312" s="170"/>
      <c r="G312" s="170"/>
      <c r="H312" s="160"/>
      <c r="I312" s="160"/>
      <c r="J312" s="160"/>
      <c r="K312" s="160"/>
      <c r="L312" s="757"/>
      <c r="M312" s="91"/>
      <c r="N312" s="91"/>
      <c r="O312" s="92"/>
      <c r="P312" s="374">
        <v>320</v>
      </c>
      <c r="Q312" s="386"/>
      <c r="S312" s="193"/>
      <c r="T312" s="1201"/>
      <c r="V312" s="87"/>
    </row>
    <row r="313" spans="1:22" ht="13.5" customHeight="1" thickBot="1" x14ac:dyDescent="0.2">
      <c r="A313" s="1058"/>
      <c r="B313" s="944"/>
      <c r="C313" s="1085" t="s">
        <v>1179</v>
      </c>
      <c r="D313" s="161"/>
      <c r="E313" s="161"/>
      <c r="F313" s="161"/>
      <c r="G313" s="161"/>
      <c r="H313" s="1086"/>
      <c r="I313" s="1086"/>
      <c r="J313" s="1086"/>
      <c r="K313" s="1086"/>
      <c r="L313" s="1087"/>
      <c r="M313" s="147"/>
      <c r="N313" s="147"/>
      <c r="O313" s="148"/>
      <c r="P313" s="374">
        <v>321</v>
      </c>
      <c r="Q313" s="386"/>
      <c r="S313" s="193"/>
      <c r="T313" s="1201"/>
      <c r="V313" s="87"/>
    </row>
    <row r="314" spans="1:22" ht="47.25" customHeight="1" thickBot="1" x14ac:dyDescent="0.2">
      <c r="A314" s="167"/>
      <c r="B314" s="944"/>
      <c r="C314" s="944"/>
      <c r="D314" s="1455" t="s">
        <v>1262</v>
      </c>
      <c r="E314" s="1425"/>
      <c r="F314" s="1425"/>
      <c r="G314" s="1425"/>
      <c r="H314" s="1425"/>
      <c r="I314" s="1425"/>
      <c r="J314" s="1425"/>
      <c r="K314" s="1425"/>
      <c r="L314" s="1425"/>
      <c r="M314" s="114" t="s">
        <v>21</v>
      </c>
      <c r="N314" s="8" t="s">
        <v>1657</v>
      </c>
      <c r="O314" s="149" t="s">
        <v>408</v>
      </c>
      <c r="P314" s="374">
        <v>322</v>
      </c>
      <c r="Q314" s="1229" t="str">
        <f t="shared" si="5"/>
        <v>✔</v>
      </c>
      <c r="R314" s="386"/>
      <c r="S314" s="193"/>
      <c r="T314" s="1201"/>
      <c r="V314" s="87"/>
    </row>
    <row r="315" spans="1:22" ht="27.75" customHeight="1" thickBot="1" x14ac:dyDescent="0.2">
      <c r="A315" s="167"/>
      <c r="B315" s="944"/>
      <c r="C315" s="944"/>
      <c r="D315" s="1040"/>
      <c r="E315" s="1424" t="s">
        <v>1284</v>
      </c>
      <c r="F315" s="1425"/>
      <c r="G315" s="1425"/>
      <c r="H315" s="1425"/>
      <c r="I315" s="1425"/>
      <c r="J315" s="1425"/>
      <c r="K315" s="1425"/>
      <c r="L315" s="1426"/>
      <c r="M315" s="114" t="s">
        <v>23</v>
      </c>
      <c r="N315" s="1482" t="s">
        <v>1812</v>
      </c>
      <c r="O315" s="1476"/>
      <c r="P315" s="374">
        <v>323</v>
      </c>
      <c r="Q315" s="1262"/>
      <c r="R315" s="745"/>
      <c r="S315" s="193"/>
      <c r="T315" s="1201"/>
      <c r="V315" s="87"/>
    </row>
    <row r="316" spans="1:22" ht="12.75" customHeight="1" thickBot="1" x14ac:dyDescent="0.2">
      <c r="A316" s="167"/>
      <c r="B316" s="944"/>
      <c r="C316" s="944"/>
      <c r="D316" s="1040"/>
      <c r="E316" s="1438" t="s">
        <v>1446</v>
      </c>
      <c r="F316" s="1430"/>
      <c r="G316" s="1430"/>
      <c r="H316" s="1430"/>
      <c r="I316" s="1430"/>
      <c r="J316" s="1430"/>
      <c r="K316" s="1430"/>
      <c r="L316" s="1431"/>
      <c r="M316" s="1250" t="s">
        <v>209</v>
      </c>
      <c r="N316" s="1249" t="s">
        <v>168</v>
      </c>
      <c r="O316" s="104"/>
      <c r="P316" s="374">
        <v>324</v>
      </c>
      <c r="Q316" s="386"/>
      <c r="S316" s="193"/>
      <c r="T316" s="1201"/>
      <c r="V316" s="87"/>
    </row>
    <row r="317" spans="1:22" ht="12.75" customHeight="1" thickBot="1" x14ac:dyDescent="0.2">
      <c r="A317" s="167"/>
      <c r="B317" s="944"/>
      <c r="C317" s="944"/>
      <c r="D317" s="1041"/>
      <c r="E317" s="1065" t="s">
        <v>1447</v>
      </c>
      <c r="F317" s="1064"/>
      <c r="G317" s="171"/>
      <c r="H317" s="1066"/>
      <c r="I317" s="1066"/>
      <c r="J317" s="1066"/>
      <c r="K317" s="1066"/>
      <c r="L317" s="1066"/>
      <c r="M317" s="103" t="s">
        <v>174</v>
      </c>
      <c r="N317" s="1249" t="s">
        <v>238</v>
      </c>
      <c r="O317" s="401"/>
      <c r="P317" s="374">
        <v>325</v>
      </c>
      <c r="Q317" s="1315"/>
      <c r="S317" s="193"/>
      <c r="T317" s="1201"/>
      <c r="V317" s="87"/>
    </row>
    <row r="318" spans="1:22" ht="36.6" customHeight="1" thickBot="1" x14ac:dyDescent="0.2">
      <c r="A318" s="1261"/>
      <c r="B318" s="944"/>
      <c r="C318" s="961"/>
      <c r="D318" s="1306" t="s">
        <v>24</v>
      </c>
      <c r="E318" s="1427" t="s">
        <v>1555</v>
      </c>
      <c r="F318" s="1463"/>
      <c r="G318" s="1463"/>
      <c r="H318" s="1463"/>
      <c r="I318" s="1463"/>
      <c r="J318" s="1463"/>
      <c r="K318" s="1463"/>
      <c r="L318" s="1463"/>
      <c r="M318" s="114" t="s">
        <v>21</v>
      </c>
      <c r="N318" s="8" t="s">
        <v>1657</v>
      </c>
      <c r="O318" s="149" t="s">
        <v>408</v>
      </c>
      <c r="P318" s="374">
        <v>326</v>
      </c>
      <c r="Q318" s="375" t="str">
        <f t="shared" si="5"/>
        <v>✔</v>
      </c>
      <c r="R318" s="87"/>
      <c r="V318" s="87"/>
    </row>
    <row r="319" spans="1:22" ht="12.75" customHeight="1" thickBot="1" x14ac:dyDescent="0.2">
      <c r="A319" s="167"/>
      <c r="B319" s="944"/>
      <c r="C319" s="961"/>
      <c r="D319" s="85"/>
      <c r="E319" s="1272"/>
      <c r="F319" s="1438" t="s">
        <v>1448</v>
      </c>
      <c r="G319" s="1430"/>
      <c r="H319" s="1430"/>
      <c r="I319" s="1430"/>
      <c r="J319" s="1430"/>
      <c r="K319" s="1430"/>
      <c r="L319" s="1431"/>
      <c r="M319" s="103" t="s">
        <v>44</v>
      </c>
      <c r="N319" s="1249" t="s">
        <v>227</v>
      </c>
      <c r="O319" s="149"/>
      <c r="P319" s="374">
        <v>327</v>
      </c>
      <c r="Q319" s="1218"/>
      <c r="R319" s="386"/>
      <c r="S319" s="193"/>
      <c r="T319" s="1201"/>
      <c r="V319" s="87"/>
    </row>
    <row r="320" spans="1:22" ht="13.5" customHeight="1" thickBot="1" x14ac:dyDescent="0.2">
      <c r="A320" s="167"/>
      <c r="B320" s="944"/>
      <c r="C320" s="961"/>
      <c r="F320" s="1438" t="s">
        <v>1416</v>
      </c>
      <c r="G320" s="1430"/>
      <c r="H320" s="1430"/>
      <c r="I320" s="1430"/>
      <c r="J320" s="1430"/>
      <c r="K320" s="1430"/>
      <c r="L320" s="1431"/>
      <c r="M320" s="114" t="s">
        <v>44</v>
      </c>
      <c r="N320" s="8" t="s">
        <v>1676</v>
      </c>
      <c r="O320" s="149" t="s">
        <v>408</v>
      </c>
      <c r="P320" s="374">
        <v>328</v>
      </c>
      <c r="Q320" s="375" t="str">
        <f t="shared" si="5"/>
        <v>✔</v>
      </c>
      <c r="R320" s="386"/>
      <c r="S320" s="193"/>
      <c r="T320" s="1201"/>
      <c r="V320" s="87"/>
    </row>
    <row r="321" spans="1:23" ht="36" customHeight="1" thickBot="1" x14ac:dyDescent="0.2">
      <c r="A321" s="167"/>
      <c r="B321" s="944"/>
      <c r="C321" s="961"/>
      <c r="D321" s="1300" t="s">
        <v>1547</v>
      </c>
      <c r="E321" s="1427" t="s">
        <v>1556</v>
      </c>
      <c r="F321" s="1427"/>
      <c r="G321" s="1427"/>
      <c r="H321" s="1427"/>
      <c r="I321" s="1427"/>
      <c r="J321" s="1427"/>
      <c r="K321" s="1427"/>
      <c r="L321" s="1427"/>
      <c r="M321" s="114" t="s">
        <v>154</v>
      </c>
      <c r="N321" s="8" t="s">
        <v>1657</v>
      </c>
      <c r="O321" s="149" t="s">
        <v>408</v>
      </c>
      <c r="P321" s="374">
        <v>329</v>
      </c>
      <c r="Q321" s="375" t="str">
        <f t="shared" si="5"/>
        <v>✔</v>
      </c>
      <c r="R321" s="386"/>
      <c r="S321" s="193"/>
      <c r="T321" s="1201"/>
      <c r="V321" s="87"/>
    </row>
    <row r="322" spans="1:23" ht="13.5" customHeight="1" thickBot="1" x14ac:dyDescent="0.2">
      <c r="A322" s="167"/>
      <c r="B322" s="944"/>
      <c r="C322" s="961"/>
      <c r="D322" s="1289"/>
      <c r="E322" s="937"/>
      <c r="F322" s="1438" t="s">
        <v>1449</v>
      </c>
      <c r="G322" s="1430"/>
      <c r="H322" s="1430"/>
      <c r="I322" s="1430"/>
      <c r="J322" s="1430"/>
      <c r="K322" s="1430"/>
      <c r="L322" s="1430"/>
      <c r="M322" s="103" t="s">
        <v>859</v>
      </c>
      <c r="N322" s="1249" t="s">
        <v>186</v>
      </c>
      <c r="O322" s="149"/>
      <c r="P322" s="374">
        <v>330</v>
      </c>
      <c r="Q322" s="1262"/>
      <c r="R322" s="386"/>
      <c r="S322" s="193"/>
      <c r="T322" s="1201"/>
      <c r="V322" s="87"/>
    </row>
    <row r="323" spans="1:23" ht="13.5" customHeight="1" thickBot="1" x14ac:dyDescent="0.2">
      <c r="A323" s="167"/>
      <c r="B323" s="944"/>
      <c r="C323" s="961"/>
      <c r="D323" s="1295"/>
      <c r="E323" s="938"/>
      <c r="F323" s="1438" t="s">
        <v>1450</v>
      </c>
      <c r="G323" s="1430"/>
      <c r="H323" s="1430"/>
      <c r="I323" s="1430"/>
      <c r="J323" s="1430"/>
      <c r="K323" s="1430"/>
      <c r="L323" s="1430"/>
      <c r="M323" s="103" t="s">
        <v>44</v>
      </c>
      <c r="N323" s="1249" t="s">
        <v>187</v>
      </c>
      <c r="O323" s="401"/>
      <c r="P323" s="374">
        <v>331</v>
      </c>
      <c r="Q323" s="1315"/>
      <c r="S323" s="193"/>
      <c r="T323" s="1201"/>
      <c r="V323" s="87"/>
    </row>
    <row r="324" spans="1:23" ht="21" customHeight="1" thickBot="1" x14ac:dyDescent="0.2">
      <c r="A324" s="167"/>
      <c r="B324" s="944"/>
      <c r="C324" s="961"/>
      <c r="D324" s="1307" t="s">
        <v>28</v>
      </c>
      <c r="E324" s="1427" t="s">
        <v>1556</v>
      </c>
      <c r="F324" s="1427"/>
      <c r="G324" s="1427"/>
      <c r="H324" s="1427"/>
      <c r="I324" s="1427"/>
      <c r="J324" s="1427"/>
      <c r="K324" s="1427"/>
      <c r="L324" s="1427"/>
      <c r="M324" s="114" t="s">
        <v>154</v>
      </c>
      <c r="N324" s="8" t="s">
        <v>1657</v>
      </c>
      <c r="O324" s="149" t="s">
        <v>408</v>
      </c>
      <c r="P324" s="374">
        <v>332</v>
      </c>
      <c r="Q324" s="375" t="str">
        <f t="shared" ref="Q324:Q388" si="6">IF(N324="","未入力あり","✔")</f>
        <v>✔</v>
      </c>
      <c r="R324" s="386"/>
      <c r="S324" s="193"/>
      <c r="T324" s="1201"/>
      <c r="V324" s="87"/>
    </row>
    <row r="325" spans="1:23" ht="13.5" customHeight="1" thickBot="1" x14ac:dyDescent="0.2">
      <c r="A325" s="167"/>
      <c r="B325" s="944"/>
      <c r="C325" s="961"/>
      <c r="D325" s="1306" t="s">
        <v>30</v>
      </c>
      <c r="E325" s="1449" t="s">
        <v>1293</v>
      </c>
      <c r="F325" s="1425"/>
      <c r="G325" s="1425"/>
      <c r="H325" s="1425"/>
      <c r="I325" s="1425"/>
      <c r="J325" s="1425"/>
      <c r="K325" s="1425"/>
      <c r="L325" s="1425"/>
      <c r="M325" s="502"/>
      <c r="N325" s="966"/>
      <c r="O325" s="884"/>
      <c r="P325" s="374">
        <v>333</v>
      </c>
      <c r="Q325" s="1218"/>
      <c r="S325" s="193"/>
      <c r="T325" s="1201"/>
      <c r="V325" s="87"/>
    </row>
    <row r="326" spans="1:23" ht="26.45" customHeight="1" thickBot="1" x14ac:dyDescent="0.2">
      <c r="A326" s="167"/>
      <c r="B326" s="944"/>
      <c r="C326" s="961"/>
      <c r="D326" s="1307"/>
      <c r="E326" s="937"/>
      <c r="F326" s="1021" t="s">
        <v>24</v>
      </c>
      <c r="G326" s="1430" t="s">
        <v>713</v>
      </c>
      <c r="H326" s="1430"/>
      <c r="I326" s="1430"/>
      <c r="J326" s="1430"/>
      <c r="K326" s="1430"/>
      <c r="L326" s="1430"/>
      <c r="M326" s="114" t="s">
        <v>21</v>
      </c>
      <c r="N326" s="8" t="s">
        <v>1657</v>
      </c>
      <c r="O326" s="149" t="s">
        <v>408</v>
      </c>
      <c r="P326" s="374">
        <v>334</v>
      </c>
      <c r="Q326" s="375" t="str">
        <f t="shared" si="6"/>
        <v>✔</v>
      </c>
      <c r="R326" s="386"/>
      <c r="S326" s="193"/>
      <c r="T326" s="1201"/>
      <c r="V326" s="87"/>
    </row>
    <row r="327" spans="1:23" ht="13.5" customHeight="1" thickBot="1" x14ac:dyDescent="0.2">
      <c r="A327" s="167"/>
      <c r="B327" s="944"/>
      <c r="C327" s="961"/>
      <c r="D327" s="1307"/>
      <c r="E327" s="937"/>
      <c r="F327" s="158" t="s">
        <v>303</v>
      </c>
      <c r="G327" s="1442" t="s">
        <v>715</v>
      </c>
      <c r="H327" s="1430"/>
      <c r="I327" s="1430"/>
      <c r="J327" s="1430"/>
      <c r="K327" s="1430"/>
      <c r="L327" s="1430"/>
      <c r="M327" s="114" t="s">
        <v>21</v>
      </c>
      <c r="N327" s="8" t="s">
        <v>1657</v>
      </c>
      <c r="O327" s="149" t="s">
        <v>408</v>
      </c>
      <c r="P327" s="374">
        <v>335</v>
      </c>
      <c r="Q327" s="375" t="str">
        <f t="shared" si="6"/>
        <v>✔</v>
      </c>
      <c r="R327" s="386"/>
      <c r="S327" s="193"/>
      <c r="T327" s="1201"/>
      <c r="V327" s="87"/>
    </row>
    <row r="328" spans="1:23" ht="28.5" customHeight="1" thickBot="1" x14ac:dyDescent="0.2">
      <c r="A328" s="167"/>
      <c r="B328" s="944"/>
      <c r="C328" s="961"/>
      <c r="D328" s="1307"/>
      <c r="E328" s="937"/>
      <c r="F328" s="944"/>
      <c r="G328" s="1028"/>
      <c r="H328" s="1425" t="s">
        <v>1276</v>
      </c>
      <c r="I328" s="1425"/>
      <c r="J328" s="1425"/>
      <c r="K328" s="1425"/>
      <c r="L328" s="1425"/>
      <c r="M328" s="114" t="s">
        <v>23</v>
      </c>
      <c r="N328" s="1482" t="s">
        <v>1812</v>
      </c>
      <c r="O328" s="1476"/>
      <c r="P328" s="374">
        <v>336</v>
      </c>
      <c r="Q328" s="1218"/>
      <c r="R328" s="745"/>
      <c r="S328" s="193"/>
      <c r="T328" s="1201"/>
      <c r="V328" s="87"/>
    </row>
    <row r="329" spans="1:23" ht="13.5" customHeight="1" thickBot="1" x14ac:dyDescent="0.2">
      <c r="A329" s="167"/>
      <c r="B329" s="944"/>
      <c r="C329" s="961"/>
      <c r="D329" s="1307"/>
      <c r="E329" s="937"/>
      <c r="F329" s="945" t="s">
        <v>714</v>
      </c>
      <c r="G329" s="938"/>
      <c r="H329" s="1430" t="s">
        <v>716</v>
      </c>
      <c r="I329" s="1430"/>
      <c r="J329" s="1430"/>
      <c r="K329" s="1430"/>
      <c r="L329" s="1430"/>
      <c r="M329" s="114" t="s">
        <v>22</v>
      </c>
      <c r="N329" s="8" t="s">
        <v>1657</v>
      </c>
      <c r="O329" s="149" t="s">
        <v>408</v>
      </c>
      <c r="P329" s="374">
        <v>337</v>
      </c>
      <c r="Q329" s="375" t="str">
        <f t="shared" si="6"/>
        <v>✔</v>
      </c>
      <c r="R329" s="386"/>
      <c r="S329" s="193"/>
      <c r="T329" s="1201"/>
      <c r="V329" s="87"/>
    </row>
    <row r="330" spans="1:23" ht="13.5" customHeight="1" thickBot="1" x14ac:dyDescent="0.2">
      <c r="A330" s="1261"/>
      <c r="B330" s="944"/>
      <c r="C330" s="961"/>
      <c r="D330" s="1308" t="s">
        <v>64</v>
      </c>
      <c r="E330" s="1430" t="s">
        <v>205</v>
      </c>
      <c r="F330" s="1430"/>
      <c r="G330" s="1430"/>
      <c r="H330" s="1430"/>
      <c r="I330" s="1430"/>
      <c r="J330" s="1430"/>
      <c r="K330" s="1430"/>
      <c r="L330" s="1430"/>
      <c r="M330" s="114" t="s">
        <v>22</v>
      </c>
      <c r="N330" s="8" t="s">
        <v>1657</v>
      </c>
      <c r="O330" s="149" t="s">
        <v>408</v>
      </c>
      <c r="P330" s="374">
        <v>338</v>
      </c>
      <c r="Q330" s="375" t="str">
        <f t="shared" si="6"/>
        <v>✔</v>
      </c>
      <c r="R330" s="87"/>
      <c r="V330" s="87"/>
    </row>
    <row r="331" spans="1:23" ht="28.5" customHeight="1" thickBot="1" x14ac:dyDescent="0.2">
      <c r="A331" s="1261"/>
      <c r="B331" s="944"/>
      <c r="C331" s="961"/>
      <c r="D331" s="1306" t="s">
        <v>57</v>
      </c>
      <c r="E331" s="1442" t="s">
        <v>717</v>
      </c>
      <c r="F331" s="1442"/>
      <c r="G331" s="1442"/>
      <c r="H331" s="1442"/>
      <c r="I331" s="1442"/>
      <c r="J331" s="1442"/>
      <c r="K331" s="1442"/>
      <c r="L331" s="1442"/>
      <c r="M331" s="114" t="s">
        <v>21</v>
      </c>
      <c r="N331" s="8" t="s">
        <v>1657</v>
      </c>
      <c r="O331" s="151" t="s">
        <v>408</v>
      </c>
      <c r="P331" s="374">
        <v>339</v>
      </c>
      <c r="Q331" s="375" t="str">
        <f t="shared" si="6"/>
        <v>✔</v>
      </c>
      <c r="R331" s="87"/>
      <c r="V331" s="87"/>
    </row>
    <row r="332" spans="1:23" ht="26.25" customHeight="1" thickBot="1" x14ac:dyDescent="0.2">
      <c r="A332" s="1261"/>
      <c r="B332" s="944"/>
      <c r="C332" s="961"/>
      <c r="D332" s="1309" t="s">
        <v>58</v>
      </c>
      <c r="E332" s="1463" t="s">
        <v>1557</v>
      </c>
      <c r="F332" s="1463"/>
      <c r="G332" s="1463"/>
      <c r="H332" s="1463"/>
      <c r="I332" s="1463"/>
      <c r="J332" s="1463"/>
      <c r="K332" s="1463"/>
      <c r="L332" s="1463"/>
      <c r="M332" s="114" t="s">
        <v>21</v>
      </c>
      <c r="N332" s="8" t="s">
        <v>1657</v>
      </c>
      <c r="O332" s="151" t="s">
        <v>408</v>
      </c>
      <c r="P332" s="374">
        <v>340</v>
      </c>
      <c r="Q332" s="375" t="str">
        <f t="shared" si="6"/>
        <v>✔</v>
      </c>
      <c r="R332" s="87"/>
      <c r="V332" s="87"/>
    </row>
    <row r="333" spans="1:23" ht="13.5" customHeight="1" thickBot="1" x14ac:dyDescent="0.2">
      <c r="A333" s="167"/>
      <c r="B333" s="944"/>
      <c r="C333" s="961"/>
      <c r="D333" s="1527" t="s">
        <v>277</v>
      </c>
      <c r="E333" s="1528"/>
      <c r="F333" s="1528"/>
      <c r="G333" s="1528"/>
      <c r="H333" s="1528"/>
      <c r="I333" s="1528"/>
      <c r="J333" s="1528"/>
      <c r="K333" s="1528"/>
      <c r="L333" s="1528"/>
      <c r="M333" s="502"/>
      <c r="N333" s="966"/>
      <c r="O333" s="884"/>
      <c r="P333" s="374">
        <v>341</v>
      </c>
      <c r="Q333" s="1218"/>
      <c r="S333" s="193"/>
      <c r="T333" s="1201"/>
      <c r="V333" s="87"/>
    </row>
    <row r="334" spans="1:23" ht="13.5" customHeight="1" thickBot="1" x14ac:dyDescent="0.2">
      <c r="A334" s="167"/>
      <c r="B334" s="944"/>
      <c r="C334" s="961"/>
      <c r="D334" s="944"/>
      <c r="E334" s="982" t="s">
        <v>176</v>
      </c>
      <c r="F334" s="1430" t="s">
        <v>718</v>
      </c>
      <c r="G334" s="1430"/>
      <c r="H334" s="1430"/>
      <c r="I334" s="1430"/>
      <c r="J334" s="1430"/>
      <c r="K334" s="1430"/>
      <c r="L334" s="1430"/>
      <c r="M334" s="114" t="s">
        <v>154</v>
      </c>
      <c r="N334" s="8" t="s">
        <v>1657</v>
      </c>
      <c r="O334" s="149" t="s">
        <v>408</v>
      </c>
      <c r="P334" s="374">
        <v>342</v>
      </c>
      <c r="Q334" s="375" t="str">
        <f t="shared" si="6"/>
        <v>✔</v>
      </c>
      <c r="R334" s="386"/>
      <c r="S334" s="193"/>
      <c r="T334" s="1201"/>
      <c r="V334" s="87"/>
    </row>
    <row r="335" spans="1:23" ht="13.5" customHeight="1" thickBot="1" x14ac:dyDescent="0.2">
      <c r="A335" s="167"/>
      <c r="B335" s="944"/>
      <c r="C335" s="961"/>
      <c r="D335" s="85"/>
      <c r="E335" s="982" t="s">
        <v>1226</v>
      </c>
      <c r="F335" s="1430" t="s">
        <v>1227</v>
      </c>
      <c r="G335" s="1430"/>
      <c r="H335" s="1430"/>
      <c r="I335" s="1430"/>
      <c r="J335" s="1430"/>
      <c r="K335" s="1430"/>
      <c r="L335" s="1430"/>
      <c r="M335" s="114" t="s">
        <v>21</v>
      </c>
      <c r="N335" s="8" t="s">
        <v>1657</v>
      </c>
      <c r="O335" s="149" t="s">
        <v>408</v>
      </c>
      <c r="P335" s="374">
        <v>343</v>
      </c>
      <c r="Q335" s="375" t="str">
        <f t="shared" si="6"/>
        <v>✔</v>
      </c>
      <c r="R335" s="386"/>
      <c r="S335" s="193"/>
      <c r="T335" s="1201"/>
      <c r="V335" s="87"/>
      <c r="W335" s="857"/>
    </row>
    <row r="336" spans="1:23" ht="13.5" customHeight="1" thickBot="1" x14ac:dyDescent="0.2">
      <c r="A336" s="167"/>
      <c r="B336" s="944"/>
      <c r="C336" s="961"/>
      <c r="D336" s="85"/>
      <c r="E336" s="982" t="s">
        <v>1228</v>
      </c>
      <c r="F336" s="1430" t="s">
        <v>1229</v>
      </c>
      <c r="G336" s="1430"/>
      <c r="H336" s="1430"/>
      <c r="I336" s="1430"/>
      <c r="J336" s="1430"/>
      <c r="K336" s="1430"/>
      <c r="L336" s="1430"/>
      <c r="M336" s="114" t="s">
        <v>154</v>
      </c>
      <c r="N336" s="8" t="s">
        <v>1657</v>
      </c>
      <c r="O336" s="149" t="s">
        <v>408</v>
      </c>
      <c r="P336" s="374">
        <v>344</v>
      </c>
      <c r="Q336" s="375" t="str">
        <f t="shared" si="6"/>
        <v>✔</v>
      </c>
      <c r="R336" s="386"/>
      <c r="S336" s="193"/>
      <c r="T336" s="1201"/>
      <c r="V336" s="87"/>
      <c r="W336" s="857"/>
    </row>
    <row r="337" spans="1:23" s="479" customFormat="1" ht="13.5" customHeight="1" thickBot="1" x14ac:dyDescent="0.2">
      <c r="A337" s="167"/>
      <c r="B337" s="944"/>
      <c r="C337" s="961"/>
      <c r="D337" s="85"/>
      <c r="E337" s="982" t="s">
        <v>30</v>
      </c>
      <c r="F337" s="1430" t="s">
        <v>1230</v>
      </c>
      <c r="G337" s="1430"/>
      <c r="H337" s="1430"/>
      <c r="I337" s="1430"/>
      <c r="J337" s="1430"/>
      <c r="K337" s="1430"/>
      <c r="L337" s="1430"/>
      <c r="M337" s="114" t="s">
        <v>154</v>
      </c>
      <c r="N337" s="8" t="s">
        <v>1657</v>
      </c>
      <c r="O337" s="149" t="s">
        <v>408</v>
      </c>
      <c r="P337" s="374">
        <v>345</v>
      </c>
      <c r="Q337" s="375" t="str">
        <f t="shared" si="6"/>
        <v>✔</v>
      </c>
      <c r="R337" s="386"/>
      <c r="S337" s="193"/>
      <c r="T337" s="1201"/>
      <c r="U337" s="87"/>
      <c r="V337" s="87"/>
      <c r="W337" s="859"/>
    </row>
    <row r="338" spans="1:23" s="479" customFormat="1" ht="13.5" customHeight="1" thickBot="1" x14ac:dyDescent="0.2">
      <c r="A338" s="167"/>
      <c r="B338" s="944"/>
      <c r="C338" s="961"/>
      <c r="D338" s="85"/>
      <c r="E338" s="982" t="s">
        <v>64</v>
      </c>
      <c r="F338" s="1430" t="s">
        <v>38</v>
      </c>
      <c r="G338" s="1430"/>
      <c r="H338" s="1430"/>
      <c r="I338" s="1430"/>
      <c r="J338" s="1430"/>
      <c r="K338" s="1430"/>
      <c r="L338" s="1430"/>
      <c r="M338" s="114" t="s">
        <v>154</v>
      </c>
      <c r="N338" s="8" t="s">
        <v>1657</v>
      </c>
      <c r="O338" s="149" t="s">
        <v>408</v>
      </c>
      <c r="P338" s="374">
        <v>346</v>
      </c>
      <c r="Q338" s="375" t="str">
        <f t="shared" si="6"/>
        <v>✔</v>
      </c>
      <c r="R338" s="386"/>
      <c r="S338" s="193"/>
      <c r="T338" s="1201"/>
      <c r="U338" s="87"/>
      <c r="V338" s="87"/>
      <c r="W338" s="859"/>
    </row>
    <row r="339" spans="1:23" s="479" customFormat="1" ht="13.5" customHeight="1" thickBot="1" x14ac:dyDescent="0.2">
      <c r="A339" s="167"/>
      <c r="B339" s="944"/>
      <c r="C339" s="961"/>
      <c r="D339" s="85"/>
      <c r="E339" s="1049" t="s">
        <v>57</v>
      </c>
      <c r="F339" s="1430" t="s">
        <v>47</v>
      </c>
      <c r="G339" s="1430"/>
      <c r="H339" s="1430"/>
      <c r="I339" s="1430"/>
      <c r="J339" s="1430"/>
      <c r="K339" s="1430"/>
      <c r="L339" s="1430"/>
      <c r="M339" s="114" t="s">
        <v>154</v>
      </c>
      <c r="N339" s="8" t="s">
        <v>1657</v>
      </c>
      <c r="O339" s="149" t="s">
        <v>408</v>
      </c>
      <c r="P339" s="374">
        <v>347</v>
      </c>
      <c r="Q339" s="375" t="str">
        <f t="shared" si="6"/>
        <v>✔</v>
      </c>
      <c r="R339" s="386"/>
      <c r="S339" s="193"/>
      <c r="T339" s="1201"/>
      <c r="U339" s="87"/>
      <c r="V339" s="87"/>
      <c r="W339" s="859"/>
    </row>
    <row r="340" spans="1:23" ht="13.5" customHeight="1" thickBot="1" x14ac:dyDescent="0.2">
      <c r="A340" s="167"/>
      <c r="B340" s="944"/>
      <c r="C340" s="961"/>
      <c r="D340" s="85"/>
      <c r="E340" s="1050" t="s">
        <v>48</v>
      </c>
      <c r="F340" s="1429" t="s">
        <v>719</v>
      </c>
      <c r="G340" s="1442"/>
      <c r="H340" s="1442"/>
      <c r="I340" s="1442"/>
      <c r="J340" s="1442"/>
      <c r="K340" s="1442"/>
      <c r="L340" s="1442"/>
      <c r="M340" s="114" t="s">
        <v>22</v>
      </c>
      <c r="N340" s="8" t="s">
        <v>1657</v>
      </c>
      <c r="O340" s="149" t="s">
        <v>408</v>
      </c>
      <c r="P340" s="374">
        <v>348</v>
      </c>
      <c r="Q340" s="375" t="str">
        <f t="shared" si="6"/>
        <v>✔</v>
      </c>
      <c r="R340" s="386"/>
      <c r="S340" s="193"/>
      <c r="T340" s="1201"/>
      <c r="V340" s="87"/>
      <c r="W340" s="857"/>
    </row>
    <row r="341" spans="1:23" ht="13.5" customHeight="1" thickBot="1" x14ac:dyDescent="0.2">
      <c r="A341" s="167"/>
      <c r="B341" s="944"/>
      <c r="C341" s="961"/>
      <c r="D341" s="85"/>
      <c r="E341" s="982" t="s">
        <v>58</v>
      </c>
      <c r="F341" s="1430" t="s">
        <v>1231</v>
      </c>
      <c r="G341" s="1430"/>
      <c r="H341" s="1430"/>
      <c r="I341" s="1430"/>
      <c r="J341" s="1430"/>
      <c r="K341" s="1430"/>
      <c r="L341" s="1430"/>
      <c r="M341" s="114" t="s">
        <v>154</v>
      </c>
      <c r="N341" s="8" t="s">
        <v>1657</v>
      </c>
      <c r="O341" s="149" t="s">
        <v>408</v>
      </c>
      <c r="P341" s="374">
        <v>349</v>
      </c>
      <c r="Q341" s="375" t="str">
        <f t="shared" si="6"/>
        <v>✔</v>
      </c>
      <c r="R341" s="386"/>
      <c r="S341" s="193"/>
      <c r="T341" s="1201"/>
      <c r="V341" s="87"/>
      <c r="W341" s="857"/>
    </row>
    <row r="342" spans="1:23" ht="13.5" customHeight="1" thickBot="1" x14ac:dyDescent="0.2">
      <c r="A342" s="167"/>
      <c r="B342" s="944"/>
      <c r="C342" s="961"/>
      <c r="D342" s="85"/>
      <c r="E342" s="982" t="s">
        <v>1232</v>
      </c>
      <c r="F342" s="1430" t="s">
        <v>39</v>
      </c>
      <c r="G342" s="1430"/>
      <c r="H342" s="1430"/>
      <c r="I342" s="1430"/>
      <c r="J342" s="1430"/>
      <c r="K342" s="1430"/>
      <c r="L342" s="1430"/>
      <c r="M342" s="114" t="s">
        <v>154</v>
      </c>
      <c r="N342" s="8" t="s">
        <v>1657</v>
      </c>
      <c r="O342" s="149" t="s">
        <v>408</v>
      </c>
      <c r="P342" s="374">
        <v>350</v>
      </c>
      <c r="Q342" s="375" t="str">
        <f t="shared" si="6"/>
        <v>✔</v>
      </c>
      <c r="R342" s="386"/>
      <c r="S342" s="193"/>
      <c r="T342" s="1201"/>
      <c r="V342" s="87"/>
      <c r="W342" s="857"/>
    </row>
    <row r="343" spans="1:23" ht="13.5" customHeight="1" thickBot="1" x14ac:dyDescent="0.2">
      <c r="A343" s="167"/>
      <c r="B343" s="944"/>
      <c r="C343" s="961"/>
      <c r="D343" s="85"/>
      <c r="E343" s="982" t="s">
        <v>60</v>
      </c>
      <c r="F343" s="1430" t="s">
        <v>160</v>
      </c>
      <c r="G343" s="1430"/>
      <c r="H343" s="1430"/>
      <c r="I343" s="1430"/>
      <c r="J343" s="1430"/>
      <c r="K343" s="1430"/>
      <c r="L343" s="1430"/>
      <c r="M343" s="114" t="s">
        <v>154</v>
      </c>
      <c r="N343" s="8" t="s">
        <v>1657</v>
      </c>
      <c r="O343" s="149" t="s">
        <v>408</v>
      </c>
      <c r="P343" s="374">
        <v>351</v>
      </c>
      <c r="Q343" s="375" t="str">
        <f t="shared" si="6"/>
        <v>✔</v>
      </c>
      <c r="R343" s="386"/>
      <c r="S343" s="193"/>
      <c r="T343" s="1201"/>
      <c r="V343" s="87"/>
      <c r="W343" s="857"/>
    </row>
    <row r="344" spans="1:23" ht="27" customHeight="1" thickBot="1" x14ac:dyDescent="0.2">
      <c r="A344" s="167"/>
      <c r="B344" s="944"/>
      <c r="C344" s="961"/>
      <c r="D344" s="85"/>
      <c r="E344" s="982" t="s">
        <v>175</v>
      </c>
      <c r="F344" s="1430" t="s">
        <v>1113</v>
      </c>
      <c r="G344" s="1430"/>
      <c r="H344" s="1430"/>
      <c r="I344" s="1430"/>
      <c r="J344" s="1430"/>
      <c r="K344" s="1430"/>
      <c r="L344" s="1430"/>
      <c r="M344" s="114" t="s">
        <v>154</v>
      </c>
      <c r="N344" s="8" t="s">
        <v>1657</v>
      </c>
      <c r="O344" s="149" t="s">
        <v>408</v>
      </c>
      <c r="P344" s="374">
        <v>352</v>
      </c>
      <c r="Q344" s="375" t="str">
        <f t="shared" si="6"/>
        <v>✔</v>
      </c>
      <c r="R344" s="386"/>
      <c r="S344" s="193"/>
      <c r="T344" s="1201"/>
      <c r="V344" s="87"/>
      <c r="W344" s="857"/>
    </row>
    <row r="345" spans="1:23" ht="13.5" customHeight="1" thickBot="1" x14ac:dyDescent="0.2">
      <c r="A345" s="167"/>
      <c r="B345" s="944"/>
      <c r="C345" s="961"/>
      <c r="D345" s="85"/>
      <c r="E345" s="982" t="s">
        <v>61</v>
      </c>
      <c r="F345" s="1430" t="s">
        <v>40</v>
      </c>
      <c r="G345" s="1430"/>
      <c r="H345" s="1430"/>
      <c r="I345" s="1430"/>
      <c r="J345" s="1430"/>
      <c r="K345" s="1430"/>
      <c r="L345" s="1430"/>
      <c r="M345" s="114" t="s">
        <v>154</v>
      </c>
      <c r="N345" s="8" t="s">
        <v>1657</v>
      </c>
      <c r="O345" s="149" t="s">
        <v>408</v>
      </c>
      <c r="P345" s="374">
        <v>353</v>
      </c>
      <c r="Q345" s="375" t="str">
        <f t="shared" si="6"/>
        <v>✔</v>
      </c>
      <c r="R345" s="386"/>
      <c r="S345" s="193"/>
      <c r="T345" s="1201"/>
      <c r="V345" s="87"/>
      <c r="W345" s="857"/>
    </row>
    <row r="346" spans="1:23" ht="13.5" customHeight="1" thickBot="1" x14ac:dyDescent="0.2">
      <c r="A346" s="167"/>
      <c r="B346" s="944"/>
      <c r="C346" s="961"/>
      <c r="D346" s="85"/>
      <c r="E346" s="982" t="s">
        <v>62</v>
      </c>
      <c r="F346" s="1430" t="s">
        <v>1114</v>
      </c>
      <c r="G346" s="1430"/>
      <c r="H346" s="1430"/>
      <c r="I346" s="1430"/>
      <c r="J346" s="1430"/>
      <c r="K346" s="1430"/>
      <c r="L346" s="1430"/>
      <c r="M346" s="102" t="s">
        <v>154</v>
      </c>
      <c r="N346" s="9" t="s">
        <v>1657</v>
      </c>
      <c r="O346" s="376" t="s">
        <v>408</v>
      </c>
      <c r="P346" s="374">
        <v>354</v>
      </c>
      <c r="Q346" s="375" t="str">
        <f t="shared" si="6"/>
        <v>✔</v>
      </c>
      <c r="R346" s="386"/>
      <c r="S346" s="193"/>
      <c r="T346" s="1201"/>
      <c r="V346" s="87"/>
      <c r="W346" s="857"/>
    </row>
    <row r="347" spans="1:23" ht="27" customHeight="1" thickBot="1" x14ac:dyDescent="0.2">
      <c r="A347" s="167"/>
      <c r="B347" s="944"/>
      <c r="C347" s="961"/>
      <c r="D347" s="85"/>
      <c r="E347" s="1092" t="s">
        <v>720</v>
      </c>
      <c r="F347" s="1449" t="s">
        <v>1285</v>
      </c>
      <c r="G347" s="1449"/>
      <c r="H347" s="1449"/>
      <c r="I347" s="1449"/>
      <c r="J347" s="1449"/>
      <c r="K347" s="1449"/>
      <c r="L347" s="1449"/>
      <c r="M347" s="1080" t="s">
        <v>21</v>
      </c>
      <c r="N347" s="994" t="s">
        <v>1813</v>
      </c>
      <c r="O347" s="1093" t="s">
        <v>1263</v>
      </c>
      <c r="P347" s="374">
        <v>355</v>
      </c>
      <c r="Q347" s="375" t="str">
        <f t="shared" si="6"/>
        <v>✔</v>
      </c>
      <c r="R347" s="386"/>
      <c r="S347" s="193"/>
      <c r="T347" s="1201"/>
      <c r="V347" s="87"/>
      <c r="W347" s="857"/>
    </row>
    <row r="348" spans="1:23" ht="27" customHeight="1" thickBot="1" x14ac:dyDescent="0.2">
      <c r="A348" s="167"/>
      <c r="B348" s="944"/>
      <c r="C348" s="961"/>
      <c r="D348" s="85"/>
      <c r="E348" s="1092" t="s">
        <v>1233</v>
      </c>
      <c r="F348" s="1449" t="s">
        <v>1286</v>
      </c>
      <c r="G348" s="1449"/>
      <c r="H348" s="1449"/>
      <c r="I348" s="1449"/>
      <c r="J348" s="1449"/>
      <c r="K348" s="1449"/>
      <c r="L348" s="1449"/>
      <c r="M348" s="1080" t="s">
        <v>21</v>
      </c>
      <c r="N348" s="994" t="s">
        <v>1813</v>
      </c>
      <c r="O348" s="1093" t="s">
        <v>1263</v>
      </c>
      <c r="P348" s="374">
        <v>356</v>
      </c>
      <c r="Q348" s="375" t="str">
        <f t="shared" si="6"/>
        <v>✔</v>
      </c>
      <c r="R348" s="386"/>
      <c r="S348" s="193"/>
      <c r="T348" s="1201"/>
      <c r="V348" s="87"/>
      <c r="W348" s="857"/>
    </row>
    <row r="349" spans="1:23" ht="27" customHeight="1" thickBot="1" x14ac:dyDescent="0.2">
      <c r="A349" s="167"/>
      <c r="B349" s="944"/>
      <c r="C349" s="961"/>
      <c r="D349" s="85"/>
      <c r="E349" s="1092" t="s">
        <v>63</v>
      </c>
      <c r="F349" s="1449" t="s">
        <v>1288</v>
      </c>
      <c r="G349" s="1449"/>
      <c r="H349" s="1449"/>
      <c r="I349" s="1449"/>
      <c r="J349" s="1449"/>
      <c r="K349" s="1449"/>
      <c r="L349" s="1449"/>
      <c r="M349" s="1080" t="s">
        <v>21</v>
      </c>
      <c r="N349" s="994" t="s">
        <v>1813</v>
      </c>
      <c r="O349" s="1093" t="s">
        <v>1263</v>
      </c>
      <c r="P349" s="374">
        <v>357</v>
      </c>
      <c r="Q349" s="375" t="str">
        <f t="shared" si="6"/>
        <v>✔</v>
      </c>
      <c r="R349" s="386"/>
      <c r="S349" s="193"/>
      <c r="T349" s="1201"/>
      <c r="V349" s="87"/>
      <c r="W349" s="857"/>
    </row>
    <row r="350" spans="1:23" ht="27" customHeight="1" thickBot="1" x14ac:dyDescent="0.2">
      <c r="A350" s="167"/>
      <c r="B350" s="944"/>
      <c r="C350" s="961"/>
      <c r="D350" s="85"/>
      <c r="E350" s="1092" t="s">
        <v>1234</v>
      </c>
      <c r="F350" s="1449" t="s">
        <v>1287</v>
      </c>
      <c r="G350" s="1449"/>
      <c r="H350" s="1449"/>
      <c r="I350" s="1449"/>
      <c r="J350" s="1449"/>
      <c r="K350" s="1449"/>
      <c r="L350" s="1449"/>
      <c r="M350" s="1080" t="s">
        <v>21</v>
      </c>
      <c r="N350" s="994" t="s">
        <v>1813</v>
      </c>
      <c r="O350" s="1093" t="s">
        <v>1263</v>
      </c>
      <c r="P350" s="374">
        <v>358</v>
      </c>
      <c r="Q350" s="375" t="str">
        <f t="shared" si="6"/>
        <v>✔</v>
      </c>
      <c r="R350" s="386"/>
      <c r="S350" s="193"/>
      <c r="T350" s="1201"/>
      <c r="V350" s="87"/>
      <c r="W350" s="857"/>
    </row>
    <row r="351" spans="1:23" ht="27" customHeight="1" thickBot="1" x14ac:dyDescent="0.2">
      <c r="A351" s="167"/>
      <c r="B351" s="944"/>
      <c r="C351" s="961"/>
      <c r="D351" s="85"/>
      <c r="E351" s="1092" t="s">
        <v>1235</v>
      </c>
      <c r="F351" s="1449" t="s">
        <v>1289</v>
      </c>
      <c r="G351" s="1449"/>
      <c r="H351" s="1449"/>
      <c r="I351" s="1449"/>
      <c r="J351" s="1449"/>
      <c r="K351" s="1449"/>
      <c r="L351" s="1449"/>
      <c r="M351" s="1080" t="s">
        <v>21</v>
      </c>
      <c r="N351" s="994" t="s">
        <v>1813</v>
      </c>
      <c r="O351" s="1093" t="s">
        <v>1263</v>
      </c>
      <c r="P351" s="374">
        <v>359</v>
      </c>
      <c r="Q351" s="375" t="str">
        <f t="shared" si="6"/>
        <v>✔</v>
      </c>
      <c r="R351" s="386"/>
      <c r="S351" s="193"/>
      <c r="T351" s="1201"/>
      <c r="V351" s="87"/>
    </row>
    <row r="352" spans="1:23" ht="18.75" customHeight="1" thickBot="1" x14ac:dyDescent="0.2">
      <c r="A352" s="1058"/>
      <c r="B352" s="961"/>
      <c r="C352" s="981" t="s">
        <v>397</v>
      </c>
      <c r="D352" s="981"/>
      <c r="E352" s="981"/>
      <c r="F352" s="169"/>
      <c r="G352" s="169"/>
      <c r="H352" s="162"/>
      <c r="I352" s="162"/>
      <c r="J352" s="162"/>
      <c r="K352" s="162"/>
      <c r="L352" s="758"/>
      <c r="M352" s="93"/>
      <c r="N352" s="410"/>
      <c r="O352" s="94"/>
      <c r="P352" s="374">
        <v>360</v>
      </c>
      <c r="Q352" s="1218"/>
      <c r="S352" s="193"/>
      <c r="T352" s="1201"/>
      <c r="V352" s="87"/>
    </row>
    <row r="353" spans="1:22" ht="18.75" customHeight="1" thickBot="1" x14ac:dyDescent="0.2">
      <c r="A353" s="167"/>
      <c r="B353" s="961"/>
      <c r="C353" s="85"/>
      <c r="D353" s="1309" t="s">
        <v>24</v>
      </c>
      <c r="E353" s="1430" t="s">
        <v>721</v>
      </c>
      <c r="F353" s="1430"/>
      <c r="G353" s="1430"/>
      <c r="H353" s="1430"/>
      <c r="I353" s="1430"/>
      <c r="J353" s="1430"/>
      <c r="K353" s="1430"/>
      <c r="L353" s="1430"/>
      <c r="M353" s="114" t="s">
        <v>154</v>
      </c>
      <c r="N353" s="8" t="s">
        <v>1657</v>
      </c>
      <c r="O353" s="149" t="s">
        <v>408</v>
      </c>
      <c r="P353" s="374">
        <v>361</v>
      </c>
      <c r="Q353" s="375" t="str">
        <f t="shared" si="6"/>
        <v>✔</v>
      </c>
      <c r="R353" s="386"/>
      <c r="S353" s="193"/>
      <c r="T353" s="1201"/>
      <c r="V353" s="87"/>
    </row>
    <row r="354" spans="1:22" ht="27" customHeight="1" thickBot="1" x14ac:dyDescent="0.2">
      <c r="A354" s="167"/>
      <c r="B354" s="961"/>
      <c r="C354" s="85"/>
      <c r="D354" s="1309" t="s">
        <v>1547</v>
      </c>
      <c r="E354" s="1449" t="s">
        <v>1264</v>
      </c>
      <c r="F354" s="1449"/>
      <c r="G354" s="1449"/>
      <c r="H354" s="1449"/>
      <c r="I354" s="1449"/>
      <c r="J354" s="1449"/>
      <c r="K354" s="1449"/>
      <c r="L354" s="1449"/>
      <c r="M354" s="102" t="s">
        <v>21</v>
      </c>
      <c r="N354" s="8" t="s">
        <v>1657</v>
      </c>
      <c r="O354" s="390" t="s">
        <v>408</v>
      </c>
      <c r="P354" s="374">
        <v>362</v>
      </c>
      <c r="Q354" s="375" t="str">
        <f t="shared" si="6"/>
        <v>✔</v>
      </c>
      <c r="R354" s="386"/>
      <c r="S354" s="193"/>
      <c r="T354" s="1201"/>
      <c r="V354" s="87"/>
    </row>
    <row r="355" spans="1:22" ht="12.75" customHeight="1" thickBot="1" x14ac:dyDescent="0.2">
      <c r="A355" s="1261"/>
      <c r="B355" s="961"/>
      <c r="C355" s="85"/>
      <c r="D355" s="1300" t="s">
        <v>28</v>
      </c>
      <c r="E355" s="1427" t="s">
        <v>1558</v>
      </c>
      <c r="F355" s="1427"/>
      <c r="G355" s="1427"/>
      <c r="H355" s="1427"/>
      <c r="I355" s="1427"/>
      <c r="J355" s="1427"/>
      <c r="K355" s="1427"/>
      <c r="L355" s="1428"/>
      <c r="M355" s="114" t="s">
        <v>21</v>
      </c>
      <c r="N355" s="361">
        <v>1</v>
      </c>
      <c r="O355" s="995" t="s">
        <v>1294</v>
      </c>
      <c r="P355" s="374">
        <v>363</v>
      </c>
      <c r="Q355" s="375" t="str">
        <f t="shared" si="6"/>
        <v>✔</v>
      </c>
      <c r="R355" s="87"/>
      <c r="V355" s="87"/>
    </row>
    <row r="356" spans="1:22" ht="12.75" customHeight="1" thickBot="1" x14ac:dyDescent="0.2">
      <c r="A356" s="1261"/>
      <c r="B356" s="961"/>
      <c r="C356" s="85"/>
      <c r="D356" s="943"/>
      <c r="E356" s="1314"/>
      <c r="F356" s="1271"/>
      <c r="G356" s="1451" t="s">
        <v>1559</v>
      </c>
      <c r="H356" s="1451"/>
      <c r="I356" s="1451"/>
      <c r="J356" s="1451"/>
      <c r="K356" s="1451"/>
      <c r="L356" s="1452"/>
      <c r="M356" s="751" t="s">
        <v>22</v>
      </c>
      <c r="N356" s="361">
        <v>0</v>
      </c>
      <c r="O356" s="995" t="s">
        <v>1294</v>
      </c>
      <c r="P356" s="374">
        <v>364</v>
      </c>
      <c r="Q356" s="375" t="str">
        <f t="shared" si="6"/>
        <v>✔</v>
      </c>
      <c r="R356" s="87"/>
      <c r="V356" s="87"/>
    </row>
    <row r="357" spans="1:22" ht="14.25" customHeight="1" thickBot="1" x14ac:dyDescent="0.2">
      <c r="A357" s="1261"/>
      <c r="B357" s="961"/>
      <c r="C357" s="85"/>
      <c r="D357" s="944"/>
      <c r="E357" s="937"/>
      <c r="F357" s="1430" t="s">
        <v>722</v>
      </c>
      <c r="G357" s="1430"/>
      <c r="H357" s="1430"/>
      <c r="I357" s="1430"/>
      <c r="J357" s="1430"/>
      <c r="K357" s="1430"/>
      <c r="L357" s="1431"/>
      <c r="M357" s="751" t="s">
        <v>21</v>
      </c>
      <c r="N357" s="8" t="s">
        <v>1657</v>
      </c>
      <c r="O357" s="149" t="s">
        <v>408</v>
      </c>
      <c r="P357" s="374">
        <v>365</v>
      </c>
      <c r="Q357" s="375" t="str">
        <f t="shared" si="6"/>
        <v>✔</v>
      </c>
      <c r="R357" s="87"/>
      <c r="V357" s="87"/>
    </row>
    <row r="358" spans="1:22" ht="17.25" customHeight="1" thickBot="1" x14ac:dyDescent="0.2">
      <c r="A358" s="1261"/>
      <c r="B358" s="961"/>
      <c r="C358" s="85"/>
      <c r="D358" s="944"/>
      <c r="E358" s="938"/>
      <c r="F358" s="1430" t="s">
        <v>1575</v>
      </c>
      <c r="G358" s="1430"/>
      <c r="H358" s="1430"/>
      <c r="I358" s="1430"/>
      <c r="J358" s="1430"/>
      <c r="K358" s="1430"/>
      <c r="L358" s="1431"/>
      <c r="M358" s="110" t="s">
        <v>23</v>
      </c>
      <c r="N358" s="1321" t="s">
        <v>1576</v>
      </c>
      <c r="O358" s="390"/>
      <c r="P358" s="374">
        <v>366</v>
      </c>
      <c r="Q358" s="1229"/>
      <c r="R358" s="87"/>
      <c r="V358" s="87"/>
    </row>
    <row r="359" spans="1:22" ht="14.25" customHeight="1" thickBot="1" x14ac:dyDescent="0.2">
      <c r="A359" s="167"/>
      <c r="B359" s="961"/>
      <c r="C359" s="85"/>
      <c r="D359" s="1309" t="s">
        <v>30</v>
      </c>
      <c r="E359" s="1430" t="s">
        <v>723</v>
      </c>
      <c r="F359" s="1430"/>
      <c r="G359" s="1430"/>
      <c r="H359" s="1430"/>
      <c r="I359" s="1430"/>
      <c r="J359" s="1430"/>
      <c r="K359" s="1430"/>
      <c r="L359" s="1431"/>
      <c r="M359" s="752" t="s">
        <v>21</v>
      </c>
      <c r="N359" s="8" t="s">
        <v>1657</v>
      </c>
      <c r="O359" s="390" t="s">
        <v>408</v>
      </c>
      <c r="P359" s="374">
        <v>367</v>
      </c>
      <c r="Q359" s="375" t="str">
        <f t="shared" si="6"/>
        <v>✔</v>
      </c>
      <c r="R359" s="386"/>
      <c r="S359" s="193"/>
      <c r="T359" s="1201"/>
      <c r="V359" s="87"/>
    </row>
    <row r="360" spans="1:22" ht="14.25" customHeight="1" thickBot="1" x14ac:dyDescent="0.2">
      <c r="A360" s="167"/>
      <c r="B360" s="961"/>
      <c r="C360" s="85"/>
      <c r="D360" s="1309" t="s">
        <v>64</v>
      </c>
      <c r="E360" s="1430" t="s">
        <v>1236</v>
      </c>
      <c r="F360" s="1430"/>
      <c r="G360" s="1430"/>
      <c r="H360" s="1430"/>
      <c r="I360" s="1430"/>
      <c r="J360" s="1430"/>
      <c r="K360" s="1430"/>
      <c r="L360" s="1431"/>
      <c r="M360" s="752" t="s">
        <v>21</v>
      </c>
      <c r="N360" s="8" t="s">
        <v>1657</v>
      </c>
      <c r="O360" s="390" t="s">
        <v>408</v>
      </c>
      <c r="P360" s="374">
        <v>368</v>
      </c>
      <c r="Q360" s="375" t="str">
        <f t="shared" si="6"/>
        <v>✔</v>
      </c>
      <c r="R360" s="386"/>
      <c r="S360" s="193"/>
      <c r="T360" s="1201"/>
      <c r="V360" s="87"/>
    </row>
    <row r="361" spans="1:22" ht="20.25" customHeight="1" thickBot="1" x14ac:dyDescent="0.2">
      <c r="A361" s="167"/>
      <c r="B361" s="961"/>
      <c r="C361" s="85"/>
      <c r="D361" s="1309" t="s">
        <v>57</v>
      </c>
      <c r="E361" s="1430" t="s">
        <v>1237</v>
      </c>
      <c r="F361" s="1430"/>
      <c r="G361" s="1430"/>
      <c r="H361" s="1430"/>
      <c r="I361" s="1430"/>
      <c r="J361" s="1430"/>
      <c r="K361" s="1430"/>
      <c r="L361" s="1431"/>
      <c r="M361" s="751" t="s">
        <v>154</v>
      </c>
      <c r="N361" s="8" t="s">
        <v>1657</v>
      </c>
      <c r="O361" s="390" t="s">
        <v>408</v>
      </c>
      <c r="P361" s="374">
        <v>369</v>
      </c>
      <c r="Q361" s="375" t="str">
        <f t="shared" si="6"/>
        <v>✔</v>
      </c>
      <c r="R361" s="386"/>
      <c r="S361" s="193"/>
      <c r="T361" s="1201"/>
      <c r="V361" s="87"/>
    </row>
    <row r="362" spans="1:22" ht="13.5" customHeight="1" thickBot="1" x14ac:dyDescent="0.2">
      <c r="A362" s="167"/>
      <c r="B362" s="961"/>
      <c r="C362" s="85"/>
      <c r="D362" s="1309" t="s">
        <v>58</v>
      </c>
      <c r="E362" s="1430" t="s">
        <v>1238</v>
      </c>
      <c r="F362" s="1430"/>
      <c r="G362" s="1430"/>
      <c r="H362" s="1430"/>
      <c r="I362" s="1430"/>
      <c r="J362" s="1430"/>
      <c r="K362" s="1430"/>
      <c r="L362" s="1431"/>
      <c r="M362" s="751" t="s">
        <v>753</v>
      </c>
      <c r="N362" s="10" t="s">
        <v>1657</v>
      </c>
      <c r="O362" s="402" t="s">
        <v>408</v>
      </c>
      <c r="P362" s="374">
        <v>370</v>
      </c>
      <c r="Q362" s="375" t="str">
        <f t="shared" si="6"/>
        <v>✔</v>
      </c>
      <c r="R362" s="386"/>
      <c r="S362" s="193"/>
      <c r="T362" s="1201"/>
      <c r="V362" s="87"/>
    </row>
    <row r="363" spans="1:22" ht="13.5" customHeight="1" thickBot="1" x14ac:dyDescent="0.2">
      <c r="A363" s="167"/>
      <c r="B363" s="961"/>
      <c r="C363" s="85"/>
      <c r="D363" s="1309" t="s">
        <v>59</v>
      </c>
      <c r="E363" s="1430" t="s">
        <v>1239</v>
      </c>
      <c r="F363" s="1430"/>
      <c r="G363" s="1430"/>
      <c r="H363" s="1430"/>
      <c r="I363" s="1430"/>
      <c r="J363" s="1430"/>
      <c r="K363" s="1430"/>
      <c r="L363" s="1431"/>
      <c r="M363" s="751" t="s">
        <v>154</v>
      </c>
      <c r="N363" s="10" t="s">
        <v>1657</v>
      </c>
      <c r="O363" s="402" t="s">
        <v>408</v>
      </c>
      <c r="P363" s="374">
        <v>371</v>
      </c>
      <c r="Q363" s="375" t="str">
        <f t="shared" si="6"/>
        <v>✔</v>
      </c>
      <c r="R363" s="386"/>
      <c r="S363" s="193"/>
      <c r="T363" s="1201"/>
      <c r="V363" s="87"/>
    </row>
    <row r="364" spans="1:22" ht="20.25" customHeight="1" thickBot="1" x14ac:dyDescent="0.2">
      <c r="A364" s="167"/>
      <c r="B364" s="961"/>
      <c r="C364" s="961"/>
      <c r="D364" s="1309"/>
      <c r="E364" s="1430" t="s">
        <v>1464</v>
      </c>
      <c r="F364" s="1430"/>
      <c r="G364" s="1430"/>
      <c r="H364" s="1430"/>
      <c r="I364" s="1430"/>
      <c r="J364" s="1430"/>
      <c r="K364" s="1430"/>
      <c r="L364" s="1431"/>
      <c r="M364" s="110" t="s">
        <v>23</v>
      </c>
      <c r="N364" s="8" t="s">
        <v>1676</v>
      </c>
      <c r="O364" s="390" t="s">
        <v>408</v>
      </c>
      <c r="P364" s="374">
        <v>372</v>
      </c>
      <c r="Q364" s="375" t="str">
        <f t="shared" si="6"/>
        <v>✔</v>
      </c>
      <c r="R364" s="386"/>
      <c r="S364" s="193"/>
      <c r="T364" s="1201"/>
      <c r="V364" s="87"/>
    </row>
    <row r="365" spans="1:22" ht="13.5" customHeight="1" thickBot="1" x14ac:dyDescent="0.2">
      <c r="A365" s="167"/>
      <c r="B365" s="961"/>
      <c r="C365" s="85"/>
      <c r="D365" s="1309"/>
      <c r="E365" s="1430" t="s">
        <v>1465</v>
      </c>
      <c r="F365" s="1430"/>
      <c r="G365" s="1430"/>
      <c r="H365" s="1430"/>
      <c r="I365" s="1430"/>
      <c r="J365" s="1430"/>
      <c r="K365" s="1430"/>
      <c r="L365" s="1431"/>
      <c r="M365" s="110" t="s">
        <v>23</v>
      </c>
      <c r="N365" s="10" t="s">
        <v>1657</v>
      </c>
      <c r="O365" s="402" t="s">
        <v>408</v>
      </c>
      <c r="P365" s="374">
        <v>373</v>
      </c>
      <c r="Q365" s="375" t="str">
        <f t="shared" si="6"/>
        <v>✔</v>
      </c>
      <c r="R365" s="386"/>
      <c r="S365" s="193"/>
      <c r="T365" s="1201"/>
      <c r="V365" s="87"/>
    </row>
    <row r="366" spans="1:22" ht="13.5" customHeight="1" thickBot="1" x14ac:dyDescent="0.2">
      <c r="A366" s="167"/>
      <c r="B366" s="961"/>
      <c r="C366" s="90"/>
      <c r="D366" s="1309"/>
      <c r="E366" s="1430" t="s">
        <v>1466</v>
      </c>
      <c r="F366" s="1430"/>
      <c r="G366" s="1430"/>
      <c r="H366" s="1430"/>
      <c r="I366" s="1430"/>
      <c r="J366" s="1430"/>
      <c r="K366" s="1430"/>
      <c r="L366" s="1431"/>
      <c r="M366" s="110" t="s">
        <v>23</v>
      </c>
      <c r="N366" s="10" t="s">
        <v>1657</v>
      </c>
      <c r="O366" s="402" t="s">
        <v>408</v>
      </c>
      <c r="P366" s="374">
        <v>374</v>
      </c>
      <c r="Q366" s="375" t="str">
        <f t="shared" si="6"/>
        <v>✔</v>
      </c>
      <c r="R366" s="386"/>
      <c r="S366" s="193"/>
      <c r="T366" s="1201"/>
      <c r="V366" s="87"/>
    </row>
    <row r="367" spans="1:22" ht="13.5" customHeight="1" thickBot="1" x14ac:dyDescent="0.2">
      <c r="A367" s="1058"/>
      <c r="B367" s="1052"/>
      <c r="C367" s="983" t="s">
        <v>1151</v>
      </c>
      <c r="D367" s="983"/>
      <c r="E367" s="983"/>
      <c r="F367" s="849"/>
      <c r="G367" s="849"/>
      <c r="H367" s="850"/>
      <c r="I367" s="162"/>
      <c r="J367" s="162"/>
      <c r="K367" s="162"/>
      <c r="L367" s="758"/>
      <c r="M367" s="93"/>
      <c r="N367" s="112"/>
      <c r="O367" s="94"/>
      <c r="P367" s="374">
        <v>375</v>
      </c>
      <c r="Q367" s="1218"/>
      <c r="S367" s="193"/>
      <c r="T367" s="1201"/>
      <c r="V367" s="87"/>
    </row>
    <row r="368" spans="1:22" ht="13.5" customHeight="1" thickBot="1" x14ac:dyDescent="0.2">
      <c r="A368" s="167"/>
      <c r="B368" s="961"/>
      <c r="C368" s="85"/>
      <c r="D368" s="1300" t="s">
        <v>24</v>
      </c>
      <c r="E368" s="1442" t="s">
        <v>1265</v>
      </c>
      <c r="F368" s="1442"/>
      <c r="G368" s="1442"/>
      <c r="H368" s="1442"/>
      <c r="I368" s="1442"/>
      <c r="J368" s="1442"/>
      <c r="K368" s="1442"/>
      <c r="L368" s="1443"/>
      <c r="M368" s="755" t="str">
        <f>IF(N367="いいえ","-","A")</f>
        <v>A</v>
      </c>
      <c r="N368" s="8" t="s">
        <v>1657</v>
      </c>
      <c r="O368" s="176" t="s">
        <v>408</v>
      </c>
      <c r="P368" s="374">
        <v>376</v>
      </c>
      <c r="Q368" s="375" t="str">
        <f t="shared" si="6"/>
        <v>✔</v>
      </c>
      <c r="R368" s="386"/>
      <c r="S368" s="193"/>
      <c r="T368" s="1201"/>
      <c r="V368" s="87"/>
    </row>
    <row r="369" spans="1:22" ht="27" customHeight="1" thickBot="1" x14ac:dyDescent="0.2">
      <c r="A369" s="167"/>
      <c r="B369" s="961"/>
      <c r="C369" s="85"/>
      <c r="D369" s="944"/>
      <c r="E369" s="85"/>
      <c r="F369" s="1095"/>
      <c r="G369" s="1424" t="s">
        <v>1277</v>
      </c>
      <c r="H369" s="1425"/>
      <c r="I369" s="1425"/>
      <c r="J369" s="1425"/>
      <c r="K369" s="1425"/>
      <c r="L369" s="1426"/>
      <c r="M369" s="750" t="s">
        <v>155</v>
      </c>
      <c r="N369" s="1482" t="s">
        <v>1814</v>
      </c>
      <c r="O369" s="1476"/>
      <c r="P369" s="374">
        <v>377</v>
      </c>
      <c r="Q369" s="1218"/>
      <c r="R369" s="745"/>
      <c r="S369" s="193"/>
      <c r="T369" s="1201"/>
      <c r="V369" s="87"/>
    </row>
    <row r="370" spans="1:22" ht="13.5" customHeight="1" thickBot="1" x14ac:dyDescent="0.2">
      <c r="A370" s="167"/>
      <c r="B370" s="961"/>
      <c r="C370" s="85"/>
      <c r="D370" s="944"/>
      <c r="E370" s="937"/>
      <c r="F370" s="1455" t="s">
        <v>1394</v>
      </c>
      <c r="G370" s="1425"/>
      <c r="H370" s="1425"/>
      <c r="I370" s="1425"/>
      <c r="J370" s="1425"/>
      <c r="K370" s="1425"/>
      <c r="L370" s="1426"/>
      <c r="M370" s="750" t="s">
        <v>23</v>
      </c>
      <c r="N370" s="10" t="s">
        <v>1676</v>
      </c>
      <c r="O370" s="176" t="s">
        <v>408</v>
      </c>
      <c r="P370" s="374">
        <v>378</v>
      </c>
      <c r="Q370" s="375" t="str">
        <f t="shared" si="6"/>
        <v>✔</v>
      </c>
      <c r="R370" s="386"/>
      <c r="S370" s="193"/>
      <c r="T370" s="1201"/>
      <c r="V370" s="87"/>
    </row>
    <row r="371" spans="1:22" ht="35.450000000000003" customHeight="1" thickBot="1" x14ac:dyDescent="0.2">
      <c r="A371" s="167"/>
      <c r="B371" s="961"/>
      <c r="C371" s="85"/>
      <c r="D371" s="944"/>
      <c r="E371" s="937"/>
      <c r="F371" s="1040"/>
      <c r="G371" s="1429" t="s">
        <v>1395</v>
      </c>
      <c r="H371" s="1430"/>
      <c r="I371" s="1430"/>
      <c r="J371" s="1430"/>
      <c r="K371" s="1430"/>
      <c r="L371" s="1431"/>
      <c r="M371" s="755" t="str">
        <f>IF(N370="はい","A",(IF(N370="いいえ","-","A／-")))</f>
        <v>-</v>
      </c>
      <c r="N371" s="8" t="s">
        <v>44</v>
      </c>
      <c r="O371" s="176" t="s">
        <v>1171</v>
      </c>
      <c r="P371" s="374">
        <v>379</v>
      </c>
      <c r="Q371" s="375" t="str">
        <f t="shared" si="6"/>
        <v>✔</v>
      </c>
      <c r="R371" s="386"/>
      <c r="S371" s="193"/>
      <c r="T371" s="1201"/>
      <c r="V371" s="87"/>
    </row>
    <row r="372" spans="1:22" ht="27.6" customHeight="1" thickBot="1" x14ac:dyDescent="0.2">
      <c r="A372" s="167"/>
      <c r="B372" s="961"/>
      <c r="C372" s="85"/>
      <c r="D372" s="944"/>
      <c r="E372" s="937"/>
      <c r="F372" s="1071"/>
      <c r="G372" s="1041"/>
      <c r="H372" s="1424" t="s">
        <v>1277</v>
      </c>
      <c r="I372" s="1425"/>
      <c r="J372" s="1425"/>
      <c r="K372" s="1425"/>
      <c r="L372" s="1426"/>
      <c r="M372" s="750" t="s">
        <v>23</v>
      </c>
      <c r="N372" s="1475"/>
      <c r="O372" s="1476"/>
      <c r="P372" s="374">
        <v>380</v>
      </c>
      <c r="Q372" s="1218"/>
      <c r="R372" s="745"/>
      <c r="S372" s="193"/>
      <c r="T372" s="1201"/>
      <c r="V372" s="87"/>
    </row>
    <row r="373" spans="1:22" ht="13.5" customHeight="1" thickBot="1" x14ac:dyDescent="0.2">
      <c r="A373" s="167"/>
      <c r="B373" s="961"/>
      <c r="C373" s="85"/>
      <c r="D373" s="944"/>
      <c r="E373" s="937"/>
      <c r="F373" s="1455" t="s">
        <v>1392</v>
      </c>
      <c r="G373" s="1425"/>
      <c r="H373" s="1425"/>
      <c r="I373" s="1425"/>
      <c r="J373" s="1425"/>
      <c r="K373" s="1425"/>
      <c r="L373" s="1426"/>
      <c r="M373" s="750" t="s">
        <v>23</v>
      </c>
      <c r="N373" s="10" t="s">
        <v>1676</v>
      </c>
      <c r="O373" s="176" t="s">
        <v>408</v>
      </c>
      <c r="P373" s="374">
        <v>381</v>
      </c>
      <c r="Q373" s="375" t="str">
        <f t="shared" si="6"/>
        <v>✔</v>
      </c>
      <c r="R373" s="386"/>
      <c r="S373" s="193"/>
      <c r="T373" s="1201"/>
      <c r="V373" s="87"/>
    </row>
    <row r="374" spans="1:22" ht="35.450000000000003" customHeight="1" thickBot="1" x14ac:dyDescent="0.2">
      <c r="A374" s="167"/>
      <c r="B374" s="961"/>
      <c r="C374" s="85"/>
      <c r="D374" s="944"/>
      <c r="E374" s="937"/>
      <c r="F374" s="1040"/>
      <c r="G374" s="1429" t="s">
        <v>1393</v>
      </c>
      <c r="H374" s="1430"/>
      <c r="I374" s="1430"/>
      <c r="J374" s="1430"/>
      <c r="K374" s="1430"/>
      <c r="L374" s="1431"/>
      <c r="M374" s="755" t="str">
        <f>IF(N373="はい","A",(IF(N373="いいえ","-","A／-")))</f>
        <v>-</v>
      </c>
      <c r="N374" s="8" t="s">
        <v>44</v>
      </c>
      <c r="O374" s="176" t="s">
        <v>1192</v>
      </c>
      <c r="P374" s="374">
        <v>382</v>
      </c>
      <c r="Q374" s="375" t="str">
        <f t="shared" si="6"/>
        <v>✔</v>
      </c>
      <c r="R374" s="386"/>
      <c r="S374" s="193"/>
      <c r="T374" s="1201"/>
      <c r="V374" s="87"/>
    </row>
    <row r="375" spans="1:22" ht="27.6" customHeight="1" thickBot="1" x14ac:dyDescent="0.2">
      <c r="A375" s="167"/>
      <c r="B375" s="961"/>
      <c r="C375" s="85"/>
      <c r="D375" s="944"/>
      <c r="E375" s="937"/>
      <c r="F375" s="1071"/>
      <c r="G375" s="1041"/>
      <c r="H375" s="1424" t="s">
        <v>1277</v>
      </c>
      <c r="I375" s="1425"/>
      <c r="J375" s="1425"/>
      <c r="K375" s="1425"/>
      <c r="L375" s="1426"/>
      <c r="M375" s="750" t="s">
        <v>23</v>
      </c>
      <c r="N375" s="1475"/>
      <c r="O375" s="1476"/>
      <c r="P375" s="374">
        <v>383</v>
      </c>
      <c r="Q375" s="1218"/>
      <c r="R375" s="745"/>
      <c r="S375" s="193"/>
      <c r="T375" s="1201"/>
      <c r="V375" s="87"/>
    </row>
    <row r="376" spans="1:22" ht="13.5" customHeight="1" thickBot="1" x14ac:dyDescent="0.2">
      <c r="A376" s="167"/>
      <c r="B376" s="961"/>
      <c r="C376" s="85"/>
      <c r="D376" s="944"/>
      <c r="E376" s="937"/>
      <c r="F376" s="1438" t="s">
        <v>49</v>
      </c>
      <c r="G376" s="1430"/>
      <c r="H376" s="1430"/>
      <c r="I376" s="1430"/>
      <c r="J376" s="1430"/>
      <c r="K376" s="1430"/>
      <c r="L376" s="1431"/>
      <c r="M376" s="751" t="s">
        <v>155</v>
      </c>
      <c r="N376" s="8" t="s">
        <v>1657</v>
      </c>
      <c r="O376" s="149" t="s">
        <v>408</v>
      </c>
      <c r="P376" s="374">
        <v>384</v>
      </c>
      <c r="Q376" s="375" t="str">
        <f t="shared" si="6"/>
        <v>✔</v>
      </c>
      <c r="R376" s="386"/>
      <c r="S376" s="193"/>
      <c r="T376" s="1201"/>
      <c r="V376" s="87"/>
    </row>
    <row r="377" spans="1:22" ht="13.5" customHeight="1" thickBot="1" x14ac:dyDescent="0.2">
      <c r="A377" s="167"/>
      <c r="B377" s="961"/>
      <c r="C377" s="85"/>
      <c r="D377" s="1300" t="s">
        <v>303</v>
      </c>
      <c r="E377" s="1442" t="s">
        <v>206</v>
      </c>
      <c r="F377" s="1442"/>
      <c r="G377" s="1442"/>
      <c r="H377" s="1442"/>
      <c r="I377" s="1442"/>
      <c r="J377" s="1442"/>
      <c r="K377" s="1442"/>
      <c r="L377" s="1443"/>
      <c r="M377" s="750" t="s">
        <v>154</v>
      </c>
      <c r="N377" s="8" t="s">
        <v>1657</v>
      </c>
      <c r="O377" s="149" t="s">
        <v>408</v>
      </c>
      <c r="P377" s="374">
        <v>385</v>
      </c>
      <c r="Q377" s="375" t="str">
        <f t="shared" si="6"/>
        <v>✔</v>
      </c>
      <c r="R377" s="386"/>
      <c r="S377" s="193"/>
      <c r="T377" s="1201"/>
      <c r="V377" s="87"/>
    </row>
    <row r="378" spans="1:22" ht="24" customHeight="1" thickBot="1" x14ac:dyDescent="0.2">
      <c r="A378" s="167"/>
      <c r="B378" s="961"/>
      <c r="C378" s="85"/>
      <c r="D378" s="1289"/>
      <c r="E378" s="1096"/>
      <c r="F378" s="1424" t="s">
        <v>1277</v>
      </c>
      <c r="G378" s="1425"/>
      <c r="H378" s="1425"/>
      <c r="I378" s="1425"/>
      <c r="J378" s="1425"/>
      <c r="K378" s="1425"/>
      <c r="L378" s="1426"/>
      <c r="M378" s="750" t="s">
        <v>155</v>
      </c>
      <c r="N378" s="1485" t="s">
        <v>1707</v>
      </c>
      <c r="O378" s="1486"/>
      <c r="P378" s="374">
        <v>386</v>
      </c>
      <c r="Q378" s="1218"/>
      <c r="R378" s="745"/>
      <c r="S378" s="193"/>
      <c r="T378" s="1201"/>
      <c r="V378" s="87"/>
    </row>
    <row r="379" spans="1:22" ht="13.5" customHeight="1" thickBot="1" x14ac:dyDescent="0.2">
      <c r="A379" s="167"/>
      <c r="B379" s="961"/>
      <c r="C379" s="85"/>
      <c r="D379" s="1295"/>
      <c r="E379" s="1094"/>
      <c r="F379" s="1424" t="s">
        <v>170</v>
      </c>
      <c r="G379" s="1425"/>
      <c r="H379" s="1425"/>
      <c r="I379" s="1425"/>
      <c r="J379" s="1425"/>
      <c r="K379" s="1425"/>
      <c r="L379" s="1426"/>
      <c r="M379" s="750" t="s">
        <v>383</v>
      </c>
      <c r="N379" s="8" t="s">
        <v>1676</v>
      </c>
      <c r="O379" s="149" t="s">
        <v>408</v>
      </c>
      <c r="P379" s="374">
        <v>387</v>
      </c>
      <c r="Q379" s="375" t="str">
        <f t="shared" si="6"/>
        <v>✔</v>
      </c>
      <c r="R379" s="386"/>
      <c r="S379" s="193"/>
      <c r="T379" s="1201"/>
      <c r="V379" s="87"/>
    </row>
    <row r="380" spans="1:22" ht="13.5" customHeight="1" thickBot="1" x14ac:dyDescent="0.2">
      <c r="A380" s="167"/>
      <c r="B380" s="961"/>
      <c r="C380" s="85"/>
      <c r="D380" s="1300" t="s">
        <v>28</v>
      </c>
      <c r="E380" s="1449" t="s">
        <v>754</v>
      </c>
      <c r="F380" s="1449"/>
      <c r="G380" s="1449"/>
      <c r="H380" s="1449"/>
      <c r="I380" s="1449"/>
      <c r="J380" s="1449"/>
      <c r="K380" s="1449"/>
      <c r="L380" s="1450"/>
      <c r="M380" s="751" t="s">
        <v>154</v>
      </c>
      <c r="N380" s="8" t="s">
        <v>1657</v>
      </c>
      <c r="O380" s="149" t="s">
        <v>408</v>
      </c>
      <c r="P380" s="374">
        <v>388</v>
      </c>
      <c r="Q380" s="375" t="str">
        <f t="shared" si="6"/>
        <v>✔</v>
      </c>
      <c r="R380" s="386"/>
      <c r="S380" s="193"/>
      <c r="T380" s="1201"/>
      <c r="V380" s="87"/>
    </row>
    <row r="381" spans="1:22" ht="27" customHeight="1" thickBot="1" x14ac:dyDescent="0.2">
      <c r="A381" s="167"/>
      <c r="B381" s="961"/>
      <c r="C381" s="85"/>
      <c r="D381" s="1295"/>
      <c r="E381" s="1094"/>
      <c r="F381" s="1470" t="s">
        <v>1290</v>
      </c>
      <c r="G381" s="1471"/>
      <c r="H381" s="1471"/>
      <c r="I381" s="1471"/>
      <c r="J381" s="1471"/>
      <c r="K381" s="1471"/>
      <c r="L381" s="1472"/>
      <c r="M381" s="750" t="s">
        <v>155</v>
      </c>
      <c r="N381" s="1475" t="s">
        <v>1815</v>
      </c>
      <c r="O381" s="1476"/>
      <c r="P381" s="374">
        <v>389</v>
      </c>
      <c r="Q381" s="1218"/>
      <c r="R381" s="745"/>
      <c r="S381" s="193"/>
      <c r="T381" s="1201"/>
      <c r="V381" s="87"/>
    </row>
    <row r="382" spans="1:22" ht="24" customHeight="1" thickBot="1" x14ac:dyDescent="0.2">
      <c r="A382" s="167"/>
      <c r="B382" s="961"/>
      <c r="C382" s="85"/>
      <c r="D382" s="1300" t="s">
        <v>30</v>
      </c>
      <c r="E382" s="1443" t="s">
        <v>1210</v>
      </c>
      <c r="F382" s="1473"/>
      <c r="G382" s="1473"/>
      <c r="H382" s="1473"/>
      <c r="I382" s="1473"/>
      <c r="J382" s="1473"/>
      <c r="K382" s="1473"/>
      <c r="L382" s="1473"/>
      <c r="M382" s="750" t="s">
        <v>22</v>
      </c>
      <c r="N382" s="8" t="s">
        <v>1657</v>
      </c>
      <c r="O382" s="175" t="s">
        <v>408</v>
      </c>
      <c r="P382" s="374">
        <v>390</v>
      </c>
      <c r="Q382" s="375" t="str">
        <f t="shared" si="6"/>
        <v>✔</v>
      </c>
      <c r="R382" s="386"/>
      <c r="S382" s="193"/>
      <c r="T382" s="1201"/>
      <c r="V382" s="87"/>
    </row>
    <row r="383" spans="1:22" ht="31.9" customHeight="1" thickBot="1" x14ac:dyDescent="0.2">
      <c r="A383" s="167"/>
      <c r="B383" s="961"/>
      <c r="C383" s="85"/>
      <c r="D383" s="944"/>
      <c r="E383" s="937"/>
      <c r="F383" s="1473" t="s">
        <v>1213</v>
      </c>
      <c r="G383" s="1473"/>
      <c r="H383" s="1473"/>
      <c r="I383" s="1473"/>
      <c r="J383" s="1473"/>
      <c r="K383" s="1473"/>
      <c r="L383" s="1473"/>
      <c r="M383" s="755" t="str">
        <f>IF(N382="はい","A",(IF(N382="いいえ","-","A／-")))</f>
        <v>A</v>
      </c>
      <c r="N383" s="8" t="s">
        <v>1657</v>
      </c>
      <c r="O383" s="175" t="s">
        <v>1192</v>
      </c>
      <c r="P383" s="374">
        <v>391</v>
      </c>
      <c r="Q383" s="375" t="str">
        <f t="shared" si="6"/>
        <v>✔</v>
      </c>
      <c r="R383" s="386"/>
      <c r="S383" s="193"/>
      <c r="T383" s="1201"/>
      <c r="V383" s="87"/>
    </row>
    <row r="384" spans="1:22" ht="24" customHeight="1" thickBot="1" x14ac:dyDescent="0.2">
      <c r="A384" s="167"/>
      <c r="B384" s="962"/>
      <c r="C384" s="90"/>
      <c r="D384" s="945"/>
      <c r="E384" s="938"/>
      <c r="F384" s="1473" t="s">
        <v>1597</v>
      </c>
      <c r="G384" s="1473"/>
      <c r="H384" s="1473"/>
      <c r="I384" s="1473"/>
      <c r="J384" s="1473"/>
      <c r="K384" s="1473"/>
      <c r="L384" s="1473"/>
      <c r="M384" s="115" t="s">
        <v>535</v>
      </c>
      <c r="N384" s="361">
        <v>5</v>
      </c>
      <c r="O384" s="390" t="s">
        <v>534</v>
      </c>
      <c r="P384" s="374">
        <v>392</v>
      </c>
      <c r="Q384" s="1229" t="str">
        <f t="shared" si="6"/>
        <v>✔</v>
      </c>
      <c r="R384" s="386"/>
      <c r="S384" s="193"/>
      <c r="T384" s="1201"/>
      <c r="V384" s="87"/>
    </row>
    <row r="385" spans="1:23" ht="13.5" customHeight="1" thickBot="1" x14ac:dyDescent="0.2">
      <c r="A385" s="1058"/>
      <c r="B385" s="1047" t="s">
        <v>529</v>
      </c>
      <c r="C385" s="997"/>
      <c r="D385" s="997"/>
      <c r="E385" s="159"/>
      <c r="F385" s="159"/>
      <c r="G385" s="159"/>
      <c r="H385" s="160"/>
      <c r="I385" s="160"/>
      <c r="J385" s="160"/>
      <c r="K385" s="160"/>
      <c r="L385" s="757"/>
      <c r="M385" s="108"/>
      <c r="N385" s="108"/>
      <c r="O385" s="92"/>
      <c r="P385" s="374">
        <v>393</v>
      </c>
      <c r="Q385" s="386"/>
      <c r="S385" s="193"/>
      <c r="T385" s="1201"/>
      <c r="V385" s="87"/>
    </row>
    <row r="386" spans="1:23" ht="13.5" customHeight="1" thickBot="1" x14ac:dyDescent="0.2">
      <c r="A386" s="167"/>
      <c r="B386" s="961"/>
      <c r="C386" s="1069" t="s">
        <v>304</v>
      </c>
      <c r="D386" s="1425" t="s">
        <v>1295</v>
      </c>
      <c r="E386" s="1425"/>
      <c r="F386" s="1425"/>
      <c r="G386" s="1425"/>
      <c r="H386" s="1425"/>
      <c r="I386" s="1425"/>
      <c r="J386" s="1425"/>
      <c r="K386" s="1425"/>
      <c r="L386" s="1425"/>
      <c r="M386" s="114" t="s">
        <v>154</v>
      </c>
      <c r="N386" s="8" t="s">
        <v>1657</v>
      </c>
      <c r="O386" s="149" t="s">
        <v>408</v>
      </c>
      <c r="P386" s="374">
        <v>394</v>
      </c>
      <c r="Q386" s="1229" t="str">
        <f t="shared" si="6"/>
        <v>✔</v>
      </c>
      <c r="R386" s="386"/>
      <c r="S386" s="193"/>
      <c r="T386" s="1201"/>
      <c r="V386" s="87"/>
    </row>
    <row r="387" spans="1:23" ht="13.5" customHeight="1" thickBot="1" x14ac:dyDescent="0.2">
      <c r="A387" s="167"/>
      <c r="B387" s="961"/>
      <c r="C387" s="1230"/>
      <c r="D387" s="1424" t="s">
        <v>1397</v>
      </c>
      <c r="E387" s="1425"/>
      <c r="F387" s="1425"/>
      <c r="G387" s="1425"/>
      <c r="H387" s="1425"/>
      <c r="I387" s="1425"/>
      <c r="J387" s="1425"/>
      <c r="K387" s="1425"/>
      <c r="L387" s="1426"/>
      <c r="M387" s="114" t="s">
        <v>23</v>
      </c>
      <c r="N387" s="1475"/>
      <c r="O387" s="1476"/>
      <c r="P387" s="374">
        <v>395</v>
      </c>
      <c r="Q387" s="1218"/>
      <c r="R387" s="386"/>
      <c r="S387" s="193"/>
      <c r="T387" s="1201"/>
      <c r="V387" s="87"/>
    </row>
    <row r="388" spans="1:23" ht="24" customHeight="1" thickBot="1" x14ac:dyDescent="0.2">
      <c r="A388" s="167"/>
      <c r="B388" s="961"/>
      <c r="C388" s="1069" t="s">
        <v>151</v>
      </c>
      <c r="D388" s="1425" t="s">
        <v>1296</v>
      </c>
      <c r="E388" s="1425"/>
      <c r="F388" s="1425"/>
      <c r="G388" s="1425"/>
      <c r="H388" s="1425"/>
      <c r="I388" s="1425"/>
      <c r="J388" s="1425"/>
      <c r="K388" s="1425"/>
      <c r="L388" s="1425"/>
      <c r="M388" s="114" t="s">
        <v>155</v>
      </c>
      <c r="N388" s="10" t="s">
        <v>1657</v>
      </c>
      <c r="O388" s="387" t="s">
        <v>1816</v>
      </c>
      <c r="P388" s="374">
        <v>396</v>
      </c>
      <c r="Q388" s="375" t="str">
        <f t="shared" si="6"/>
        <v>✔</v>
      </c>
      <c r="R388" s="386"/>
      <c r="S388" s="193"/>
      <c r="T388" s="1201"/>
      <c r="V388" s="87"/>
    </row>
    <row r="389" spans="1:23" ht="13.5" customHeight="1" thickBot="1" x14ac:dyDescent="0.2">
      <c r="A389" s="167"/>
      <c r="B389" s="961"/>
      <c r="C389" s="961"/>
      <c r="D389" s="1306" t="s">
        <v>24</v>
      </c>
      <c r="E389" s="1425" t="s">
        <v>1180</v>
      </c>
      <c r="F389" s="1425"/>
      <c r="G389" s="1425"/>
      <c r="H389" s="1425"/>
      <c r="I389" s="1425"/>
      <c r="J389" s="1425"/>
      <c r="K389" s="1425"/>
      <c r="L389" s="1425"/>
      <c r="M389" s="1097" t="str">
        <f>IF(N388="はい","C",(IF(N388="いいえ","-","C／-")))</f>
        <v>C</v>
      </c>
      <c r="N389" s="10" t="s">
        <v>1657</v>
      </c>
      <c r="O389" s="387" t="s">
        <v>1817</v>
      </c>
      <c r="P389" s="374">
        <v>397</v>
      </c>
      <c r="Q389" s="375" t="str">
        <f t="shared" ref="Q389:Q415" si="7">IF(N389="","未入力あり","✔")</f>
        <v>✔</v>
      </c>
      <c r="R389" s="386"/>
      <c r="S389" s="193"/>
      <c r="T389" s="1201"/>
      <c r="V389" s="87"/>
    </row>
    <row r="390" spans="1:23" ht="13.5" customHeight="1" thickBot="1" x14ac:dyDescent="0.2">
      <c r="A390" s="167"/>
      <c r="B390" s="961"/>
      <c r="C390" s="937"/>
      <c r="D390" s="1306" t="s">
        <v>303</v>
      </c>
      <c r="E390" s="1449" t="s">
        <v>1181</v>
      </c>
      <c r="F390" s="1449"/>
      <c r="G390" s="1449"/>
      <c r="H390" s="1449"/>
      <c r="I390" s="1449"/>
      <c r="J390" s="1449"/>
      <c r="K390" s="1449"/>
      <c r="L390" s="1449"/>
      <c r="M390" s="1091" t="str">
        <f>IF(N388="はい","A",(IF(N388="いいえ","-","A／-")))</f>
        <v>A</v>
      </c>
      <c r="N390" s="10" t="s">
        <v>1657</v>
      </c>
      <c r="O390" s="176" t="s">
        <v>1817</v>
      </c>
      <c r="P390" s="374">
        <v>398</v>
      </c>
      <c r="Q390" s="375" t="str">
        <f t="shared" si="7"/>
        <v>✔</v>
      </c>
      <c r="R390" s="386"/>
      <c r="S390" s="193"/>
      <c r="T390" s="1201"/>
      <c r="V390" s="87"/>
    </row>
    <row r="391" spans="1:23" ht="27.75" customHeight="1" thickBot="1" x14ac:dyDescent="0.2">
      <c r="A391" s="167"/>
      <c r="B391" s="961"/>
      <c r="C391" s="937"/>
      <c r="D391" s="1307"/>
      <c r="E391" s="1094"/>
      <c r="F391" s="1424" t="s">
        <v>1277</v>
      </c>
      <c r="G391" s="1425"/>
      <c r="H391" s="1425"/>
      <c r="I391" s="1425"/>
      <c r="J391" s="1425"/>
      <c r="K391" s="1425"/>
      <c r="L391" s="1425"/>
      <c r="M391" s="114" t="s">
        <v>23</v>
      </c>
      <c r="N391" s="1482" t="s">
        <v>1818</v>
      </c>
      <c r="O391" s="1476"/>
      <c r="P391" s="374">
        <v>399</v>
      </c>
      <c r="Q391" s="1218"/>
      <c r="R391" s="745"/>
      <c r="S391" s="193"/>
      <c r="T391" s="1201"/>
      <c r="V391" s="87"/>
    </row>
    <row r="392" spans="1:23" ht="24" customHeight="1" thickBot="1" x14ac:dyDescent="0.2">
      <c r="A392" s="167"/>
      <c r="B392" s="961"/>
      <c r="C392" s="937"/>
      <c r="D392" s="1306" t="s">
        <v>28</v>
      </c>
      <c r="E392" s="1449" t="s">
        <v>1297</v>
      </c>
      <c r="F392" s="1425"/>
      <c r="G392" s="1425"/>
      <c r="H392" s="1425"/>
      <c r="I392" s="1425"/>
      <c r="J392" s="1425"/>
      <c r="K392" s="1425"/>
      <c r="L392" s="1425"/>
      <c r="M392" s="1091" t="str">
        <f>IF(N388="はい","C",(IF(N388="いいえ","-","C／-")))</f>
        <v>C</v>
      </c>
      <c r="N392" s="10" t="s">
        <v>1657</v>
      </c>
      <c r="O392" s="176" t="s">
        <v>1817</v>
      </c>
      <c r="P392" s="374">
        <v>400</v>
      </c>
      <c r="Q392" s="375" t="str">
        <f t="shared" si="7"/>
        <v>✔</v>
      </c>
      <c r="R392" s="386"/>
      <c r="S392" s="193"/>
      <c r="T392" s="1201"/>
      <c r="V392" s="87"/>
    </row>
    <row r="393" spans="1:23" ht="27.75" customHeight="1" thickBot="1" x14ac:dyDescent="0.2">
      <c r="A393" s="167"/>
      <c r="B393" s="961"/>
      <c r="C393" s="937"/>
      <c r="D393" s="1307"/>
      <c r="E393" s="1096"/>
      <c r="F393" s="1424" t="s">
        <v>1290</v>
      </c>
      <c r="G393" s="1425"/>
      <c r="H393" s="1425"/>
      <c r="I393" s="1425"/>
      <c r="J393" s="1425"/>
      <c r="K393" s="1425"/>
      <c r="L393" s="1425"/>
      <c r="M393" s="114" t="s">
        <v>23</v>
      </c>
      <c r="N393" s="1482" t="s">
        <v>1818</v>
      </c>
      <c r="O393" s="1476"/>
      <c r="P393" s="374">
        <v>401</v>
      </c>
      <c r="Q393" s="1262"/>
      <c r="R393" s="745"/>
      <c r="S393" s="193"/>
      <c r="T393" s="1201"/>
      <c r="V393" s="87"/>
      <c r="W393" s="857"/>
    </row>
    <row r="394" spans="1:23" ht="13.5" customHeight="1" thickBot="1" x14ac:dyDescent="0.2">
      <c r="A394" s="167"/>
      <c r="B394" s="961"/>
      <c r="C394" s="937"/>
      <c r="D394" s="1307"/>
      <c r="E394" s="938"/>
      <c r="F394" s="1438" t="s">
        <v>1451</v>
      </c>
      <c r="G394" s="1430"/>
      <c r="H394" s="1430"/>
      <c r="I394" s="1430"/>
      <c r="J394" s="1430"/>
      <c r="K394" s="1430"/>
      <c r="L394" s="1430"/>
      <c r="M394" s="103" t="s">
        <v>1160</v>
      </c>
      <c r="N394" s="1251" t="s">
        <v>116</v>
      </c>
      <c r="O394" s="98"/>
      <c r="P394" s="374">
        <v>402</v>
      </c>
      <c r="Q394" s="386"/>
      <c r="R394" s="745"/>
      <c r="S394" s="193"/>
      <c r="T394" s="1201"/>
      <c r="V394" s="87"/>
      <c r="W394" s="857"/>
    </row>
    <row r="395" spans="1:23" ht="12.75" customHeight="1" thickBot="1" x14ac:dyDescent="0.2">
      <c r="A395" s="167"/>
      <c r="B395" s="961"/>
      <c r="C395" s="937"/>
      <c r="D395" s="1306" t="s">
        <v>30</v>
      </c>
      <c r="E395" s="1442" t="s">
        <v>1247</v>
      </c>
      <c r="F395" s="1430"/>
      <c r="G395" s="1430"/>
      <c r="H395" s="1430"/>
      <c r="I395" s="1430"/>
      <c r="J395" s="1430"/>
      <c r="K395" s="1430"/>
      <c r="L395" s="1431"/>
      <c r="M395" s="1089" t="str">
        <f>IF(N388="はい","C",(IF(N388="いいえ","-","C／-")))</f>
        <v>C</v>
      </c>
      <c r="N395" s="10" t="s">
        <v>1657</v>
      </c>
      <c r="O395" s="1084" t="s">
        <v>1171</v>
      </c>
      <c r="P395" s="374">
        <v>403</v>
      </c>
      <c r="Q395" s="1229" t="str">
        <f t="shared" si="7"/>
        <v>✔</v>
      </c>
      <c r="R395" s="386"/>
      <c r="S395" s="193"/>
      <c r="T395" s="1201"/>
      <c r="V395" s="87"/>
      <c r="W395" s="857"/>
    </row>
    <row r="396" spans="1:23" ht="169.15" customHeight="1" thickBot="1" x14ac:dyDescent="0.2">
      <c r="A396" s="167"/>
      <c r="B396" s="961"/>
      <c r="C396" s="937"/>
      <c r="D396" s="1310"/>
      <c r="E396" s="1072"/>
      <c r="F396" s="1424" t="s">
        <v>1249</v>
      </c>
      <c r="G396" s="1425"/>
      <c r="H396" s="1425"/>
      <c r="I396" s="1425"/>
      <c r="J396" s="1425"/>
      <c r="K396" s="1425"/>
      <c r="L396" s="1426"/>
      <c r="M396" s="114" t="s">
        <v>1248</v>
      </c>
      <c r="N396" s="866" t="s">
        <v>1819</v>
      </c>
      <c r="O396" s="493" t="s">
        <v>1182</v>
      </c>
      <c r="P396" s="374">
        <v>404</v>
      </c>
      <c r="Q396" s="1316" t="str">
        <f t="shared" si="7"/>
        <v>✔</v>
      </c>
      <c r="R396" s="386"/>
      <c r="S396" s="193"/>
      <c r="T396" s="1201"/>
      <c r="V396" s="87"/>
      <c r="W396" s="857"/>
    </row>
    <row r="397" spans="1:23" ht="30" customHeight="1" thickBot="1" x14ac:dyDescent="0.2">
      <c r="A397" s="167"/>
      <c r="B397" s="961"/>
      <c r="C397" s="938"/>
      <c r="D397" s="1308" t="s">
        <v>64</v>
      </c>
      <c r="E397" s="1430" t="s">
        <v>724</v>
      </c>
      <c r="F397" s="1430"/>
      <c r="G397" s="1430"/>
      <c r="H397" s="1430"/>
      <c r="I397" s="1430"/>
      <c r="J397" s="1430"/>
      <c r="K397" s="1430"/>
      <c r="L397" s="1430"/>
      <c r="M397" s="114" t="str">
        <f>IF(N388="はい","A",(IF(N388="いいえ","-","A／-")))</f>
        <v>A</v>
      </c>
      <c r="N397" s="10" t="s">
        <v>1657</v>
      </c>
      <c r="O397" s="175" t="s">
        <v>1250</v>
      </c>
      <c r="P397" s="374">
        <v>405</v>
      </c>
      <c r="Q397" s="375" t="str">
        <f t="shared" si="7"/>
        <v>✔</v>
      </c>
      <c r="R397" s="386"/>
      <c r="S397" s="193"/>
      <c r="T397" s="1201"/>
      <c r="V397" s="87"/>
      <c r="W397" s="857"/>
    </row>
    <row r="398" spans="1:23" ht="21" customHeight="1" thickBot="1" x14ac:dyDescent="0.2">
      <c r="A398" s="1058"/>
      <c r="B398" s="1047" t="s">
        <v>423</v>
      </c>
      <c r="C398" s="998"/>
      <c r="D398" s="998"/>
      <c r="E398" s="998"/>
      <c r="F398" s="998"/>
      <c r="G398" s="998"/>
      <c r="H398" s="1055"/>
      <c r="I398" s="1055"/>
      <c r="J398" s="1055"/>
      <c r="K398" s="1055"/>
      <c r="L398" s="1056"/>
      <c r="M398" s="91"/>
      <c r="N398" s="475"/>
      <c r="O398" s="92"/>
      <c r="P398" s="374">
        <v>406</v>
      </c>
      <c r="Q398" s="1218"/>
      <c r="S398" s="193"/>
      <c r="T398" s="1201"/>
      <c r="V398" s="87"/>
      <c r="W398" s="857"/>
    </row>
    <row r="399" spans="1:23" ht="36" customHeight="1" thickBot="1" x14ac:dyDescent="0.2">
      <c r="A399" s="167"/>
      <c r="B399" s="944"/>
      <c r="C399" s="1044" t="s">
        <v>304</v>
      </c>
      <c r="D399" s="1449" t="s">
        <v>1396</v>
      </c>
      <c r="E399" s="1425"/>
      <c r="F399" s="1425"/>
      <c r="G399" s="1425"/>
      <c r="H399" s="1425"/>
      <c r="I399" s="1425"/>
      <c r="J399" s="1425"/>
      <c r="K399" s="1425"/>
      <c r="L399" s="1425"/>
      <c r="M399" s="179" t="s">
        <v>185</v>
      </c>
      <c r="N399" s="8" t="s">
        <v>1657</v>
      </c>
      <c r="O399" s="149" t="s">
        <v>408</v>
      </c>
      <c r="P399" s="374">
        <v>407</v>
      </c>
      <c r="Q399" s="375" t="str">
        <f t="shared" si="7"/>
        <v>✔</v>
      </c>
      <c r="R399" s="386"/>
      <c r="S399" s="193"/>
      <c r="T399" s="1201"/>
      <c r="V399" s="87"/>
      <c r="W399" s="857"/>
    </row>
    <row r="400" spans="1:23" ht="24" customHeight="1" thickBot="1" x14ac:dyDescent="0.2">
      <c r="A400" s="167"/>
      <c r="B400" s="944"/>
      <c r="C400" s="945"/>
      <c r="D400" s="1094"/>
      <c r="E400" s="1424" t="s">
        <v>1452</v>
      </c>
      <c r="F400" s="1425"/>
      <c r="G400" s="1425"/>
      <c r="H400" s="1425"/>
      <c r="I400" s="1425"/>
      <c r="J400" s="1425"/>
      <c r="K400" s="1425"/>
      <c r="L400" s="1425"/>
      <c r="M400" s="103" t="s">
        <v>156</v>
      </c>
      <c r="N400" s="1249" t="s">
        <v>198</v>
      </c>
      <c r="O400" s="149"/>
      <c r="P400" s="374">
        <v>408</v>
      </c>
      <c r="Q400" s="1218"/>
      <c r="S400" s="193"/>
      <c r="T400" s="1201"/>
      <c r="V400" s="87"/>
      <c r="W400" s="857"/>
    </row>
    <row r="401" spans="1:23" ht="25.15" customHeight="1" thickBot="1" x14ac:dyDescent="0.2">
      <c r="A401" s="167"/>
      <c r="B401" s="944"/>
      <c r="C401" s="1044" t="s">
        <v>151</v>
      </c>
      <c r="D401" s="1427" t="s">
        <v>1560</v>
      </c>
      <c r="E401" s="1427"/>
      <c r="F401" s="1427"/>
      <c r="G401" s="1427"/>
      <c r="H401" s="1427"/>
      <c r="I401" s="1427"/>
      <c r="J401" s="1427"/>
      <c r="K401" s="1427"/>
      <c r="L401" s="1428"/>
      <c r="M401" s="754" t="s">
        <v>154</v>
      </c>
      <c r="N401" s="8" t="s">
        <v>1657</v>
      </c>
      <c r="O401" s="390" t="s">
        <v>408</v>
      </c>
      <c r="P401" s="374">
        <v>409</v>
      </c>
      <c r="Q401" s="375" t="str">
        <f t="shared" si="7"/>
        <v>✔</v>
      </c>
      <c r="R401" s="386"/>
      <c r="S401" s="193"/>
      <c r="T401" s="1201"/>
      <c r="V401" s="87"/>
      <c r="W401" s="857"/>
    </row>
    <row r="402" spans="1:23" ht="24" customHeight="1" thickBot="1" x14ac:dyDescent="0.2">
      <c r="A402" s="167"/>
      <c r="B402" s="962"/>
      <c r="C402" s="90"/>
      <c r="D402" s="1098"/>
      <c r="E402" s="1094"/>
      <c r="F402" s="1424" t="s">
        <v>1276</v>
      </c>
      <c r="G402" s="1425"/>
      <c r="H402" s="1425"/>
      <c r="I402" s="1425"/>
      <c r="J402" s="1425"/>
      <c r="K402" s="1425"/>
      <c r="L402" s="1426"/>
      <c r="M402" s="750" t="s">
        <v>23</v>
      </c>
      <c r="N402" s="1487" t="s">
        <v>1820</v>
      </c>
      <c r="O402" s="1486"/>
      <c r="P402" s="374">
        <v>410</v>
      </c>
      <c r="Q402" s="1218"/>
      <c r="R402" s="745"/>
      <c r="S402" s="193"/>
      <c r="T402" s="1201"/>
      <c r="V402" s="87"/>
    </row>
    <row r="403" spans="1:23" ht="13.9" customHeight="1" thickBot="1" x14ac:dyDescent="0.2">
      <c r="A403" s="1058"/>
      <c r="B403" s="1047" t="s">
        <v>729</v>
      </c>
      <c r="C403" s="998"/>
      <c r="D403" s="998"/>
      <c r="E403" s="170"/>
      <c r="F403" s="159"/>
      <c r="G403" s="170"/>
      <c r="H403" s="160"/>
      <c r="I403" s="160"/>
      <c r="J403" s="160"/>
      <c r="K403" s="160"/>
      <c r="L403" s="757"/>
      <c r="M403" s="91"/>
      <c r="N403" s="475"/>
      <c r="O403" s="92"/>
      <c r="P403" s="374">
        <v>411</v>
      </c>
      <c r="Q403" s="1218"/>
      <c r="S403" s="193"/>
      <c r="T403" s="1201"/>
      <c r="V403" s="87"/>
    </row>
    <row r="404" spans="1:23" ht="24" customHeight="1" thickBot="1" x14ac:dyDescent="0.2">
      <c r="A404" s="167"/>
      <c r="B404" s="944"/>
      <c r="C404" s="1044" t="s">
        <v>304</v>
      </c>
      <c r="D404" s="1449" t="s">
        <v>1266</v>
      </c>
      <c r="E404" s="1425"/>
      <c r="F404" s="1425"/>
      <c r="G404" s="1425"/>
      <c r="H404" s="1425"/>
      <c r="I404" s="1425"/>
      <c r="J404" s="1425"/>
      <c r="K404" s="1425"/>
      <c r="L404" s="1425"/>
      <c r="M404" s="114" t="s">
        <v>21</v>
      </c>
      <c r="N404" s="8" t="s">
        <v>1657</v>
      </c>
      <c r="O404" s="450" t="s">
        <v>408</v>
      </c>
      <c r="P404" s="374">
        <v>412</v>
      </c>
      <c r="Q404" s="375" t="str">
        <f t="shared" si="7"/>
        <v>✔</v>
      </c>
      <c r="R404" s="386"/>
      <c r="S404" s="193"/>
      <c r="T404" s="1201"/>
      <c r="V404" s="87"/>
    </row>
    <row r="405" spans="1:23" ht="22.5" customHeight="1" thickBot="1" x14ac:dyDescent="0.2">
      <c r="A405" s="1261"/>
      <c r="B405" s="944"/>
      <c r="C405" s="1044" t="s">
        <v>151</v>
      </c>
      <c r="D405" s="1427" t="s">
        <v>1561</v>
      </c>
      <c r="E405" s="1427"/>
      <c r="F405" s="1427"/>
      <c r="G405" s="1427"/>
      <c r="H405" s="1427"/>
      <c r="I405" s="1427"/>
      <c r="J405" s="1427"/>
      <c r="K405" s="1427"/>
      <c r="L405" s="1427"/>
      <c r="M405" s="114" t="s">
        <v>21</v>
      </c>
      <c r="N405" s="8" t="s">
        <v>1657</v>
      </c>
      <c r="O405" s="831" t="s">
        <v>408</v>
      </c>
      <c r="P405" s="374">
        <v>413</v>
      </c>
      <c r="Q405" s="375" t="str">
        <f t="shared" si="7"/>
        <v>✔</v>
      </c>
      <c r="R405" s="87"/>
      <c r="V405" s="87"/>
    </row>
    <row r="406" spans="1:23" ht="22.5" customHeight="1" thickBot="1" x14ac:dyDescent="0.2">
      <c r="A406" s="1261"/>
      <c r="B406" s="944"/>
      <c r="C406" s="1044"/>
      <c r="D406" s="1427" t="s">
        <v>1562</v>
      </c>
      <c r="E406" s="1427"/>
      <c r="F406" s="1427"/>
      <c r="G406" s="1427"/>
      <c r="H406" s="1427"/>
      <c r="I406" s="1427"/>
      <c r="J406" s="1427"/>
      <c r="K406" s="1427"/>
      <c r="L406" s="1427"/>
      <c r="M406" s="114" t="s">
        <v>22</v>
      </c>
      <c r="N406" s="8" t="s">
        <v>1657</v>
      </c>
      <c r="O406" s="831" t="s">
        <v>408</v>
      </c>
      <c r="P406" s="374">
        <v>414</v>
      </c>
      <c r="Q406" s="375" t="str">
        <f t="shared" si="7"/>
        <v>✔</v>
      </c>
      <c r="R406" s="87"/>
      <c r="V406" s="87"/>
    </row>
    <row r="407" spans="1:23" ht="15" customHeight="1" thickBot="1" x14ac:dyDescent="0.2">
      <c r="A407" s="167"/>
      <c r="B407" s="944"/>
      <c r="C407" s="1044" t="s">
        <v>1240</v>
      </c>
      <c r="D407" s="1442" t="s">
        <v>1242</v>
      </c>
      <c r="E407" s="1442"/>
      <c r="F407" s="1442"/>
      <c r="G407" s="1442"/>
      <c r="H407" s="1442"/>
      <c r="I407" s="1442"/>
      <c r="J407" s="1442"/>
      <c r="K407" s="1442"/>
      <c r="L407" s="1442"/>
      <c r="M407" s="114" t="s">
        <v>21</v>
      </c>
      <c r="N407" s="8" t="s">
        <v>1657</v>
      </c>
      <c r="O407" s="831" t="s">
        <v>408</v>
      </c>
      <c r="P407" s="374">
        <v>415</v>
      </c>
      <c r="Q407" s="375" t="str">
        <f t="shared" si="7"/>
        <v>✔</v>
      </c>
      <c r="R407" s="386"/>
      <c r="S407" s="193"/>
      <c r="T407" s="1201"/>
      <c r="V407" s="87"/>
    </row>
    <row r="408" spans="1:23" ht="15" customHeight="1" thickBot="1" x14ac:dyDescent="0.2">
      <c r="A408" s="167"/>
      <c r="B408" s="944"/>
      <c r="C408" s="1044" t="s">
        <v>1241</v>
      </c>
      <c r="D408" s="1442" t="s">
        <v>1243</v>
      </c>
      <c r="E408" s="1442"/>
      <c r="F408" s="1442"/>
      <c r="G408" s="1442"/>
      <c r="H408" s="1442"/>
      <c r="I408" s="1442"/>
      <c r="J408" s="1442"/>
      <c r="K408" s="1442"/>
      <c r="L408" s="1442"/>
      <c r="M408" s="114" t="s">
        <v>22</v>
      </c>
      <c r="N408" s="8" t="s">
        <v>1657</v>
      </c>
      <c r="O408" s="387" t="s">
        <v>408</v>
      </c>
      <c r="P408" s="374">
        <v>416</v>
      </c>
      <c r="Q408" s="375" t="str">
        <f t="shared" si="7"/>
        <v>✔</v>
      </c>
      <c r="R408" s="386"/>
      <c r="S408" s="193"/>
      <c r="T408" s="1201"/>
      <c r="V408" s="87"/>
    </row>
    <row r="409" spans="1:23" ht="15" customHeight="1" thickBot="1" x14ac:dyDescent="0.2">
      <c r="A409" s="167"/>
      <c r="B409" s="961"/>
      <c r="C409" s="85"/>
      <c r="D409" s="937"/>
      <c r="E409" s="1438" t="s">
        <v>1453</v>
      </c>
      <c r="F409" s="1430"/>
      <c r="G409" s="1430"/>
      <c r="H409" s="1430"/>
      <c r="I409" s="1430"/>
      <c r="J409" s="1430"/>
      <c r="K409" s="1430"/>
      <c r="L409" s="1431"/>
      <c r="M409" s="115" t="s">
        <v>1168</v>
      </c>
      <c r="N409" s="1249" t="s">
        <v>199</v>
      </c>
      <c r="O409" s="387"/>
      <c r="P409" s="374">
        <v>417</v>
      </c>
      <c r="Q409" s="1218"/>
      <c r="R409" s="386"/>
      <c r="S409" s="193"/>
      <c r="T409" s="1201"/>
      <c r="V409" s="87"/>
    </row>
    <row r="410" spans="1:23" ht="15" customHeight="1" thickBot="1" x14ac:dyDescent="0.2">
      <c r="A410" s="167"/>
      <c r="B410" s="944"/>
      <c r="C410" s="1044" t="s">
        <v>153</v>
      </c>
      <c r="D410" s="1442" t="s">
        <v>726</v>
      </c>
      <c r="E410" s="1430"/>
      <c r="F410" s="1430"/>
      <c r="G410" s="1430"/>
      <c r="H410" s="1430"/>
      <c r="I410" s="1430"/>
      <c r="J410" s="1430"/>
      <c r="K410" s="1430"/>
      <c r="L410" s="1431"/>
      <c r="M410" s="750" t="s">
        <v>23</v>
      </c>
      <c r="N410" s="8" t="s">
        <v>1657</v>
      </c>
      <c r="O410" s="387" t="s">
        <v>408</v>
      </c>
      <c r="P410" s="374">
        <v>418</v>
      </c>
      <c r="Q410" s="375" t="str">
        <f t="shared" si="7"/>
        <v>✔</v>
      </c>
      <c r="R410" s="386"/>
      <c r="S410" s="193"/>
      <c r="T410" s="1201"/>
      <c r="V410" s="87"/>
    </row>
    <row r="411" spans="1:23" ht="36.75" customHeight="1" thickBot="1" x14ac:dyDescent="0.2">
      <c r="A411" s="167"/>
      <c r="B411" s="961"/>
      <c r="C411" s="85"/>
      <c r="D411" s="963"/>
      <c r="E411" s="1429" t="s">
        <v>1206</v>
      </c>
      <c r="F411" s="1430"/>
      <c r="G411" s="1430"/>
      <c r="H411" s="1430"/>
      <c r="I411" s="1430"/>
      <c r="J411" s="1430"/>
      <c r="K411" s="1430"/>
      <c r="L411" s="1430"/>
      <c r="M411" s="1034"/>
      <c r="N411" s="110"/>
      <c r="O411" s="111"/>
      <c r="P411" s="374">
        <v>419</v>
      </c>
      <c r="Q411" s="1218"/>
      <c r="R411" s="386"/>
      <c r="S411" s="193"/>
      <c r="T411" s="1201"/>
      <c r="V411" s="87"/>
    </row>
    <row r="412" spans="1:23" ht="23.25" customHeight="1" thickBot="1" x14ac:dyDescent="0.2">
      <c r="A412" s="167"/>
      <c r="B412" s="961"/>
      <c r="C412" s="85"/>
      <c r="D412" s="963"/>
      <c r="E412" s="1040"/>
      <c r="F412" s="984" t="s">
        <v>725</v>
      </c>
      <c r="G412" s="1430" t="s">
        <v>727</v>
      </c>
      <c r="H412" s="1430"/>
      <c r="I412" s="1430"/>
      <c r="J412" s="1430"/>
      <c r="K412" s="1430"/>
      <c r="L412" s="1431"/>
      <c r="M412" s="1091" t="str">
        <f>IF(N410="はい","A",(IF(N410="いいえ","-","A／-")))</f>
        <v>A</v>
      </c>
      <c r="N412" s="8" t="s">
        <v>1657</v>
      </c>
      <c r="O412" s="387" t="s">
        <v>1207</v>
      </c>
      <c r="P412" s="374">
        <v>420</v>
      </c>
      <c r="Q412" s="375" t="str">
        <f t="shared" si="7"/>
        <v>✔</v>
      </c>
      <c r="R412" s="386"/>
      <c r="S412" s="193"/>
      <c r="T412" s="1201"/>
      <c r="V412" s="87"/>
    </row>
    <row r="413" spans="1:23" ht="24" customHeight="1" thickBot="1" x14ac:dyDescent="0.2">
      <c r="A413" s="167"/>
      <c r="B413" s="961"/>
      <c r="C413" s="85"/>
      <c r="D413" s="963"/>
      <c r="E413" s="87"/>
      <c r="F413" s="984" t="s">
        <v>158</v>
      </c>
      <c r="G413" s="1430" t="s">
        <v>1245</v>
      </c>
      <c r="H413" s="1430"/>
      <c r="I413" s="1430"/>
      <c r="J413" s="1430"/>
      <c r="K413" s="1430"/>
      <c r="L413" s="1431"/>
      <c r="M413" s="1091" t="str">
        <f>IF(N410="はい","A",(IF(N410="いいえ","-","A／-")))</f>
        <v>A</v>
      </c>
      <c r="N413" s="8" t="s">
        <v>1657</v>
      </c>
      <c r="O413" s="387" t="s">
        <v>1208</v>
      </c>
      <c r="P413" s="374">
        <v>421</v>
      </c>
      <c r="Q413" s="375" t="str">
        <f t="shared" si="7"/>
        <v>✔</v>
      </c>
      <c r="R413" s="386"/>
      <c r="S413" s="193"/>
      <c r="T413" s="1201"/>
      <c r="V413" s="87"/>
    </row>
    <row r="414" spans="1:23" ht="13.5" customHeight="1" thickBot="1" x14ac:dyDescent="0.2">
      <c r="A414" s="167"/>
      <c r="B414" s="961"/>
      <c r="C414" s="85"/>
      <c r="D414" s="1054"/>
      <c r="E414" s="87"/>
      <c r="F414" s="984" t="s">
        <v>150</v>
      </c>
      <c r="G414" s="1430" t="s">
        <v>1244</v>
      </c>
      <c r="H414" s="1430"/>
      <c r="I414" s="1430"/>
      <c r="J414" s="1430"/>
      <c r="K414" s="1430"/>
      <c r="L414" s="1431"/>
      <c r="M414" s="1091" t="str">
        <f>IF(N410="はい","A",(IF(N410="いいえ","-","A／-")))</f>
        <v>A</v>
      </c>
      <c r="N414" s="8" t="s">
        <v>1657</v>
      </c>
      <c r="O414" s="387" t="s">
        <v>1208</v>
      </c>
      <c r="P414" s="374">
        <v>422</v>
      </c>
      <c r="Q414" s="375" t="str">
        <f t="shared" si="7"/>
        <v>✔</v>
      </c>
      <c r="R414" s="386"/>
      <c r="S414" s="193"/>
      <c r="T414" s="1201"/>
      <c r="V414" s="87"/>
    </row>
    <row r="415" spans="1:23" ht="13.5" customHeight="1" thickBot="1" x14ac:dyDescent="0.2">
      <c r="A415" s="167"/>
      <c r="B415" s="944"/>
      <c r="C415" s="1044" t="s">
        <v>65</v>
      </c>
      <c r="D415" s="1442" t="s">
        <v>728</v>
      </c>
      <c r="E415" s="1442"/>
      <c r="F415" s="1430"/>
      <c r="G415" s="1430"/>
      <c r="H415" s="1430"/>
      <c r="I415" s="1430"/>
      <c r="J415" s="1430"/>
      <c r="K415" s="1430"/>
      <c r="L415" s="1431"/>
      <c r="M415" s="751" t="s">
        <v>21</v>
      </c>
      <c r="N415" s="8" t="s">
        <v>1657</v>
      </c>
      <c r="O415" s="387" t="s">
        <v>408</v>
      </c>
      <c r="P415" s="374">
        <v>423</v>
      </c>
      <c r="Q415" s="375" t="str">
        <f t="shared" si="7"/>
        <v>✔</v>
      </c>
      <c r="R415" s="386"/>
      <c r="S415" s="193"/>
      <c r="T415" s="1201"/>
      <c r="V415" s="87"/>
    </row>
    <row r="416" spans="1:23" ht="18.75" customHeight="1" x14ac:dyDescent="0.15">
      <c r="C416" s="1322"/>
      <c r="D416" s="1322"/>
      <c r="E416" s="1322"/>
      <c r="S416" s="89"/>
      <c r="V416" s="87"/>
    </row>
    <row r="417" spans="19:22" ht="18.75" customHeight="1" x14ac:dyDescent="0.15">
      <c r="S417" s="89"/>
      <c r="V417" s="87"/>
    </row>
    <row r="418" spans="19:22" ht="18.75" customHeight="1" x14ac:dyDescent="0.15">
      <c r="S418" s="89"/>
      <c r="V418" s="87"/>
    </row>
    <row r="419" spans="19:22" ht="18.75" customHeight="1" x14ac:dyDescent="0.15">
      <c r="S419" s="89"/>
      <c r="V419" s="87"/>
    </row>
    <row r="420" spans="19:22" ht="18.75" customHeight="1" x14ac:dyDescent="0.15">
      <c r="S420" s="89"/>
      <c r="V420" s="87"/>
    </row>
    <row r="421" spans="19:22" ht="18.75" customHeight="1" x14ac:dyDescent="0.15">
      <c r="S421" s="89"/>
      <c r="V421" s="87"/>
    </row>
  </sheetData>
  <sheetProtection formatCells="0" formatColumns="0" formatRows="0" insertHyperlinks="0"/>
  <dataConsolidate/>
  <mergeCells count="345">
    <mergeCell ref="L2:O2"/>
    <mergeCell ref="L4:O4"/>
    <mergeCell ref="F36:L36"/>
    <mergeCell ref="F42:L42"/>
    <mergeCell ref="G37:L37"/>
    <mergeCell ref="G38:L38"/>
    <mergeCell ref="N102:O102"/>
    <mergeCell ref="F79:L79"/>
    <mergeCell ref="F80:L80"/>
    <mergeCell ref="G84:L84"/>
    <mergeCell ref="G18:L18"/>
    <mergeCell ref="F19:L19"/>
    <mergeCell ref="G20:L20"/>
    <mergeCell ref="F94:L94"/>
    <mergeCell ref="F95:L95"/>
    <mergeCell ref="C4:H4"/>
    <mergeCell ref="C5:H5"/>
    <mergeCell ref="C6:H6"/>
    <mergeCell ref="G48:L48"/>
    <mergeCell ref="G52:L52"/>
    <mergeCell ref="G53:L53"/>
    <mergeCell ref="G54:L54"/>
    <mergeCell ref="F43:L43"/>
    <mergeCell ref="C7:H7"/>
    <mergeCell ref="G29:L29"/>
    <mergeCell ref="F121:L121"/>
    <mergeCell ref="F378:L378"/>
    <mergeCell ref="H85:L85"/>
    <mergeCell ref="G70:L70"/>
    <mergeCell ref="F69:L69"/>
    <mergeCell ref="D333:L333"/>
    <mergeCell ref="E363:L363"/>
    <mergeCell ref="G173:L173"/>
    <mergeCell ref="F177:L177"/>
    <mergeCell ref="F172:L172"/>
    <mergeCell ref="G178:L178"/>
    <mergeCell ref="H142:L142"/>
    <mergeCell ref="H143:L143"/>
    <mergeCell ref="F139:L139"/>
    <mergeCell ref="F145:L145"/>
    <mergeCell ref="G141:L141"/>
    <mergeCell ref="G184:L184"/>
    <mergeCell ref="D307:L307"/>
    <mergeCell ref="D308:L308"/>
    <mergeCell ref="H198:L198"/>
    <mergeCell ref="H205:L205"/>
    <mergeCell ref="E330:L330"/>
    <mergeCell ref="G257:L257"/>
    <mergeCell ref="C8:H8"/>
    <mergeCell ref="F193:L193"/>
    <mergeCell ref="F133:L133"/>
    <mergeCell ref="H192:L192"/>
    <mergeCell ref="H144:L144"/>
    <mergeCell ref="F152:L152"/>
    <mergeCell ref="F183:L183"/>
    <mergeCell ref="G153:L153"/>
    <mergeCell ref="H182:L182"/>
    <mergeCell ref="H165:L165"/>
    <mergeCell ref="G87:L87"/>
    <mergeCell ref="H83:L83"/>
    <mergeCell ref="F59:L59"/>
    <mergeCell ref="E77:L77"/>
    <mergeCell ref="E76:L76"/>
    <mergeCell ref="F45:L45"/>
    <mergeCell ref="G60:L60"/>
    <mergeCell ref="F61:L61"/>
    <mergeCell ref="C9:H9"/>
    <mergeCell ref="C10:H11"/>
    <mergeCell ref="G88:L88"/>
    <mergeCell ref="G93:L93"/>
    <mergeCell ref="H12:L12"/>
    <mergeCell ref="G34:L34"/>
    <mergeCell ref="G115:L115"/>
    <mergeCell ref="Q12:Q15"/>
    <mergeCell ref="G105:L105"/>
    <mergeCell ref="F104:L104"/>
    <mergeCell ref="G102:L102"/>
    <mergeCell ref="F99:L99"/>
    <mergeCell ref="F101:L101"/>
    <mergeCell ref="F103:L103"/>
    <mergeCell ref="G96:L96"/>
    <mergeCell ref="F21:L21"/>
    <mergeCell ref="G22:L22"/>
    <mergeCell ref="F23:L23"/>
    <mergeCell ref="G24:L24"/>
    <mergeCell ref="G41:L41"/>
    <mergeCell ref="F26:L26"/>
    <mergeCell ref="F27:L27"/>
    <mergeCell ref="F28:L28"/>
    <mergeCell ref="G32:L32"/>
    <mergeCell ref="G30:L30"/>
    <mergeCell ref="G33:L33"/>
    <mergeCell ref="N67:O67"/>
    <mergeCell ref="G35:L35"/>
    <mergeCell ref="G25:L25"/>
    <mergeCell ref="F81:L81"/>
    <mergeCell ref="F114:L114"/>
    <mergeCell ref="G86:L86"/>
    <mergeCell ref="F51:L51"/>
    <mergeCell ref="H89:L89"/>
    <mergeCell ref="F90:L90"/>
    <mergeCell ref="G91:L91"/>
    <mergeCell ref="G92:L92"/>
    <mergeCell ref="G110:L110"/>
    <mergeCell ref="F112:L112"/>
    <mergeCell ref="F113:L113"/>
    <mergeCell ref="E75:L75"/>
    <mergeCell ref="G82:L82"/>
    <mergeCell ref="F109:L109"/>
    <mergeCell ref="G100:L100"/>
    <mergeCell ref="G97:L97"/>
    <mergeCell ref="G98:L98"/>
    <mergeCell ref="G68:L68"/>
    <mergeCell ref="G62:L62"/>
    <mergeCell ref="G67:L67"/>
    <mergeCell ref="G66:L66"/>
    <mergeCell ref="F111:L111"/>
    <mergeCell ref="G39:L39"/>
    <mergeCell ref="G40:L40"/>
    <mergeCell ref="G63:L63"/>
    <mergeCell ref="F64:L64"/>
    <mergeCell ref="F55:L55"/>
    <mergeCell ref="F50:L50"/>
    <mergeCell ref="D57:L57"/>
    <mergeCell ref="E58:L58"/>
    <mergeCell ref="G65:L65"/>
    <mergeCell ref="G46:L46"/>
    <mergeCell ref="G47:L47"/>
    <mergeCell ref="F44:L44"/>
    <mergeCell ref="G371:L371"/>
    <mergeCell ref="H372:L372"/>
    <mergeCell ref="D244:L244"/>
    <mergeCell ref="G219:L219"/>
    <mergeCell ref="E221:L221"/>
    <mergeCell ref="F237:L237"/>
    <mergeCell ref="F211:L211"/>
    <mergeCell ref="F200:L200"/>
    <mergeCell ref="G203:L203"/>
    <mergeCell ref="E227:E230"/>
    <mergeCell ref="G327:L327"/>
    <mergeCell ref="H328:L328"/>
    <mergeCell ref="H329:L329"/>
    <mergeCell ref="D236:L236"/>
    <mergeCell ref="E318:L318"/>
    <mergeCell ref="F214:L214"/>
    <mergeCell ref="E225:L225"/>
    <mergeCell ref="F241:L241"/>
    <mergeCell ref="E242:L242"/>
    <mergeCell ref="F251:L251"/>
    <mergeCell ref="F339:L339"/>
    <mergeCell ref="F351:L351"/>
    <mergeCell ref="E353:L353"/>
    <mergeCell ref="E316:L316"/>
    <mergeCell ref="E366:L366"/>
    <mergeCell ref="F227:L227"/>
    <mergeCell ref="F228:L228"/>
    <mergeCell ref="F338:L338"/>
    <mergeCell ref="E354:L354"/>
    <mergeCell ref="F344:L344"/>
    <mergeCell ref="F370:L370"/>
    <mergeCell ref="E302:L302"/>
    <mergeCell ref="F234:L234"/>
    <mergeCell ref="G252:L252"/>
    <mergeCell ref="F340:L340"/>
    <mergeCell ref="F341:L341"/>
    <mergeCell ref="F345:L345"/>
    <mergeCell ref="F346:L346"/>
    <mergeCell ref="F347:L347"/>
    <mergeCell ref="F319:L319"/>
    <mergeCell ref="G326:L326"/>
    <mergeCell ref="F343:L343"/>
    <mergeCell ref="E297:L297"/>
    <mergeCell ref="E300:L300"/>
    <mergeCell ref="E301:L301"/>
    <mergeCell ref="D304:L304"/>
    <mergeCell ref="D305:L305"/>
    <mergeCell ref="E331:L331"/>
    <mergeCell ref="N391:O391"/>
    <mergeCell ref="N393:O393"/>
    <mergeCell ref="N378:O378"/>
    <mergeCell ref="N186:O186"/>
    <mergeCell ref="N192:O192"/>
    <mergeCell ref="N171:O171"/>
    <mergeCell ref="N303:O303"/>
    <mergeCell ref="N328:O328"/>
    <mergeCell ref="N402:O402"/>
    <mergeCell ref="N375:O375"/>
    <mergeCell ref="N372:O372"/>
    <mergeCell ref="N387:O387"/>
    <mergeCell ref="N182:O182"/>
    <mergeCell ref="N198:O198"/>
    <mergeCell ref="N205:O205"/>
    <mergeCell ref="N381:O381"/>
    <mergeCell ref="N176:O176"/>
    <mergeCell ref="N306:O306"/>
    <mergeCell ref="N315:O315"/>
    <mergeCell ref="N369:O369"/>
    <mergeCell ref="J10:J11"/>
    <mergeCell ref="N160:O160"/>
    <mergeCell ref="N165:O165"/>
    <mergeCell ref="N144:O144"/>
    <mergeCell ref="N115:O115"/>
    <mergeCell ref="F72:L72"/>
    <mergeCell ref="F73:L73"/>
    <mergeCell ref="F74:L74"/>
    <mergeCell ref="I155:L155"/>
    <mergeCell ref="H160:L160"/>
    <mergeCell ref="D131:L131"/>
    <mergeCell ref="F138:L138"/>
    <mergeCell ref="N155:O155"/>
    <mergeCell ref="N54:O54"/>
    <mergeCell ref="N48:O48"/>
    <mergeCell ref="F17:L17"/>
    <mergeCell ref="F148:L148"/>
    <mergeCell ref="G106:L106"/>
    <mergeCell ref="G107:L107"/>
    <mergeCell ref="N126:O126"/>
    <mergeCell ref="N66:O66"/>
    <mergeCell ref="F116:L116"/>
    <mergeCell ref="F117:L117"/>
    <mergeCell ref="F83:G83"/>
    <mergeCell ref="D415:L415"/>
    <mergeCell ref="E411:L411"/>
    <mergeCell ref="G412:L412"/>
    <mergeCell ref="G413:L413"/>
    <mergeCell ref="G414:L414"/>
    <mergeCell ref="D405:L405"/>
    <mergeCell ref="D406:L406"/>
    <mergeCell ref="E332:L332"/>
    <mergeCell ref="E392:L392"/>
    <mergeCell ref="F393:L393"/>
    <mergeCell ref="F394:L394"/>
    <mergeCell ref="F379:L379"/>
    <mergeCell ref="E380:L380"/>
    <mergeCell ref="F381:L381"/>
    <mergeCell ref="E382:L382"/>
    <mergeCell ref="F383:L383"/>
    <mergeCell ref="F384:L384"/>
    <mergeCell ref="D386:L386"/>
    <mergeCell ref="E390:L390"/>
    <mergeCell ref="F391:L391"/>
    <mergeCell ref="E389:L389"/>
    <mergeCell ref="D388:L388"/>
    <mergeCell ref="F376:L376"/>
    <mergeCell ref="E368:L368"/>
    <mergeCell ref="E409:L409"/>
    <mergeCell ref="D410:L410"/>
    <mergeCell ref="D408:L408"/>
    <mergeCell ref="E315:L315"/>
    <mergeCell ref="H375:L375"/>
    <mergeCell ref="F402:L402"/>
    <mergeCell ref="E400:L400"/>
    <mergeCell ref="D401:L401"/>
    <mergeCell ref="E395:L395"/>
    <mergeCell ref="E397:L397"/>
    <mergeCell ref="D399:L399"/>
    <mergeCell ref="D404:L404"/>
    <mergeCell ref="F396:L396"/>
    <mergeCell ref="D407:L407"/>
    <mergeCell ref="F335:L335"/>
    <mergeCell ref="F334:L334"/>
    <mergeCell ref="G374:L374"/>
    <mergeCell ref="E377:L377"/>
    <mergeCell ref="F350:L350"/>
    <mergeCell ref="F373:L373"/>
    <mergeCell ref="G369:L369"/>
    <mergeCell ref="D387:L387"/>
    <mergeCell ref="E359:L359"/>
    <mergeCell ref="E360:L360"/>
    <mergeCell ref="N127:O127"/>
    <mergeCell ref="E364:L364"/>
    <mergeCell ref="E365:L365"/>
    <mergeCell ref="F128:L128"/>
    <mergeCell ref="G146:L146"/>
    <mergeCell ref="H186:L186"/>
    <mergeCell ref="F229:L229"/>
    <mergeCell ref="F230:L230"/>
    <mergeCell ref="E231:L231"/>
    <mergeCell ref="F216:L216"/>
    <mergeCell ref="F207:L207"/>
    <mergeCell ref="F208:L208"/>
    <mergeCell ref="F342:L342"/>
    <mergeCell ref="G129:L129"/>
    <mergeCell ref="E226:L226"/>
    <mergeCell ref="E362:L362"/>
    <mergeCell ref="G215:L215"/>
    <mergeCell ref="F303:L303"/>
    <mergeCell ref="F238:L238"/>
    <mergeCell ref="F239:L239"/>
    <mergeCell ref="F213:L213"/>
    <mergeCell ref="F217:L217"/>
    <mergeCell ref="F218:L218"/>
    <mergeCell ref="H171:L171"/>
    <mergeCell ref="E325:L325"/>
    <mergeCell ref="E361:L361"/>
    <mergeCell ref="F337:L337"/>
    <mergeCell ref="F348:L348"/>
    <mergeCell ref="F349:L349"/>
    <mergeCell ref="F358:L358"/>
    <mergeCell ref="H240:L240"/>
    <mergeCell ref="E355:L355"/>
    <mergeCell ref="G356:L356"/>
    <mergeCell ref="F357:L357"/>
    <mergeCell ref="D293:L293"/>
    <mergeCell ref="E294:L294"/>
    <mergeCell ref="F336:L336"/>
    <mergeCell ref="C310:L310"/>
    <mergeCell ref="E321:L321"/>
    <mergeCell ref="D309:L309"/>
    <mergeCell ref="D314:L314"/>
    <mergeCell ref="E306:L306"/>
    <mergeCell ref="C311:L311"/>
    <mergeCell ref="F320:L320"/>
    <mergeCell ref="E233:L233"/>
    <mergeCell ref="E232:L232"/>
    <mergeCell ref="F212:L212"/>
    <mergeCell ref="F187:L187"/>
    <mergeCell ref="F222:L222"/>
    <mergeCell ref="F223:L223"/>
    <mergeCell ref="F322:L322"/>
    <mergeCell ref="F323:L323"/>
    <mergeCell ref="E324:L324"/>
    <mergeCell ref="F199:L199"/>
    <mergeCell ref="G127:L127"/>
    <mergeCell ref="F118:L118"/>
    <mergeCell ref="G126:L126"/>
    <mergeCell ref="G168:L168"/>
    <mergeCell ref="H176:L176"/>
    <mergeCell ref="G123:L123"/>
    <mergeCell ref="G122:L122"/>
    <mergeCell ref="H140:L140"/>
    <mergeCell ref="F125:L125"/>
    <mergeCell ref="F161:L161"/>
    <mergeCell ref="G163:L163"/>
    <mergeCell ref="F166:L166"/>
    <mergeCell ref="F134:L134"/>
    <mergeCell ref="F135:L135"/>
    <mergeCell ref="F136:L136"/>
    <mergeCell ref="F137:L137"/>
    <mergeCell ref="F149:L149"/>
    <mergeCell ref="F150:L150"/>
    <mergeCell ref="F120:L120"/>
    <mergeCell ref="G119:L119"/>
    <mergeCell ref="G158:L158"/>
    <mergeCell ref="F156:L156"/>
  </mergeCells>
  <phoneticPr fontId="4"/>
  <conditionalFormatting sqref="Q49:R50 Q54:R54 R119 R124 R206 R367 R398 Q416:R1048576 R317 R352 R385 Q71:R71 R106 R108 R322:R323 R274:R280 AA252:AA293 Q1:R1 R96:R101 R130:R133 R187:R191 R193:R197 R209:R220 R293:R303 R312:R314 R369 R378 R381 R391 R393:R394 R401:R404 R112:R115 R4 Q3:R3 R2 Q5:R11 R177:R181 R183:R185 R166:R170 R156:R159 R161:R164 R224:R226 R325 Q56:R56 Q78:R78 Q81:R81 R139:R147 R151:R154 R200:R204 R228:R243 R319 R407:R408 Q17:R18 Q21:R22 R28:R47 Q66:R67 R57:R65 R75:R77 R82:R94 S16:S27 Q82:Q415">
    <cfRule type="cellIs" dxfId="106" priority="1911" stopIfTrue="1" operator="equal">
      <formula>"未入力あり"</formula>
    </cfRule>
  </conditionalFormatting>
  <conditionalFormatting sqref="L4">
    <cfRule type="containsText" dxfId="105" priority="1896" stopIfTrue="1" operator="containsText" text="様式4（全般事項）の「１．推薦区分」を選択してください">
      <formula>NOT(ISERROR(SEARCH("様式4（全般事項）の「１．推薦区分」を選択してください",L4)))</formula>
    </cfRule>
  </conditionalFormatting>
  <conditionalFormatting sqref="R123">
    <cfRule type="cellIs" dxfId="104" priority="996" stopIfTrue="1" operator="equal">
      <formula>"未入力あり"</formula>
    </cfRule>
  </conditionalFormatting>
  <conditionalFormatting sqref="Q23:R23">
    <cfRule type="cellIs" dxfId="103" priority="1161" stopIfTrue="1" operator="equal">
      <formula>"未入力あり"</formula>
    </cfRule>
  </conditionalFormatting>
  <conditionalFormatting sqref="Q48:R48">
    <cfRule type="cellIs" dxfId="102" priority="1001" stopIfTrue="1" operator="equal">
      <formula>"未入力あり"</formula>
    </cfRule>
  </conditionalFormatting>
  <conditionalFormatting sqref="R102">
    <cfRule type="cellIs" dxfId="101" priority="1140" stopIfTrue="1" operator="equal">
      <formula>"未入力あり"</formula>
    </cfRule>
  </conditionalFormatting>
  <conditionalFormatting sqref="R110:R111">
    <cfRule type="cellIs" dxfId="100" priority="990" stopIfTrue="1" operator="equal">
      <formula>"未入力あり"</formula>
    </cfRule>
  </conditionalFormatting>
  <conditionalFormatting sqref="R160">
    <cfRule type="cellIs" dxfId="99" priority="1126" stopIfTrue="1" operator="equal">
      <formula>"未入力あり"</formula>
    </cfRule>
  </conditionalFormatting>
  <conditionalFormatting sqref="R155">
    <cfRule type="cellIs" dxfId="98" priority="1128" stopIfTrue="1" operator="equal">
      <formula>"未入力あり"</formula>
    </cfRule>
  </conditionalFormatting>
  <conditionalFormatting sqref="R165">
    <cfRule type="cellIs" dxfId="97" priority="1123" stopIfTrue="1" operator="equal">
      <formula>"未入力あり"</formula>
    </cfRule>
  </conditionalFormatting>
  <conditionalFormatting sqref="R171">
    <cfRule type="cellIs" dxfId="96" priority="1119" stopIfTrue="1" operator="equal">
      <formula>"未入力あり"</formula>
    </cfRule>
  </conditionalFormatting>
  <conditionalFormatting sqref="R176">
    <cfRule type="cellIs" dxfId="95" priority="1115" stopIfTrue="1" operator="equal">
      <formula>"未入力あり"</formula>
    </cfRule>
  </conditionalFormatting>
  <conditionalFormatting sqref="R182">
    <cfRule type="cellIs" dxfId="94" priority="1111" stopIfTrue="1" operator="equal">
      <formula>"未入力あり"</formula>
    </cfRule>
  </conditionalFormatting>
  <conditionalFormatting sqref="R186">
    <cfRule type="cellIs" dxfId="93" priority="1107" stopIfTrue="1" operator="equal">
      <formula>"未入力あり"</formula>
    </cfRule>
  </conditionalFormatting>
  <conditionalFormatting sqref="R192">
    <cfRule type="cellIs" dxfId="92" priority="1105" stopIfTrue="1" operator="equal">
      <formula>"未入力あり"</formula>
    </cfRule>
  </conditionalFormatting>
  <conditionalFormatting sqref="R198">
    <cfRule type="cellIs" dxfId="91" priority="1102" stopIfTrue="1" operator="equal">
      <formula>"未入力あり"</formula>
    </cfRule>
  </conditionalFormatting>
  <conditionalFormatting sqref="R205">
    <cfRule type="cellIs" dxfId="90" priority="1099" stopIfTrue="1" operator="equal">
      <formula>"未入力あり"</formula>
    </cfRule>
  </conditionalFormatting>
  <conditionalFormatting sqref="R95">
    <cfRule type="cellIs" dxfId="89" priority="999" stopIfTrue="1" operator="equal">
      <formula>"未入力あり"</formula>
    </cfRule>
  </conditionalFormatting>
  <conditionalFormatting sqref="R306">
    <cfRule type="cellIs" dxfId="88" priority="1083" stopIfTrue="1" operator="equal">
      <formula>"未入力あり"</formula>
    </cfRule>
  </conditionalFormatting>
  <conditionalFormatting sqref="R315:R316">
    <cfRule type="cellIs" dxfId="87" priority="1082" stopIfTrue="1" operator="equal">
      <formula>"未入力あり"</formula>
    </cfRule>
  </conditionalFormatting>
  <conditionalFormatting sqref="R328">
    <cfRule type="cellIs" dxfId="86" priority="1076" stopIfTrue="1" operator="equal">
      <formula>"未入力あり"</formula>
    </cfRule>
  </conditionalFormatting>
  <conditionalFormatting sqref="R333">
    <cfRule type="cellIs" dxfId="85" priority="1075" stopIfTrue="1" operator="equal">
      <formula>"未入力あり"</formula>
    </cfRule>
  </conditionalFormatting>
  <conditionalFormatting sqref="R375">
    <cfRule type="cellIs" dxfId="84" priority="1065" stopIfTrue="1" operator="equal">
      <formula>"未入力あり"</formula>
    </cfRule>
  </conditionalFormatting>
  <conditionalFormatting sqref="R400">
    <cfRule type="cellIs" dxfId="83" priority="1053" stopIfTrue="1" operator="equal">
      <formula>"未入力あり"</formula>
    </cfRule>
  </conditionalFormatting>
  <conditionalFormatting sqref="R409">
    <cfRule type="cellIs" dxfId="82" priority="1050" stopIfTrue="1" operator="equal">
      <formula>"未入力あり"</formula>
    </cfRule>
  </conditionalFormatting>
  <conditionalFormatting sqref="R411">
    <cfRule type="cellIs" dxfId="81" priority="1048" stopIfTrue="1" operator="equal">
      <formula>"未入力あり"</formula>
    </cfRule>
  </conditionalFormatting>
  <conditionalFormatting sqref="R27">
    <cfRule type="cellIs" dxfId="80" priority="848" stopIfTrue="1" operator="equal">
      <formula>"未入力あり"</formula>
    </cfRule>
  </conditionalFormatting>
  <conditionalFormatting sqref="R24:R26">
    <cfRule type="cellIs" dxfId="79" priority="849" stopIfTrue="1" operator="equal">
      <formula>"未入力あり"</formula>
    </cfRule>
  </conditionalFormatting>
  <conditionalFormatting sqref="R51:R53">
    <cfRule type="cellIs" dxfId="78" priority="845" stopIfTrue="1" operator="equal">
      <formula>"未入力あり"</formula>
    </cfRule>
  </conditionalFormatting>
  <conditionalFormatting sqref="R109">
    <cfRule type="cellIs" dxfId="77" priority="816" stopIfTrue="1" operator="equal">
      <formula>"未入力あり"</formula>
    </cfRule>
  </conditionalFormatting>
  <conditionalFormatting sqref="R329">
    <cfRule type="cellIs" dxfId="76" priority="773" stopIfTrue="1" operator="equal">
      <formula>"未入力あり"</formula>
    </cfRule>
  </conditionalFormatting>
  <conditionalFormatting sqref="R55">
    <cfRule type="cellIs" dxfId="75" priority="844" stopIfTrue="1" operator="equal">
      <formula>"未入力あり"</formula>
    </cfRule>
  </conditionalFormatting>
  <conditionalFormatting sqref="R68:R70">
    <cfRule type="cellIs" dxfId="74" priority="842" stopIfTrue="1" operator="equal">
      <formula>"未入力あり"</formula>
    </cfRule>
  </conditionalFormatting>
  <conditionalFormatting sqref="R72:R74">
    <cfRule type="cellIs" dxfId="73" priority="841" stopIfTrue="1" operator="equal">
      <formula>"未入力あり"</formula>
    </cfRule>
  </conditionalFormatting>
  <conditionalFormatting sqref="R199">
    <cfRule type="cellIs" dxfId="72" priority="857" stopIfTrue="1" operator="equal">
      <formula>"未入力あり"</formula>
    </cfRule>
  </conditionalFormatting>
  <conditionalFormatting sqref="R19">
    <cfRule type="cellIs" dxfId="71" priority="852" stopIfTrue="1" operator="equal">
      <formula>"未入力あり"</formula>
    </cfRule>
  </conditionalFormatting>
  <conditionalFormatting sqref="R20">
    <cfRule type="cellIs" dxfId="70" priority="851" stopIfTrue="1" operator="equal">
      <formula>"未入力あり"</formula>
    </cfRule>
  </conditionalFormatting>
  <conditionalFormatting sqref="R79:R80">
    <cfRule type="cellIs" dxfId="69" priority="839" stopIfTrue="1" operator="equal">
      <formula>"未入力あり"</formula>
    </cfRule>
  </conditionalFormatting>
  <conditionalFormatting sqref="R107">
    <cfRule type="cellIs" dxfId="68" priority="817" stopIfTrue="1" operator="equal">
      <formula>"未入力あり"</formula>
    </cfRule>
  </conditionalFormatting>
  <conditionalFormatting sqref="R103:R105">
    <cfRule type="cellIs" dxfId="67" priority="818" stopIfTrue="1" operator="equal">
      <formula>"未入力あり"</formula>
    </cfRule>
  </conditionalFormatting>
  <conditionalFormatting sqref="R116:R118">
    <cfRule type="cellIs" dxfId="66" priority="814" stopIfTrue="1" operator="equal">
      <formula>"未入力あり"</formula>
    </cfRule>
  </conditionalFormatting>
  <conditionalFormatting sqref="R120:R122">
    <cfRule type="cellIs" dxfId="65" priority="813" stopIfTrue="1" operator="equal">
      <formula>"未入力あり"</formula>
    </cfRule>
  </conditionalFormatting>
  <conditionalFormatting sqref="R125">
    <cfRule type="cellIs" dxfId="64" priority="812" stopIfTrue="1" operator="equal">
      <formula>"未入力あり"</formula>
    </cfRule>
  </conditionalFormatting>
  <conditionalFormatting sqref="R128:R129">
    <cfRule type="cellIs" dxfId="63" priority="810" stopIfTrue="1" operator="equal">
      <formula>"未入力あり"</formula>
    </cfRule>
  </conditionalFormatting>
  <conditionalFormatting sqref="R138">
    <cfRule type="cellIs" dxfId="62" priority="808" stopIfTrue="1" operator="equal">
      <formula>"未入力あり"</formula>
    </cfRule>
  </conditionalFormatting>
  <conditionalFormatting sqref="R172:R175">
    <cfRule type="cellIs" dxfId="61" priority="801" stopIfTrue="1" operator="equal">
      <formula>"未入力あり"</formula>
    </cfRule>
  </conditionalFormatting>
  <conditionalFormatting sqref="R207:R208">
    <cfRule type="cellIs" dxfId="60" priority="795" stopIfTrue="1" operator="equal">
      <formula>"未入力あり"</formula>
    </cfRule>
  </conditionalFormatting>
  <conditionalFormatting sqref="R221:R223">
    <cfRule type="cellIs" dxfId="59" priority="793" stopIfTrue="1" operator="equal">
      <formula>"未入力あり"</formula>
    </cfRule>
  </conditionalFormatting>
  <conditionalFormatting sqref="R249:R250">
    <cfRule type="cellIs" dxfId="58" priority="790" stopIfTrue="1" operator="equal">
      <formula>"未入力あり"</formula>
    </cfRule>
  </conditionalFormatting>
  <conditionalFormatting sqref="R252:R255">
    <cfRule type="cellIs" dxfId="57" priority="789" stopIfTrue="1" operator="equal">
      <formula>"未入力あり"</formula>
    </cfRule>
  </conditionalFormatting>
  <conditionalFormatting sqref="R257:R259">
    <cfRule type="cellIs" dxfId="56" priority="788" stopIfTrue="1" operator="equal">
      <formula>"未入力あり"</formula>
    </cfRule>
  </conditionalFormatting>
  <conditionalFormatting sqref="R261:R264">
    <cfRule type="cellIs" dxfId="55" priority="787" stopIfTrue="1" operator="equal">
      <formula>"未入力あり"</formula>
    </cfRule>
  </conditionalFormatting>
  <conditionalFormatting sqref="R266:R270">
    <cfRule type="cellIs" dxfId="54" priority="786" stopIfTrue="1" operator="equal">
      <formula>"未入力あり"</formula>
    </cfRule>
  </conditionalFormatting>
  <conditionalFormatting sqref="R283:R287">
    <cfRule type="cellIs" dxfId="53" priority="784" stopIfTrue="1" operator="equal">
      <formula>"未入力あり"</formula>
    </cfRule>
  </conditionalFormatting>
  <conditionalFormatting sqref="R289:R291">
    <cfRule type="cellIs" dxfId="52" priority="783" stopIfTrue="1" operator="equal">
      <formula>"未入力あり"</formula>
    </cfRule>
  </conditionalFormatting>
  <conditionalFormatting sqref="R304">
    <cfRule type="cellIs" dxfId="51" priority="781" stopIfTrue="1" operator="equal">
      <formula>"未入力あり"</formula>
    </cfRule>
  </conditionalFormatting>
  <conditionalFormatting sqref="R307:R311">
    <cfRule type="cellIs" dxfId="50" priority="780" stopIfTrue="1" operator="equal">
      <formula>"未入力あり"</formula>
    </cfRule>
  </conditionalFormatting>
  <conditionalFormatting sqref="R320:R321">
    <cfRule type="cellIs" dxfId="49" priority="776" stopIfTrue="1" operator="equal">
      <formula>"未入力あり"</formula>
    </cfRule>
  </conditionalFormatting>
  <conditionalFormatting sqref="R324">
    <cfRule type="cellIs" dxfId="48" priority="775" stopIfTrue="1" operator="equal">
      <formula>"未入力あり"</formula>
    </cfRule>
  </conditionalFormatting>
  <conditionalFormatting sqref="R326:R327">
    <cfRule type="cellIs" dxfId="47" priority="774" stopIfTrue="1" operator="equal">
      <formula>"未入力あり"</formula>
    </cfRule>
  </conditionalFormatting>
  <conditionalFormatting sqref="R334:R347">
    <cfRule type="cellIs" dxfId="46" priority="772" stopIfTrue="1" operator="equal">
      <formula>"未入力あり"</formula>
    </cfRule>
  </conditionalFormatting>
  <conditionalFormatting sqref="R353:R354">
    <cfRule type="cellIs" dxfId="45" priority="771" stopIfTrue="1" operator="equal">
      <formula>"未入力あり"</formula>
    </cfRule>
  </conditionalFormatting>
  <conditionalFormatting sqref="R359:R363">
    <cfRule type="cellIs" dxfId="44" priority="769" stopIfTrue="1" operator="equal">
      <formula>"未入力あり"</formula>
    </cfRule>
  </conditionalFormatting>
  <conditionalFormatting sqref="R368">
    <cfRule type="cellIs" dxfId="43" priority="768" stopIfTrue="1" operator="equal">
      <formula>"未入力あり"</formula>
    </cfRule>
  </conditionalFormatting>
  <conditionalFormatting sqref="R373">
    <cfRule type="cellIs" dxfId="42" priority="767" stopIfTrue="1" operator="equal">
      <formula>"未入力あり"</formula>
    </cfRule>
  </conditionalFormatting>
  <conditionalFormatting sqref="R374">
    <cfRule type="cellIs" dxfId="41" priority="766" stopIfTrue="1" operator="equal">
      <formula>"未入力あり"</formula>
    </cfRule>
  </conditionalFormatting>
  <conditionalFormatting sqref="R376">
    <cfRule type="cellIs" dxfId="40" priority="765" stopIfTrue="1" operator="equal">
      <formula>"未入力あり"</formula>
    </cfRule>
  </conditionalFormatting>
  <conditionalFormatting sqref="R377">
    <cfRule type="cellIs" dxfId="39" priority="764" stopIfTrue="1" operator="equal">
      <formula>"未入力あり"</formula>
    </cfRule>
  </conditionalFormatting>
  <conditionalFormatting sqref="R379">
    <cfRule type="cellIs" dxfId="38" priority="763" stopIfTrue="1" operator="equal">
      <formula>"未入力あり"</formula>
    </cfRule>
  </conditionalFormatting>
  <conditionalFormatting sqref="R380">
    <cfRule type="cellIs" dxfId="37" priority="762" stopIfTrue="1" operator="equal">
      <formula>"未入力あり"</formula>
    </cfRule>
  </conditionalFormatting>
  <conditionalFormatting sqref="R382:R384">
    <cfRule type="cellIs" dxfId="36" priority="759" stopIfTrue="1" operator="equal">
      <formula>"未入力あり"</formula>
    </cfRule>
  </conditionalFormatting>
  <conditionalFormatting sqref="R386 R388:R390">
    <cfRule type="cellIs" dxfId="35" priority="758" stopIfTrue="1" operator="equal">
      <formula>"未入力あり"</formula>
    </cfRule>
  </conditionalFormatting>
  <conditionalFormatting sqref="R392">
    <cfRule type="cellIs" dxfId="34" priority="757" stopIfTrue="1" operator="equal">
      <formula>"未入力あり"</formula>
    </cfRule>
  </conditionalFormatting>
  <conditionalFormatting sqref="R396:R397">
    <cfRule type="cellIs" dxfId="33" priority="756" stopIfTrue="1" operator="equal">
      <formula>"未入力あり"</formula>
    </cfRule>
  </conditionalFormatting>
  <conditionalFormatting sqref="R399">
    <cfRule type="cellIs" dxfId="32" priority="755" stopIfTrue="1" operator="equal">
      <formula>"未入力あり"</formula>
    </cfRule>
  </conditionalFormatting>
  <conditionalFormatting sqref="R410">
    <cfRule type="cellIs" dxfId="31" priority="751" stopIfTrue="1" operator="equal">
      <formula>"未入力あり"</formula>
    </cfRule>
  </conditionalFormatting>
  <conditionalFormatting sqref="R412:R415">
    <cfRule type="cellIs" dxfId="30" priority="750" stopIfTrue="1" operator="equal">
      <formula>"未入力あり"</formula>
    </cfRule>
  </conditionalFormatting>
  <conditionalFormatting sqref="R348">
    <cfRule type="cellIs" dxfId="29" priority="613" stopIfTrue="1" operator="equal">
      <formula>"未入力あり"</formula>
    </cfRule>
  </conditionalFormatting>
  <conditionalFormatting sqref="R349">
    <cfRule type="cellIs" dxfId="28" priority="611" stopIfTrue="1" operator="equal">
      <formula>"未入力あり"</formula>
    </cfRule>
  </conditionalFormatting>
  <conditionalFormatting sqref="R350">
    <cfRule type="cellIs" dxfId="27" priority="609" stopIfTrue="1" operator="equal">
      <formula>"未入力あり"</formula>
    </cfRule>
  </conditionalFormatting>
  <conditionalFormatting sqref="R351">
    <cfRule type="cellIs" dxfId="26" priority="607" stopIfTrue="1" operator="equal">
      <formula>"未入力あり"</formula>
    </cfRule>
  </conditionalFormatting>
  <conditionalFormatting sqref="R395">
    <cfRule type="cellIs" dxfId="25" priority="517" stopIfTrue="1" operator="equal">
      <formula>"未入力あり"</formula>
    </cfRule>
  </conditionalFormatting>
  <conditionalFormatting sqref="R126:R127">
    <cfRule type="cellIs" dxfId="24" priority="45" stopIfTrue="1" operator="equal">
      <formula>"未入力あり"</formula>
    </cfRule>
  </conditionalFormatting>
  <conditionalFormatting sqref="R372">
    <cfRule type="cellIs" dxfId="23" priority="41" stopIfTrue="1" operator="equal">
      <formula>"未入力あり"</formula>
    </cfRule>
  </conditionalFormatting>
  <conditionalFormatting sqref="R370">
    <cfRule type="cellIs" dxfId="22" priority="40" stopIfTrue="1" operator="equal">
      <formula>"未入力あり"</formula>
    </cfRule>
  </conditionalFormatting>
  <conditionalFormatting sqref="R371">
    <cfRule type="cellIs" dxfId="21" priority="39" stopIfTrue="1" operator="equal">
      <formula>"未入力あり"</formula>
    </cfRule>
  </conditionalFormatting>
  <conditionalFormatting sqref="R387">
    <cfRule type="cellIs" dxfId="20" priority="36" stopIfTrue="1" operator="equal">
      <formula>"未入力あり"</formula>
    </cfRule>
  </conditionalFormatting>
  <conditionalFormatting sqref="R227">
    <cfRule type="cellIs" dxfId="19" priority="32" stopIfTrue="1" operator="equal">
      <formula>"未入力あり"</formula>
    </cfRule>
  </conditionalFormatting>
  <conditionalFormatting sqref="R364:R366">
    <cfRule type="cellIs" dxfId="18" priority="29" stopIfTrue="1" operator="equal">
      <formula>"未入力あり"</formula>
    </cfRule>
  </conditionalFormatting>
  <conditionalFormatting sqref="Q19">
    <cfRule type="cellIs" dxfId="17" priority="13" stopIfTrue="1" operator="equal">
      <formula>"未入力あり"</formula>
    </cfRule>
  </conditionalFormatting>
  <conditionalFormatting sqref="Q20">
    <cfRule type="cellIs" dxfId="16" priority="12" stopIfTrue="1" operator="equal">
      <formula>"未入力あり"</formula>
    </cfRule>
  </conditionalFormatting>
  <conditionalFormatting sqref="Q24">
    <cfRule type="cellIs" dxfId="15" priority="11" stopIfTrue="1" operator="equal">
      <formula>"未入力あり"</formula>
    </cfRule>
  </conditionalFormatting>
  <conditionalFormatting sqref="Q25">
    <cfRule type="cellIs" dxfId="14" priority="10" stopIfTrue="1" operator="equal">
      <formula>"未入力あり"</formula>
    </cfRule>
  </conditionalFormatting>
  <conditionalFormatting sqref="Q26">
    <cfRule type="cellIs" dxfId="13" priority="9" stopIfTrue="1" operator="equal">
      <formula>"未入力あり"</formula>
    </cfRule>
  </conditionalFormatting>
  <conditionalFormatting sqref="Q27:Q47">
    <cfRule type="cellIs" dxfId="12" priority="8" stopIfTrue="1" operator="equal">
      <formula>"未入力あり"</formula>
    </cfRule>
  </conditionalFormatting>
  <conditionalFormatting sqref="Q51:Q53">
    <cfRule type="cellIs" dxfId="11" priority="7" stopIfTrue="1" operator="equal">
      <formula>"未入力あり"</formula>
    </cfRule>
  </conditionalFormatting>
  <conditionalFormatting sqref="Q55">
    <cfRule type="cellIs" dxfId="10" priority="6" stopIfTrue="1" operator="equal">
      <formula>"未入力あり"</formula>
    </cfRule>
  </conditionalFormatting>
  <conditionalFormatting sqref="Q57:Q65">
    <cfRule type="cellIs" dxfId="9" priority="5" stopIfTrue="1" operator="equal">
      <formula>"未入力あり"</formula>
    </cfRule>
  </conditionalFormatting>
  <conditionalFormatting sqref="Q68:Q70">
    <cfRule type="cellIs" dxfId="8" priority="4" stopIfTrue="1" operator="equal">
      <formula>"未入力あり"</formula>
    </cfRule>
  </conditionalFormatting>
  <conditionalFormatting sqref="Q72:Q77">
    <cfRule type="cellIs" dxfId="7" priority="3" stopIfTrue="1" operator="equal">
      <formula>"未入力あり"</formula>
    </cfRule>
  </conditionalFormatting>
  <conditionalFormatting sqref="Q79:Q80">
    <cfRule type="cellIs" dxfId="6" priority="2" stopIfTrue="1" operator="equal">
      <formula>"未入力あり"</formula>
    </cfRule>
  </conditionalFormatting>
  <dataValidations xWindow="1065" yWindow="723" count="10">
    <dataValidation type="list" allowBlank="1" showInputMessage="1" showErrorMessage="1" error="選択肢から選んでください" sqref="N379:N380 N368 N17 N196 N32:N45 N373 N128:N129 N72:N77 N404:N408 N242 N211:N214 N236 N357 N216:N218 N221:N223 N107 N207:N208 N203 N399 N55 N116:N118 N111:N114 N158 N163 N96:N101 N184 N190 N318 N19:N22 N326:N327 N94 N109 N50:N53 N401 N314 N359:N366 N24:N28 N141 N168 N178 N188 N194 N307:N311 N69 N376:N377 N231:N233 N173 N293 N324 N334:N346 N300:N302 N410 N120:N122 N320:N321 N329:N332 N388 N79:N80 N59:N64 N57 N370 N382 N225:N226 N125 N82:N92 N103:N105 N134:N135 N148:N149 N153 N304:N305 N353:N354 N386 N415">
      <formula1>"はい,いいえ"</formula1>
    </dataValidation>
    <dataValidation type="whole" imeMode="disabled" operator="greaterThanOrEqual" allowBlank="1" showInputMessage="1" showErrorMessage="1" error="整数を入力_x000d_" prompt="整数で入力_x000d_" sqref="N29:N30 N70">
      <formula1>0</formula1>
    </dataValidation>
    <dataValidation type="list" allowBlank="1" showInputMessage="1" showErrorMessage="1" error="選択肢から選んでください" sqref="N65">
      <formula1>"医用原子力技術研究振興財団,その他,-"</formula1>
    </dataValidation>
    <dataValidation type="whole" imeMode="disabled" operator="greaterThanOrEqual" allowBlank="1" showInputMessage="1" showErrorMessage="1" prompt="整数で入力" sqref="N237:N241 N174:N175 N172 N152 N257:N259 N197 N384 N195 N204 N243 N249:N250 N252:N255 N294:N295 N297:N298 N142:N143 N154 N159 N164 N169:N170 N179:N181 N185 N189 N191 N355:N356 N136:N140 N156:N157 N161:N162 N166:N167 N177 N183 N187 N193 N200:N202 N133 N145:N147 N150 N234 N228:N230">
      <formula1>0</formula1>
    </dataValidation>
    <dataValidation allowBlank="1" showInputMessage="1" showErrorMessage="1" prompt="表紙シートの病院名を反映" sqref="L2"/>
    <dataValidation type="list" allowBlank="1" showInputMessage="1" showErrorMessage="1" error="選択肢から選んでください" sqref="N396">
      <formula1>"治験（企業主導・医師主導）についてはすべて配置しているが、研究者主導試験には配置していない, 治験（企業主導・医師主導）についてはすべて配置しており、研究者主導試験には一部配置している, 治験（企業主導・医師主導）、研究者主導試験についてすべて配置している, 配置してない"</formula1>
    </dataValidation>
    <dataValidation type="whole" imeMode="disabled" operator="greaterThanOrEqual" allowBlank="1" showInputMessage="1" showErrorMessage="1" error="整数を入力" prompt="整数で入力" sqref="N261:N264 N266:N270 N274:N280 N283:N287 N289:N291">
      <formula1>0</formula1>
    </dataValidation>
    <dataValidation type="list" allowBlank="1" showInputMessage="1" showErrorMessage="1" error="選択肢から選んでください" sqref="N68 N397 N46:N47 N215 N374 N383 N395 N389:N390 N371 N392 N412:N414">
      <formula1>"はい,いいえ,-"</formula1>
    </dataValidation>
    <dataValidation type="list" allowBlank="1" showInputMessage="1" showErrorMessage="1" error="選択肢から選んでください" sqref="N347:N351">
      <formula1>"自施設で対応,適切な機関に紹介,どちらでもない"</formula1>
    </dataValidation>
    <dataValidation type="whole" allowBlank="1" showInputMessage="1" showErrorMessage="1" error="0~100の間で入力" prompt="0~100の間で入力" sqref="N31">
      <formula1>0</formula1>
      <formula2>100</formula2>
    </dataValidation>
  </dataValidations>
  <hyperlinks>
    <hyperlink ref="N18" location="'別紙2（専門とするがんの診療状況）'!A1" tooltip="別紙２に移動します" display="別紙2"/>
    <hyperlink ref="N12" location="'別紙1（満たしていない要件）'!A1" tooltip="別紙１に移動します" display="別紙1"/>
    <hyperlink ref="N106" location="'別紙４（緩和病棟）'!Print_Area" tooltip="別紙４に移動します" display="別紙4"/>
    <hyperlink ref="N110" location="'別紙５（地域緩和ケア連携体制）'!Print_Area" tooltip="別紙５に移動します" display="別紙5"/>
    <hyperlink ref="N119" location="'別紙６（地域パス）'!Print_Area" tooltip="別紙６に移動します" display="別紙6"/>
    <hyperlink ref="N123" location="'別紙７（地域連携カンファ開催状況）'!Print_Area" tooltip="別紙７に移動します" display="別紙7"/>
    <hyperlink ref="N199" location="'別紙８（緩和メンバー）'!Print_Area" tooltip="別紙８に移動します" display="別紙8"/>
    <hyperlink ref="N219" location="'別紙９（語り合うための場の設定状況）'!Print_Area" tooltip="別紙９に移動します" display="別紙9"/>
    <hyperlink ref="N227" location="'別紙14（連携協力体制）'!Print_Area" tooltip="別紙１４に移動します" display="別紙14"/>
    <hyperlink ref="N244" location="'別紙10（診療実績）'!Print_Area" tooltip="別紙１０に移動します" display="別紙10"/>
    <hyperlink ref="N316" location="'別紙11（相談内容）'!Print_Area" tooltip="別紙１１に移動します" display="別紙11"/>
    <hyperlink ref="N317" location="'別紙12（相談支援センター窓口）'!Print_Area" tooltip="別紙１２に移動します" display="別紙12"/>
    <hyperlink ref="N322" location="'別紙14（連携協力体制）'!Print_Area" tooltip="別紙１４に移動します" display="別紙14"/>
    <hyperlink ref="N323" location="'別紙15（専門外来）'!Print_Area" tooltip="別紙１５に移動します" display="別紙15"/>
    <hyperlink ref="N394" location="'別紙17（臨床試験・治験）'!Print_Area" tooltip="別紙１７に移動します" display="別紙17"/>
    <hyperlink ref="N400" location="'別紙18（PDCAサイクル）'!Print_Area" display="別紙18"/>
    <hyperlink ref="N409" location="'別紙19（医療安全）'!Print_Area" tooltip="別紙１９に移動します" display="別紙19"/>
    <hyperlink ref="N93" location="'別紙３（緩和外来）'!Print_Area" tooltip="別紙３に移動します" display="別紙3"/>
    <hyperlink ref="N319" location="'別紙13（相談支援センター体制）'!Print_Area" tooltip="別紙１３に移動します" display="別紙13"/>
    <hyperlink ref="N358" location="'別紙16（院内がん登録）'!Print_Area" display="'別紙16（院内がん登録）'!Print_Area"/>
    <hyperlink ref="N303" r:id="rId1"/>
    <hyperlink ref="N306" r:id="rId2"/>
    <hyperlink ref="N378" r:id="rId3"/>
    <hyperlink ref="N126" r:id="rId4"/>
    <hyperlink ref="N315" r:id="rId5"/>
    <hyperlink ref="N328" r:id="rId6"/>
    <hyperlink ref="N369" r:id="rId7"/>
    <hyperlink ref="N391" r:id="rId8"/>
    <hyperlink ref="N393" r:id="rId9"/>
  </hyperlinks>
  <printOptions horizontalCentered="1"/>
  <pageMargins left="0.39370078740157483" right="0.39370078740157483" top="0.59055118110236227" bottom="0.59055118110236227" header="0.35433070866141736" footer="0.27559055118110237"/>
  <pageSetup paperSize="9" scale="98" fitToHeight="0" orientation="portrait" cellComments="asDisplayed" r:id="rId10"/>
  <headerFooter>
    <oddHeader>&amp;Rver.2.0</oddHeader>
    <oddFooter>&amp;C&amp;P/&amp;N&amp;R&amp;A</oddFooter>
  </headerFooter>
  <rowBreaks count="12" manualBreakCount="12">
    <brk id="44" max="14" man="1"/>
    <brk id="77" max="14" man="1"/>
    <brk id="107" max="14" man="1"/>
    <brk id="131" max="14" man="1"/>
    <brk id="176" max="14" man="1"/>
    <brk id="219" max="14" man="1"/>
    <brk id="234" max="14" man="1"/>
    <brk id="291" max="14" man="1"/>
    <brk id="320" max="14" man="1"/>
    <brk id="351" max="14" man="1"/>
    <brk id="384" max="14" man="1"/>
    <brk id="402" max="14" man="1"/>
  </rowBreaks>
  <ignoredErrors>
    <ignoredError sqref="C293 C304 C307:C309 C388 C399 C401 C407:C408 C410:C415 C386 C404"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00B050"/>
    <pageSetUpPr fitToPage="1"/>
  </sheetPr>
  <dimension ref="A1:H41"/>
  <sheetViews>
    <sheetView showGridLines="0" view="pageBreakPreview" topLeftCell="A4" zoomScaleNormal="100" zoomScaleSheetLayoutView="100" zoomScalePageLayoutView="70" workbookViewId="0">
      <selection activeCell="C9" sqref="C9"/>
    </sheetView>
  </sheetViews>
  <sheetFormatPr defaultColWidth="9" defaultRowHeight="13.5" x14ac:dyDescent="0.15"/>
  <cols>
    <col min="1" max="1" width="3.625" style="273" customWidth="1"/>
    <col min="2" max="2" width="40.625" style="273" customWidth="1"/>
    <col min="3" max="3" width="7.625" style="273" customWidth="1"/>
    <col min="4" max="4" width="75.625" style="273" customWidth="1"/>
    <col min="5" max="5" width="6" style="273" customWidth="1"/>
    <col min="6" max="6" width="15" style="273" customWidth="1"/>
    <col min="7" max="7" width="2.25" style="273" customWidth="1"/>
    <col min="8" max="8" width="80.625" style="273" customWidth="1"/>
    <col min="9" max="16384" width="9" style="273"/>
  </cols>
  <sheetData>
    <row r="1" spans="1:8" ht="20.25" customHeight="1" thickBot="1" x14ac:dyDescent="0.2">
      <c r="A1" s="1537" t="s">
        <v>1363</v>
      </c>
      <c r="B1" s="1538"/>
      <c r="C1" s="1538"/>
      <c r="D1" s="1538"/>
      <c r="E1" s="1538"/>
      <c r="G1" s="990" t="s">
        <v>1214</v>
      </c>
      <c r="H1" s="990"/>
    </row>
    <row r="2" spans="1:8" ht="24.95" customHeight="1" thickTop="1" thickBot="1" x14ac:dyDescent="0.2">
      <c r="A2" s="1539" t="s">
        <v>421</v>
      </c>
      <c r="B2" s="1539"/>
      <c r="C2" s="1539"/>
      <c r="D2" s="1539"/>
      <c r="E2" s="288" t="s">
        <v>341</v>
      </c>
      <c r="F2" s="1547" t="str">
        <f>IF(AND(B17&lt;&gt;"",C17&lt;&gt;"",D17&lt;&gt;"",E2&lt;&gt;""),"",IF(E2="あり","←下の表の少なくとも１項目には入力が必要です",IF(E2="","←「あり」か「なし」を選択してください","")))</f>
        <v/>
      </c>
      <c r="G2" s="990" t="s">
        <v>1215</v>
      </c>
      <c r="H2" s="272"/>
    </row>
    <row r="3" spans="1:8" ht="5.0999999999999996" customHeight="1" thickTop="1" x14ac:dyDescent="0.15">
      <c r="F3" s="1547"/>
      <c r="G3" s="986"/>
      <c r="H3" s="717"/>
    </row>
    <row r="4" spans="1:8" ht="20.100000000000001" customHeight="1" x14ac:dyDescent="0.15">
      <c r="A4" s="272"/>
      <c r="B4" s="272"/>
      <c r="C4" s="279" t="s">
        <v>327</v>
      </c>
      <c r="D4" s="1540" t="str">
        <f>表紙①!E2</f>
        <v>市立貝塚病院</v>
      </c>
      <c r="E4" s="1541"/>
      <c r="F4" s="1547"/>
      <c r="G4" s="929"/>
      <c r="H4" s="1203" t="s">
        <v>384</v>
      </c>
    </row>
    <row r="5" spans="1:8" ht="20.100000000000001" customHeight="1" x14ac:dyDescent="0.15">
      <c r="A5" s="272"/>
      <c r="B5" s="272"/>
      <c r="C5" s="1191" t="s">
        <v>1353</v>
      </c>
      <c r="D5" s="38" t="s">
        <v>1600</v>
      </c>
      <c r="E5" s="38"/>
      <c r="H5" s="366"/>
    </row>
    <row r="6" spans="1:8" ht="30" customHeight="1" x14ac:dyDescent="0.15">
      <c r="A6" s="1544" t="s">
        <v>1354</v>
      </c>
      <c r="B6" s="1544"/>
      <c r="C6" s="1544"/>
      <c r="D6" s="1544"/>
      <c r="E6" s="1544"/>
      <c r="H6" s="366"/>
    </row>
    <row r="7" spans="1:8" ht="30" customHeight="1" thickBot="1" x14ac:dyDescent="0.2">
      <c r="A7" s="1542" t="s">
        <v>401</v>
      </c>
      <c r="B7" s="1543"/>
      <c r="C7" s="458" t="s">
        <v>526</v>
      </c>
      <c r="D7" s="1545" t="s">
        <v>525</v>
      </c>
      <c r="E7" s="1546"/>
      <c r="H7" s="366"/>
    </row>
    <row r="8" spans="1:8" s="405" customFormat="1" ht="45" customHeight="1" thickBot="1" x14ac:dyDescent="0.2">
      <c r="A8" s="546" t="s">
        <v>864</v>
      </c>
      <c r="B8" s="832" t="s">
        <v>1115</v>
      </c>
      <c r="C8" s="833" t="s">
        <v>342</v>
      </c>
      <c r="D8" s="1549" t="s">
        <v>1398</v>
      </c>
      <c r="E8" s="1550"/>
      <c r="H8" s="360"/>
    </row>
    <row r="9" spans="1:8" s="405" customFormat="1" ht="45" customHeight="1" thickBot="1" x14ac:dyDescent="0.2">
      <c r="A9" s="546" t="s">
        <v>1149</v>
      </c>
      <c r="B9" s="832" t="s">
        <v>1150</v>
      </c>
      <c r="C9" s="833" t="s">
        <v>342</v>
      </c>
      <c r="D9" s="1549" t="s">
        <v>1399</v>
      </c>
      <c r="E9" s="1550"/>
      <c r="H9" s="360"/>
    </row>
    <row r="10" spans="1:8" s="405" customFormat="1" ht="45" customHeight="1" thickBot="1" x14ac:dyDescent="0.2">
      <c r="A10" s="546" t="s">
        <v>864</v>
      </c>
      <c r="B10" s="832" t="s">
        <v>1400</v>
      </c>
      <c r="C10" s="833" t="s">
        <v>342</v>
      </c>
      <c r="D10" s="1549" t="s">
        <v>1401</v>
      </c>
      <c r="E10" s="1550"/>
      <c r="H10" s="360"/>
    </row>
    <row r="11" spans="1:8" s="405" customFormat="1" ht="45" customHeight="1" thickBot="1" x14ac:dyDescent="0.2">
      <c r="A11" s="546" t="s">
        <v>864</v>
      </c>
      <c r="B11" s="832" t="s">
        <v>1402</v>
      </c>
      <c r="C11" s="833" t="s">
        <v>342</v>
      </c>
      <c r="D11" s="1549" t="s">
        <v>1403</v>
      </c>
      <c r="E11" s="1550"/>
      <c r="H11" s="360"/>
    </row>
    <row r="12" spans="1:8" s="405" customFormat="1" ht="45" customHeight="1" thickBot="1" x14ac:dyDescent="0.2">
      <c r="A12" s="546" t="s">
        <v>864</v>
      </c>
      <c r="B12" s="832" t="s">
        <v>1404</v>
      </c>
      <c r="C12" s="833" t="s">
        <v>342</v>
      </c>
      <c r="D12" s="1549" t="s">
        <v>1405</v>
      </c>
      <c r="E12" s="1550"/>
      <c r="H12" s="360"/>
    </row>
    <row r="13" spans="1:8" ht="45" customHeight="1" thickBot="1" x14ac:dyDescent="0.2">
      <c r="A13" s="1221">
        <v>1</v>
      </c>
      <c r="B13" s="1222"/>
      <c r="C13" s="449"/>
      <c r="D13" s="1551"/>
      <c r="E13" s="1552"/>
      <c r="F13" s="1548" t="str">
        <f>IF(AND(E2="あり",B13&lt;&gt;"",C13&lt;&gt;"",D13&lt;&gt;""),"OK",IF(E2&lt;&gt;"あり","",IF(OR(B13="",C13="",D13=""),"←少なくとも１つの項目には記載が必要です","")))</f>
        <v/>
      </c>
      <c r="G13" s="926"/>
      <c r="H13" s="366"/>
    </row>
    <row r="14" spans="1:8" ht="45" customHeight="1" thickBot="1" x14ac:dyDescent="0.2">
      <c r="A14" s="1221">
        <v>2</v>
      </c>
      <c r="B14" s="1222"/>
      <c r="C14" s="449"/>
      <c r="D14" s="1551"/>
      <c r="E14" s="1552"/>
      <c r="F14" s="1548"/>
      <c r="H14" s="366"/>
    </row>
    <row r="15" spans="1:8" ht="45" customHeight="1" thickBot="1" x14ac:dyDescent="0.2">
      <c r="A15" s="1221">
        <v>3</v>
      </c>
      <c r="B15" s="1222"/>
      <c r="C15" s="449"/>
      <c r="D15" s="1551"/>
      <c r="E15" s="1552"/>
      <c r="H15" s="366"/>
    </row>
    <row r="16" spans="1:8" ht="45" customHeight="1" thickBot="1" x14ac:dyDescent="0.2">
      <c r="A16" s="1221">
        <v>4</v>
      </c>
      <c r="B16" s="1222"/>
      <c r="C16" s="449"/>
      <c r="D16" s="1551"/>
      <c r="E16" s="1552"/>
      <c r="H16" s="366"/>
    </row>
    <row r="17" spans="1:8" ht="45" customHeight="1" thickBot="1" x14ac:dyDescent="0.2">
      <c r="A17" s="1221">
        <v>5</v>
      </c>
      <c r="B17" s="553"/>
      <c r="C17" s="449"/>
      <c r="D17" s="1551"/>
      <c r="E17" s="1552"/>
      <c r="F17" s="1548" t="str">
        <f>IF(AND(E2="あり",B17&lt;&gt;"",C17&lt;&gt;"",D17&lt;&gt;""),"OK",IF(E2&lt;&gt;"あり","",IF(OR(B17="",C17="",D17=""),"←少なくとも１つの項目には記載が必要です","")))</f>
        <v/>
      </c>
      <c r="G17" s="926"/>
      <c r="H17" s="366"/>
    </row>
    <row r="18" spans="1:8" ht="45" customHeight="1" thickBot="1" x14ac:dyDescent="0.2">
      <c r="A18" s="1221">
        <v>6</v>
      </c>
      <c r="B18" s="553"/>
      <c r="C18" s="449"/>
      <c r="D18" s="1551"/>
      <c r="E18" s="1552"/>
      <c r="F18" s="1548"/>
      <c r="H18" s="366"/>
    </row>
    <row r="19" spans="1:8" ht="45" customHeight="1" thickBot="1" x14ac:dyDescent="0.2">
      <c r="A19" s="1221">
        <v>7</v>
      </c>
      <c r="B19" s="553"/>
      <c r="C19" s="449"/>
      <c r="D19" s="1551"/>
      <c r="E19" s="1552"/>
      <c r="H19" s="366"/>
    </row>
    <row r="20" spans="1:8" ht="45" customHeight="1" thickBot="1" x14ac:dyDescent="0.2">
      <c r="A20" s="1221">
        <v>8</v>
      </c>
      <c r="B20" s="553"/>
      <c r="C20" s="449"/>
      <c r="D20" s="1551"/>
      <c r="E20" s="1552"/>
      <c r="H20" s="366"/>
    </row>
    <row r="21" spans="1:8" ht="45" customHeight="1" thickBot="1" x14ac:dyDescent="0.2">
      <c r="A21" s="1221">
        <v>9</v>
      </c>
      <c r="B21" s="553"/>
      <c r="C21" s="449"/>
      <c r="D21" s="1551"/>
      <c r="E21" s="1552"/>
      <c r="H21" s="366"/>
    </row>
    <row r="22" spans="1:8" ht="45" customHeight="1" thickBot="1" x14ac:dyDescent="0.2">
      <c r="A22" s="1221">
        <v>10</v>
      </c>
      <c r="B22" s="553"/>
      <c r="C22" s="449"/>
      <c r="D22" s="1551"/>
      <c r="E22" s="1552"/>
      <c r="H22" s="366"/>
    </row>
    <row r="23" spans="1:8" ht="45" customHeight="1" thickBot="1" x14ac:dyDescent="0.2">
      <c r="A23" s="1221">
        <v>11</v>
      </c>
      <c r="B23" s="553"/>
      <c r="C23" s="449"/>
      <c r="D23" s="1551"/>
      <c r="E23" s="1552"/>
      <c r="H23" s="366"/>
    </row>
    <row r="24" spans="1:8" ht="45" customHeight="1" thickBot="1" x14ac:dyDescent="0.2">
      <c r="A24" s="1221">
        <v>12</v>
      </c>
      <c r="B24" s="553"/>
      <c r="C24" s="449"/>
      <c r="D24" s="1551"/>
      <c r="E24" s="1552"/>
      <c r="H24" s="366"/>
    </row>
    <row r="25" spans="1:8" ht="45" customHeight="1" thickBot="1" x14ac:dyDescent="0.2">
      <c r="A25" s="1221">
        <v>13</v>
      </c>
      <c r="B25" s="553"/>
      <c r="C25" s="449"/>
      <c r="D25" s="1551"/>
      <c r="E25" s="1552"/>
      <c r="H25" s="366"/>
    </row>
    <row r="26" spans="1:8" ht="45" customHeight="1" thickBot="1" x14ac:dyDescent="0.2">
      <c r="A26" s="1221">
        <v>14</v>
      </c>
      <c r="B26" s="553"/>
      <c r="C26" s="449"/>
      <c r="D26" s="1551"/>
      <c r="E26" s="1552"/>
      <c r="H26" s="367"/>
    </row>
    <row r="27" spans="1:8" x14ac:dyDescent="0.15">
      <c r="A27" s="363"/>
      <c r="B27" s="363"/>
      <c r="C27" s="363"/>
      <c r="D27" s="363"/>
      <c r="E27" s="363"/>
      <c r="F27" s="330" t="s">
        <v>391</v>
      </c>
      <c r="G27" s="330"/>
    </row>
    <row r="28" spans="1:8" x14ac:dyDescent="0.15">
      <c r="A28" s="363"/>
      <c r="B28" s="363"/>
      <c r="C28" s="363"/>
      <c r="D28" s="363"/>
      <c r="E28" s="363"/>
    </row>
    <row r="29" spans="1:8" x14ac:dyDescent="0.15">
      <c r="A29" s="363"/>
      <c r="B29" s="363"/>
      <c r="C29" s="363"/>
      <c r="D29" s="363"/>
      <c r="E29" s="363"/>
    </row>
    <row r="30" spans="1:8" x14ac:dyDescent="0.15">
      <c r="A30" s="363"/>
      <c r="B30" s="363"/>
      <c r="C30" s="363"/>
      <c r="D30" s="363"/>
      <c r="E30" s="363"/>
    </row>
    <row r="31" spans="1:8" x14ac:dyDescent="0.15">
      <c r="A31" s="363"/>
      <c r="B31" s="363"/>
      <c r="C31" s="363"/>
      <c r="D31" s="363"/>
      <c r="E31" s="363"/>
    </row>
    <row r="32" spans="1:8" x14ac:dyDescent="0.15">
      <c r="A32" s="363"/>
      <c r="B32" s="363"/>
      <c r="C32" s="363"/>
      <c r="D32" s="363"/>
      <c r="E32" s="363"/>
    </row>
    <row r="33" spans="1:5" x14ac:dyDescent="0.15">
      <c r="A33" s="363"/>
      <c r="B33" s="363"/>
      <c r="C33" s="363"/>
      <c r="D33" s="363"/>
      <c r="E33" s="363"/>
    </row>
    <row r="34" spans="1:5" x14ac:dyDescent="0.15">
      <c r="A34" s="363"/>
      <c r="B34" s="363"/>
      <c r="C34" s="363"/>
      <c r="D34" s="363"/>
      <c r="E34" s="363"/>
    </row>
    <row r="35" spans="1:5" x14ac:dyDescent="0.15">
      <c r="A35" s="363"/>
      <c r="B35" s="363"/>
      <c r="C35" s="363"/>
      <c r="D35" s="363"/>
      <c r="E35" s="363"/>
    </row>
    <row r="36" spans="1:5" x14ac:dyDescent="0.15">
      <c r="A36" s="363"/>
      <c r="B36" s="363"/>
      <c r="C36" s="363"/>
      <c r="D36" s="363"/>
      <c r="E36" s="363"/>
    </row>
    <row r="37" spans="1:5" x14ac:dyDescent="0.15">
      <c r="A37" s="363"/>
      <c r="B37" s="363"/>
      <c r="C37" s="363"/>
      <c r="D37" s="363"/>
      <c r="E37" s="363"/>
    </row>
    <row r="38" spans="1:5" x14ac:dyDescent="0.15">
      <c r="A38" s="363"/>
      <c r="B38" s="363"/>
      <c r="C38" s="363"/>
      <c r="D38" s="363"/>
      <c r="E38" s="363"/>
    </row>
    <row r="39" spans="1:5" x14ac:dyDescent="0.15">
      <c r="A39" s="363"/>
      <c r="B39" s="363"/>
      <c r="C39" s="363"/>
      <c r="D39" s="363"/>
      <c r="E39" s="363"/>
    </row>
    <row r="40" spans="1:5" x14ac:dyDescent="0.15">
      <c r="A40" s="363"/>
      <c r="B40" s="363"/>
      <c r="C40" s="363"/>
      <c r="D40" s="363"/>
      <c r="E40" s="363"/>
    </row>
    <row r="41" spans="1:5" x14ac:dyDescent="0.15">
      <c r="A41" s="363"/>
      <c r="B41" s="363"/>
      <c r="C41" s="363"/>
      <c r="D41" s="363"/>
      <c r="E41" s="363"/>
    </row>
  </sheetData>
  <sheetProtection formatCells="0" formatColumns="0" formatRows="0" insertHyperlinks="0"/>
  <mergeCells count="28">
    <mergeCell ref="D19:E19"/>
    <mergeCell ref="D20:E20"/>
    <mergeCell ref="D26:E26"/>
    <mergeCell ref="D21:E21"/>
    <mergeCell ref="D22:E22"/>
    <mergeCell ref="D23:E23"/>
    <mergeCell ref="D24:E24"/>
    <mergeCell ref="D25:E25"/>
    <mergeCell ref="F2:F4"/>
    <mergeCell ref="F17:F18"/>
    <mergeCell ref="D8:E8"/>
    <mergeCell ref="D18:E18"/>
    <mergeCell ref="D9:E9"/>
    <mergeCell ref="D17:E17"/>
    <mergeCell ref="D11:E11"/>
    <mergeCell ref="D16:E16"/>
    <mergeCell ref="D12:E12"/>
    <mergeCell ref="D10:E10"/>
    <mergeCell ref="D13:E13"/>
    <mergeCell ref="F13:F14"/>
    <mergeCell ref="D14:E14"/>
    <mergeCell ref="D15:E15"/>
    <mergeCell ref="A1:E1"/>
    <mergeCell ref="A2:D2"/>
    <mergeCell ref="D4:E4"/>
    <mergeCell ref="A7:B7"/>
    <mergeCell ref="A6:E6"/>
    <mergeCell ref="D7:E7"/>
  </mergeCells>
  <phoneticPr fontId="4"/>
  <dataValidations count="5">
    <dataValidation type="list" allowBlank="1" showInputMessage="1" showErrorMessage="1" prompt="表紙①に反映されます" sqref="E2">
      <formula1>"あり,なし"</formula1>
    </dataValidation>
    <dataValidation allowBlank="1" showInputMessage="1" showErrorMessage="1" prompt="表紙シートの病院名を反映" sqref="D4:E4"/>
    <dataValidation type="list" allowBlank="1" showInputMessage="1" showErrorMessage="1" sqref="C8:C12">
      <formula1>"A,B,D,E,G"</formula1>
    </dataValidation>
    <dataValidation allowBlank="1" showErrorMessage="1" sqref="F17:F18 F13:F14"/>
    <dataValidation type="list" allowBlank="1" showInputMessage="1" showErrorMessage="1" sqref="C13:C26">
      <formula1>"A,B"</formula1>
    </dataValidation>
  </dataValidations>
  <hyperlinks>
    <hyperlink ref="G1" location="表紙①!D14" tooltip="表紙①に戻ります" display="表紙①に戻る"/>
    <hyperlink ref="G2" location="'様式4（機能別）'!N16" display="様式4（機能別）に戻る"/>
  </hyperlinks>
  <printOptions horizontalCentered="1"/>
  <pageMargins left="0.39370078740157483" right="0.39370078740157483" top="0.59055118110236227" bottom="0.59055118110236227" header="0.35433070866141736" footer="0.27559055118110237"/>
  <pageSetup paperSize="9" scale="65" fitToHeight="0" orientation="portrait" cellComments="asDisplayed" r:id="rId1"/>
  <headerFooter>
    <oddHeader>&amp;Rver.2.0</oddHeader>
    <oddFooter>&amp;C&amp;P/&amp;N&amp;R&amp;A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N109"/>
  <sheetViews>
    <sheetView showGridLines="0" view="pageBreakPreview" topLeftCell="A94" zoomScale="90" zoomScaleNormal="75" zoomScaleSheetLayoutView="90" zoomScalePageLayoutView="80" workbookViewId="0">
      <selection sqref="A1:K1"/>
    </sheetView>
  </sheetViews>
  <sheetFormatPr defaultColWidth="8.875" defaultRowHeight="13.5" x14ac:dyDescent="0.15"/>
  <cols>
    <col min="1" max="1" width="22.875" style="3" customWidth="1"/>
    <col min="2" max="2" width="14.375" style="3" customWidth="1"/>
    <col min="3" max="5" width="12.25" style="3" customWidth="1"/>
    <col min="6" max="6" width="15.5" style="3" customWidth="1"/>
    <col min="7" max="7" width="11.75" style="3" customWidth="1"/>
    <col min="8" max="8" width="18.75" style="3" customWidth="1"/>
    <col min="9" max="11" width="14.875" style="3" customWidth="1"/>
    <col min="12" max="12" width="15" style="3" customWidth="1"/>
    <col min="13" max="13" width="2.25" style="204" customWidth="1"/>
    <col min="14" max="14" width="80.625" style="3" customWidth="1"/>
    <col min="15" max="16384" width="8.875" style="3"/>
  </cols>
  <sheetData>
    <row r="1" spans="1:14" ht="20.100000000000001" customHeight="1" thickBot="1" x14ac:dyDescent="0.2">
      <c r="A1" s="1553" t="s">
        <v>845</v>
      </c>
      <c r="B1" s="1553"/>
      <c r="C1" s="1553"/>
      <c r="D1" s="1553"/>
      <c r="E1" s="1553"/>
      <c r="F1" s="1553"/>
      <c r="G1" s="1553"/>
      <c r="H1" s="1553"/>
      <c r="I1" s="1553"/>
      <c r="J1" s="1553"/>
      <c r="K1" s="1553"/>
      <c r="M1" s="990" t="s">
        <v>1214</v>
      </c>
      <c r="N1" s="990"/>
    </row>
    <row r="2" spans="1:14" ht="24.95" customHeight="1" thickTop="1" thickBot="1" x14ac:dyDescent="0.2">
      <c r="A2" s="1224"/>
      <c r="B2" s="1224"/>
      <c r="C2" s="1539" t="s">
        <v>385</v>
      </c>
      <c r="D2" s="1539"/>
      <c r="E2" s="1539"/>
      <c r="F2" s="1539"/>
      <c r="G2" s="1539"/>
      <c r="H2" s="1539"/>
      <c r="I2" s="1539"/>
      <c r="J2" s="1554"/>
      <c r="K2" s="288" t="s">
        <v>293</v>
      </c>
      <c r="L2" s="1555" t="str">
        <f>IF(K2&lt;&gt;"あり","←記載の有無欄を「あり」として、すべてのがん種について選択をしてください","")</f>
        <v/>
      </c>
      <c r="M2" s="990" t="s">
        <v>1271</v>
      </c>
      <c r="N2" s="990"/>
    </row>
    <row r="3" spans="1:14" ht="5.0999999999999996" customHeight="1" thickTop="1" x14ac:dyDescent="0.15">
      <c r="A3" s="249"/>
      <c r="B3" s="249"/>
      <c r="C3" s="249"/>
      <c r="D3" s="249"/>
      <c r="E3" s="249"/>
      <c r="F3" s="249"/>
      <c r="G3" s="249"/>
      <c r="H3" s="249"/>
      <c r="I3" s="249"/>
      <c r="J3" s="249"/>
      <c r="K3" s="249"/>
      <c r="L3" s="1555"/>
    </row>
    <row r="4" spans="1:14" ht="20.100000000000001" customHeight="1" x14ac:dyDescent="0.15">
      <c r="A4" s="249"/>
      <c r="B4" s="249"/>
      <c r="C4" s="249"/>
      <c r="D4" s="249"/>
      <c r="E4" s="249"/>
      <c r="F4" s="249"/>
      <c r="G4" s="249"/>
      <c r="H4" s="259" t="s">
        <v>239</v>
      </c>
      <c r="I4" s="1556" t="s">
        <v>1718</v>
      </c>
      <c r="J4" s="1557"/>
      <c r="K4" s="1558"/>
      <c r="L4" s="1555"/>
      <c r="M4" s="990" t="s">
        <v>1272</v>
      </c>
    </row>
    <row r="5" spans="1:14" ht="20.100000000000001" customHeight="1" x14ac:dyDescent="0.15">
      <c r="A5" s="249"/>
      <c r="B5" s="249"/>
      <c r="C5" s="260"/>
      <c r="D5" s="260"/>
      <c r="E5" s="260"/>
      <c r="F5" s="249"/>
      <c r="G5" s="249"/>
      <c r="H5" s="257" t="s">
        <v>1326</v>
      </c>
      <c r="I5" s="1237" t="s">
        <v>1600</v>
      </c>
      <c r="J5" s="1237"/>
      <c r="K5" s="1237"/>
      <c r="L5" s="1555"/>
      <c r="M5" s="205"/>
      <c r="N5" s="1203" t="s">
        <v>384</v>
      </c>
    </row>
    <row r="6" spans="1:14" s="146" customFormat="1" ht="28.9" customHeight="1" x14ac:dyDescent="0.15">
      <c r="A6" s="1559" t="s">
        <v>1101</v>
      </c>
      <c r="B6" s="1559"/>
      <c r="C6" s="1559"/>
      <c r="D6" s="1559"/>
      <c r="E6" s="1559"/>
      <c r="F6" s="1559"/>
      <c r="G6" s="1559"/>
      <c r="H6" s="1559"/>
      <c r="I6" s="1559"/>
      <c r="J6" s="1559"/>
      <c r="K6" s="1559"/>
      <c r="L6" s="1555"/>
      <c r="M6" s="208"/>
      <c r="N6" s="1204"/>
    </row>
    <row r="7" spans="1:14" s="78" customFormat="1" ht="20.100000000000001" customHeight="1" x14ac:dyDescent="0.15">
      <c r="A7" s="1560" t="s">
        <v>762</v>
      </c>
      <c r="B7" s="1560"/>
      <c r="C7" s="1560"/>
      <c r="D7" s="1560"/>
      <c r="E7" s="1560"/>
      <c r="F7" s="1560"/>
      <c r="G7" s="1560"/>
      <c r="H7" s="1560"/>
      <c r="I7" s="1560"/>
      <c r="J7" s="1560"/>
      <c r="K7" s="1560"/>
      <c r="M7" s="206"/>
      <c r="N7" s="194"/>
    </row>
    <row r="8" spans="1:14" s="78" customFormat="1" ht="22.5" customHeight="1" x14ac:dyDescent="0.15">
      <c r="A8" s="1561" t="s">
        <v>763</v>
      </c>
      <c r="B8" s="1562"/>
      <c r="C8" s="1565" t="s">
        <v>761</v>
      </c>
      <c r="D8" s="1565"/>
      <c r="E8" s="1565"/>
      <c r="F8" s="1566" t="s">
        <v>1407</v>
      </c>
      <c r="G8" s="1567"/>
      <c r="H8" s="1567"/>
      <c r="I8" s="1567"/>
      <c r="J8" s="1567"/>
      <c r="K8" s="1568"/>
      <c r="M8" s="206"/>
      <c r="N8" s="194"/>
    </row>
    <row r="9" spans="1:14" s="78" customFormat="1" ht="22.5" customHeight="1" x14ac:dyDescent="0.15">
      <c r="A9" s="1563"/>
      <c r="B9" s="1564"/>
      <c r="C9" s="1238" t="s">
        <v>756</v>
      </c>
      <c r="D9" s="1238" t="s">
        <v>757</v>
      </c>
      <c r="E9" s="1238" t="s">
        <v>758</v>
      </c>
      <c r="F9" s="1565" t="s">
        <v>50</v>
      </c>
      <c r="G9" s="1565"/>
      <c r="H9" s="1569" t="s">
        <v>1406</v>
      </c>
      <c r="I9" s="1570"/>
      <c r="J9" s="1570"/>
      <c r="K9" s="1571"/>
      <c r="M9" s="206"/>
      <c r="N9" s="194"/>
    </row>
    <row r="10" spans="1:14" s="78" customFormat="1" ht="42" customHeight="1" thickBot="1" x14ac:dyDescent="0.2">
      <c r="A10" s="1572" t="s">
        <v>241</v>
      </c>
      <c r="B10" s="1239" t="s">
        <v>759</v>
      </c>
      <c r="C10" s="1335" t="s">
        <v>1679</v>
      </c>
      <c r="D10" s="1336" t="s">
        <v>1679</v>
      </c>
      <c r="E10" s="1337" t="s">
        <v>1679</v>
      </c>
      <c r="F10" s="1574" t="s">
        <v>1680</v>
      </c>
      <c r="G10" s="1575"/>
      <c r="H10" s="1576" t="s">
        <v>1681</v>
      </c>
      <c r="I10" s="1577"/>
      <c r="J10" s="1577"/>
      <c r="K10" s="1578"/>
      <c r="L10" s="927"/>
      <c r="N10" s="194"/>
    </row>
    <row r="11" spans="1:14" s="78" customFormat="1" ht="42" customHeight="1" thickBot="1" x14ac:dyDescent="0.2">
      <c r="A11" s="1573"/>
      <c r="B11" s="1239" t="s">
        <v>760</v>
      </c>
      <c r="C11" s="1338" t="s">
        <v>1682</v>
      </c>
      <c r="D11" s="1331" t="s">
        <v>1679</v>
      </c>
      <c r="E11" s="1339" t="s">
        <v>1682</v>
      </c>
      <c r="F11" s="1574" t="s">
        <v>1683</v>
      </c>
      <c r="G11" s="1575"/>
      <c r="H11" s="1576" t="s">
        <v>1685</v>
      </c>
      <c r="I11" s="1577"/>
      <c r="J11" s="1577"/>
      <c r="K11" s="1578"/>
      <c r="M11" s="197"/>
      <c r="N11" s="194"/>
    </row>
    <row r="12" spans="1:14" s="78" customFormat="1" ht="42" customHeight="1" thickBot="1" x14ac:dyDescent="0.2">
      <c r="A12" s="1579" t="s">
        <v>744</v>
      </c>
      <c r="B12" s="1239" t="s">
        <v>759</v>
      </c>
      <c r="C12" s="1338" t="s">
        <v>1679</v>
      </c>
      <c r="D12" s="1331" t="s">
        <v>1679</v>
      </c>
      <c r="E12" s="1339" t="s">
        <v>1679</v>
      </c>
      <c r="F12" s="1574" t="s">
        <v>1683</v>
      </c>
      <c r="G12" s="1575"/>
      <c r="H12" s="1576" t="s">
        <v>1685</v>
      </c>
      <c r="I12" s="1577"/>
      <c r="J12" s="1577"/>
      <c r="K12" s="1578"/>
      <c r="M12" s="197"/>
      <c r="N12" s="194"/>
    </row>
    <row r="13" spans="1:14" s="78" customFormat="1" ht="42" customHeight="1" thickBot="1" x14ac:dyDescent="0.2">
      <c r="A13" s="1573"/>
      <c r="B13" s="1239" t="s">
        <v>760</v>
      </c>
      <c r="C13" s="1338" t="s">
        <v>1679</v>
      </c>
      <c r="D13" s="1331" t="s">
        <v>1679</v>
      </c>
      <c r="E13" s="1339" t="s">
        <v>1682</v>
      </c>
      <c r="F13" s="1574" t="s">
        <v>1686</v>
      </c>
      <c r="G13" s="1575"/>
      <c r="H13" s="1576" t="s">
        <v>1688</v>
      </c>
      <c r="I13" s="1577"/>
      <c r="J13" s="1577"/>
      <c r="K13" s="1578"/>
      <c r="M13" s="197"/>
      <c r="N13" s="194"/>
    </row>
    <row r="14" spans="1:14" s="78" customFormat="1" ht="42" customHeight="1" thickBot="1" x14ac:dyDescent="0.2">
      <c r="A14" s="1580" t="s">
        <v>745</v>
      </c>
      <c r="B14" s="1239" t="s">
        <v>759</v>
      </c>
      <c r="C14" s="1338" t="s">
        <v>1679</v>
      </c>
      <c r="D14" s="1331" t="s">
        <v>1679</v>
      </c>
      <c r="E14" s="1339" t="s">
        <v>1679</v>
      </c>
      <c r="F14" s="1574" t="s">
        <v>1683</v>
      </c>
      <c r="G14" s="1575"/>
      <c r="H14" s="1576" t="s">
        <v>1685</v>
      </c>
      <c r="I14" s="1577"/>
      <c r="J14" s="1577"/>
      <c r="K14" s="1578"/>
      <c r="M14" s="197"/>
      <c r="N14" s="194"/>
    </row>
    <row r="15" spans="1:14" s="78" customFormat="1" ht="42" customHeight="1" thickBot="1" x14ac:dyDescent="0.2">
      <c r="A15" s="1580"/>
      <c r="B15" s="1239" t="s">
        <v>760</v>
      </c>
      <c r="C15" s="1338" t="s">
        <v>1679</v>
      </c>
      <c r="D15" s="1331" t="s">
        <v>1679</v>
      </c>
      <c r="E15" s="1339" t="s">
        <v>1682</v>
      </c>
      <c r="F15" s="1574" t="s">
        <v>1686</v>
      </c>
      <c r="G15" s="1575"/>
      <c r="H15" s="1576" t="s">
        <v>1688</v>
      </c>
      <c r="I15" s="1577"/>
      <c r="J15" s="1577"/>
      <c r="K15" s="1578"/>
      <c r="M15" s="197"/>
      <c r="N15" s="194"/>
    </row>
    <row r="16" spans="1:14" s="78" customFormat="1" ht="42" customHeight="1" thickBot="1" x14ac:dyDescent="0.2">
      <c r="A16" s="1580" t="s">
        <v>301</v>
      </c>
      <c r="B16" s="1239" t="s">
        <v>759</v>
      </c>
      <c r="C16" s="1338" t="s">
        <v>1679</v>
      </c>
      <c r="D16" s="1331" t="s">
        <v>1679</v>
      </c>
      <c r="E16" s="1339" t="s">
        <v>1679</v>
      </c>
      <c r="F16" s="1574" t="s">
        <v>1683</v>
      </c>
      <c r="G16" s="1575"/>
      <c r="H16" s="1576" t="s">
        <v>1685</v>
      </c>
      <c r="I16" s="1577"/>
      <c r="J16" s="1577"/>
      <c r="K16" s="1578"/>
      <c r="M16" s="197"/>
      <c r="N16" s="194"/>
    </row>
    <row r="17" spans="1:14" s="78" customFormat="1" ht="42" customHeight="1" thickBot="1" x14ac:dyDescent="0.2">
      <c r="A17" s="1580"/>
      <c r="B17" s="1239" t="s">
        <v>760</v>
      </c>
      <c r="C17" s="1340" t="s">
        <v>1679</v>
      </c>
      <c r="D17" s="1331" t="s">
        <v>1679</v>
      </c>
      <c r="E17" s="1339" t="s">
        <v>1682</v>
      </c>
      <c r="F17" s="1574" t="s">
        <v>1686</v>
      </c>
      <c r="G17" s="1575"/>
      <c r="H17" s="1576" t="s">
        <v>1688</v>
      </c>
      <c r="I17" s="1577"/>
      <c r="J17" s="1577"/>
      <c r="K17" s="1578"/>
      <c r="M17" s="197"/>
      <c r="N17" s="194"/>
    </row>
    <row r="18" spans="1:14" s="78" customFormat="1" ht="42" customHeight="1" thickBot="1" x14ac:dyDescent="0.2">
      <c r="A18" s="1580" t="s">
        <v>747</v>
      </c>
      <c r="B18" s="1239" t="s">
        <v>759</v>
      </c>
      <c r="C18" s="1338" t="s">
        <v>1679</v>
      </c>
      <c r="D18" s="1331" t="s">
        <v>1679</v>
      </c>
      <c r="E18" s="1339" t="s">
        <v>1679</v>
      </c>
      <c r="F18" s="1574" t="s">
        <v>1689</v>
      </c>
      <c r="G18" s="1575"/>
      <c r="H18" s="1576" t="s">
        <v>1690</v>
      </c>
      <c r="I18" s="1577"/>
      <c r="J18" s="1577"/>
      <c r="K18" s="1578"/>
      <c r="M18" s="197"/>
      <c r="N18" s="194"/>
    </row>
    <row r="19" spans="1:14" s="78" customFormat="1" ht="42" customHeight="1" thickBot="1" x14ac:dyDescent="0.2">
      <c r="A19" s="1580"/>
      <c r="B19" s="1239" t="s">
        <v>760</v>
      </c>
      <c r="C19" s="1338" t="s">
        <v>1679</v>
      </c>
      <c r="D19" s="1331" t="s">
        <v>1679</v>
      </c>
      <c r="E19" s="1339" t="s">
        <v>1682</v>
      </c>
      <c r="F19" s="1574" t="s">
        <v>1691</v>
      </c>
      <c r="G19" s="1575"/>
      <c r="H19" s="1576" t="s">
        <v>1692</v>
      </c>
      <c r="I19" s="1577"/>
      <c r="J19" s="1577"/>
      <c r="K19" s="1578"/>
      <c r="M19" s="197"/>
      <c r="N19" s="194"/>
    </row>
    <row r="20" spans="1:14" s="78" customFormat="1" ht="22.5" customHeight="1" x14ac:dyDescent="0.15">
      <c r="A20" s="1561" t="s">
        <v>764</v>
      </c>
      <c r="B20" s="1562"/>
      <c r="C20" s="1581" t="s">
        <v>761</v>
      </c>
      <c r="D20" s="1582"/>
      <c r="E20" s="1583"/>
      <c r="F20" s="1566" t="s">
        <v>1407</v>
      </c>
      <c r="G20" s="1567"/>
      <c r="H20" s="1567"/>
      <c r="I20" s="1567"/>
      <c r="J20" s="1567"/>
      <c r="K20" s="1568"/>
      <c r="M20" s="197"/>
      <c r="N20" s="194"/>
    </row>
    <row r="21" spans="1:14" s="78" customFormat="1" ht="22.5" customHeight="1" x14ac:dyDescent="0.15">
      <c r="A21" s="1563"/>
      <c r="B21" s="1564"/>
      <c r="C21" s="1238" t="s">
        <v>756</v>
      </c>
      <c r="D21" s="1238" t="s">
        <v>757</v>
      </c>
      <c r="E21" s="1238" t="s">
        <v>758</v>
      </c>
      <c r="F21" s="1569" t="s">
        <v>50</v>
      </c>
      <c r="G21" s="1571"/>
      <c r="H21" s="1569" t="s">
        <v>1406</v>
      </c>
      <c r="I21" s="1570"/>
      <c r="J21" s="1570"/>
      <c r="K21" s="1571"/>
      <c r="M21" s="197"/>
      <c r="N21" s="194"/>
    </row>
    <row r="22" spans="1:14" s="78" customFormat="1" ht="41.25" customHeight="1" thickBot="1" x14ac:dyDescent="0.2">
      <c r="A22" s="1572" t="s">
        <v>765</v>
      </c>
      <c r="B22" s="1239" t="s">
        <v>759</v>
      </c>
      <c r="C22" s="1335" t="s">
        <v>1682</v>
      </c>
      <c r="D22" s="1336" t="s">
        <v>1682</v>
      </c>
      <c r="E22" s="1337" t="s">
        <v>1682</v>
      </c>
      <c r="F22" s="1574"/>
      <c r="G22" s="1575"/>
      <c r="H22" s="1584" t="s">
        <v>1693</v>
      </c>
      <c r="I22" s="1585"/>
      <c r="J22" s="1585"/>
      <c r="K22" s="1586"/>
      <c r="M22" s="197"/>
      <c r="N22" s="194"/>
    </row>
    <row r="23" spans="1:14" s="5" customFormat="1" ht="41.25" customHeight="1" thickBot="1" x14ac:dyDescent="0.2">
      <c r="A23" s="1573"/>
      <c r="B23" s="1239" t="s">
        <v>760</v>
      </c>
      <c r="C23" s="1338" t="s">
        <v>1682</v>
      </c>
      <c r="D23" s="1331" t="s">
        <v>1682</v>
      </c>
      <c r="E23" s="1339" t="s">
        <v>1682</v>
      </c>
      <c r="F23" s="1574"/>
      <c r="G23" s="1575"/>
      <c r="H23" s="1584" t="s">
        <v>1693</v>
      </c>
      <c r="I23" s="1585"/>
      <c r="J23" s="1585"/>
      <c r="K23" s="1586"/>
      <c r="M23" s="197"/>
      <c r="N23" s="194"/>
    </row>
    <row r="24" spans="1:14" s="5" customFormat="1" ht="41.25" customHeight="1" thickBot="1" x14ac:dyDescent="0.2">
      <c r="A24" s="1579" t="s">
        <v>766</v>
      </c>
      <c r="B24" s="1239" t="s">
        <v>759</v>
      </c>
      <c r="C24" s="1338" t="s">
        <v>1682</v>
      </c>
      <c r="D24" s="1331" t="s">
        <v>1682</v>
      </c>
      <c r="E24" s="1339" t="s">
        <v>1682</v>
      </c>
      <c r="F24" s="1574"/>
      <c r="G24" s="1575"/>
      <c r="H24" s="1584" t="s">
        <v>1693</v>
      </c>
      <c r="I24" s="1585"/>
      <c r="J24" s="1585"/>
      <c r="K24" s="1586"/>
      <c r="L24" s="928"/>
      <c r="M24" s="197"/>
      <c r="N24" s="194"/>
    </row>
    <row r="25" spans="1:14" s="5" customFormat="1" ht="41.25" customHeight="1" thickBot="1" x14ac:dyDescent="0.2">
      <c r="A25" s="1573"/>
      <c r="B25" s="1239" t="s">
        <v>760</v>
      </c>
      <c r="C25" s="1338" t="s">
        <v>1682</v>
      </c>
      <c r="D25" s="1331" t="s">
        <v>1682</v>
      </c>
      <c r="E25" s="1339" t="s">
        <v>1682</v>
      </c>
      <c r="F25" s="1574"/>
      <c r="G25" s="1575"/>
      <c r="H25" s="1584" t="s">
        <v>1693</v>
      </c>
      <c r="I25" s="1585"/>
      <c r="J25" s="1585"/>
      <c r="K25" s="1586"/>
      <c r="L25" s="234"/>
      <c r="M25" s="207"/>
      <c r="N25" s="194"/>
    </row>
    <row r="26" spans="1:14" s="5" customFormat="1" ht="41.25" customHeight="1" thickBot="1" x14ac:dyDescent="0.2">
      <c r="A26" s="1580" t="s">
        <v>767</v>
      </c>
      <c r="B26" s="1239" t="s">
        <v>759</v>
      </c>
      <c r="C26" s="1338" t="s">
        <v>1682</v>
      </c>
      <c r="D26" s="1331" t="s">
        <v>1682</v>
      </c>
      <c r="E26" s="1339" t="s">
        <v>1682</v>
      </c>
      <c r="F26" s="1574"/>
      <c r="G26" s="1575"/>
      <c r="H26" s="1584" t="s">
        <v>1693</v>
      </c>
      <c r="I26" s="1585"/>
      <c r="J26" s="1585"/>
      <c r="K26" s="1586"/>
      <c r="M26" s="207"/>
      <c r="N26" s="194"/>
    </row>
    <row r="27" spans="1:14" s="5" customFormat="1" ht="41.25" customHeight="1" thickBot="1" x14ac:dyDescent="0.2">
      <c r="A27" s="1580"/>
      <c r="B27" s="1239" t="s">
        <v>760</v>
      </c>
      <c r="C27" s="1338" t="s">
        <v>1682</v>
      </c>
      <c r="D27" s="1331" t="s">
        <v>1682</v>
      </c>
      <c r="E27" s="1339" t="s">
        <v>1682</v>
      </c>
      <c r="F27" s="1574"/>
      <c r="G27" s="1575"/>
      <c r="H27" s="1584" t="s">
        <v>1693</v>
      </c>
      <c r="I27" s="1585"/>
      <c r="J27" s="1585"/>
      <c r="K27" s="1586"/>
      <c r="M27" s="207"/>
      <c r="N27" s="194"/>
    </row>
    <row r="28" spans="1:14" s="5" customFormat="1" ht="41.25" customHeight="1" thickBot="1" x14ac:dyDescent="0.2">
      <c r="A28" s="1580" t="s">
        <v>768</v>
      </c>
      <c r="B28" s="1239" t="s">
        <v>759</v>
      </c>
      <c r="C28" s="1338" t="s">
        <v>1682</v>
      </c>
      <c r="D28" s="1331" t="s">
        <v>1682</v>
      </c>
      <c r="E28" s="1339" t="s">
        <v>1682</v>
      </c>
      <c r="F28" s="1574"/>
      <c r="G28" s="1575"/>
      <c r="H28" s="1584" t="s">
        <v>1693</v>
      </c>
      <c r="I28" s="1585"/>
      <c r="J28" s="1585"/>
      <c r="K28" s="1586"/>
      <c r="M28" s="207"/>
      <c r="N28" s="194"/>
    </row>
    <row r="29" spans="1:14" ht="41.25" customHeight="1" thickBot="1" x14ac:dyDescent="0.2">
      <c r="A29" s="1580"/>
      <c r="B29" s="1239" t="s">
        <v>760</v>
      </c>
      <c r="C29" s="1338" t="s">
        <v>1682</v>
      </c>
      <c r="D29" s="1331" t="s">
        <v>1682</v>
      </c>
      <c r="E29" s="1339" t="s">
        <v>1682</v>
      </c>
      <c r="F29" s="1574"/>
      <c r="G29" s="1575"/>
      <c r="H29" s="1584" t="s">
        <v>1693</v>
      </c>
      <c r="I29" s="1585"/>
      <c r="J29" s="1585"/>
      <c r="K29" s="1586"/>
      <c r="M29" s="207"/>
      <c r="N29" s="194"/>
    </row>
    <row r="30" spans="1:14" ht="41.25" customHeight="1" thickBot="1" x14ac:dyDescent="0.2">
      <c r="A30" s="1580" t="s">
        <v>801</v>
      </c>
      <c r="B30" s="1239" t="s">
        <v>759</v>
      </c>
      <c r="C30" s="1338" t="s">
        <v>1682</v>
      </c>
      <c r="D30" s="1331" t="s">
        <v>1682</v>
      </c>
      <c r="E30" s="1339" t="s">
        <v>1682</v>
      </c>
      <c r="F30" s="1574"/>
      <c r="G30" s="1575"/>
      <c r="H30" s="1584" t="s">
        <v>1693</v>
      </c>
      <c r="I30" s="1585"/>
      <c r="J30" s="1585"/>
      <c r="K30" s="1586"/>
      <c r="M30" s="207"/>
      <c r="N30" s="194"/>
    </row>
    <row r="31" spans="1:14" ht="41.25" customHeight="1" thickBot="1" x14ac:dyDescent="0.2">
      <c r="A31" s="1580"/>
      <c r="B31" s="1239" t="s">
        <v>760</v>
      </c>
      <c r="C31" s="1338" t="s">
        <v>1682</v>
      </c>
      <c r="D31" s="1331" t="s">
        <v>1682</v>
      </c>
      <c r="E31" s="1339" t="s">
        <v>1682</v>
      </c>
      <c r="F31" s="1574"/>
      <c r="G31" s="1575"/>
      <c r="H31" s="1584" t="s">
        <v>1693</v>
      </c>
      <c r="I31" s="1585"/>
      <c r="J31" s="1585"/>
      <c r="K31" s="1586"/>
      <c r="M31" s="207"/>
      <c r="N31" s="194"/>
    </row>
    <row r="32" spans="1:14" ht="41.25" customHeight="1" thickBot="1" x14ac:dyDescent="0.2">
      <c r="A32" s="1580" t="s">
        <v>802</v>
      </c>
      <c r="B32" s="1239" t="s">
        <v>759</v>
      </c>
      <c r="C32" s="1338" t="s">
        <v>1679</v>
      </c>
      <c r="D32" s="1331" t="s">
        <v>1679</v>
      </c>
      <c r="E32" s="1339" t="s">
        <v>1679</v>
      </c>
      <c r="F32" s="1574" t="s">
        <v>1683</v>
      </c>
      <c r="G32" s="1575"/>
      <c r="H32" s="1576" t="s">
        <v>1684</v>
      </c>
      <c r="I32" s="1577"/>
      <c r="J32" s="1577"/>
      <c r="K32" s="1578"/>
      <c r="M32" s="207"/>
      <c r="N32" s="194"/>
    </row>
    <row r="33" spans="1:14" ht="41.25" customHeight="1" thickBot="1" x14ac:dyDescent="0.2">
      <c r="A33" s="1580"/>
      <c r="B33" s="1239" t="s">
        <v>760</v>
      </c>
      <c r="C33" s="1338" t="s">
        <v>1679</v>
      </c>
      <c r="D33" s="1331" t="s">
        <v>1679</v>
      </c>
      <c r="E33" s="1339" t="s">
        <v>1682</v>
      </c>
      <c r="F33" s="1574" t="s">
        <v>1694</v>
      </c>
      <c r="G33" s="1575"/>
      <c r="H33" s="1576" t="s">
        <v>1695</v>
      </c>
      <c r="I33" s="1577"/>
      <c r="J33" s="1577"/>
      <c r="K33" s="1578"/>
      <c r="M33" s="207"/>
      <c r="N33" s="194"/>
    </row>
    <row r="34" spans="1:14" s="78" customFormat="1" ht="22.5" customHeight="1" x14ac:dyDescent="0.15">
      <c r="A34" s="1561" t="s">
        <v>769</v>
      </c>
      <c r="B34" s="1562"/>
      <c r="C34" s="1581" t="s">
        <v>761</v>
      </c>
      <c r="D34" s="1582"/>
      <c r="E34" s="1583"/>
      <c r="F34" s="1566" t="s">
        <v>1407</v>
      </c>
      <c r="G34" s="1567"/>
      <c r="H34" s="1567"/>
      <c r="I34" s="1567"/>
      <c r="J34" s="1567"/>
      <c r="K34" s="1568"/>
      <c r="M34" s="197"/>
      <c r="N34" s="194"/>
    </row>
    <row r="35" spans="1:14" s="78" customFormat="1" ht="22.5" customHeight="1" x14ac:dyDescent="0.15">
      <c r="A35" s="1563"/>
      <c r="B35" s="1564"/>
      <c r="C35" s="1238" t="s">
        <v>756</v>
      </c>
      <c r="D35" s="1238" t="s">
        <v>757</v>
      </c>
      <c r="E35" s="1238" t="s">
        <v>758</v>
      </c>
      <c r="F35" s="1569" t="s">
        <v>50</v>
      </c>
      <c r="G35" s="1571"/>
      <c r="H35" s="1569" t="s">
        <v>1406</v>
      </c>
      <c r="I35" s="1570"/>
      <c r="J35" s="1570"/>
      <c r="K35" s="1571"/>
      <c r="M35" s="197"/>
      <c r="N35" s="194"/>
    </row>
    <row r="36" spans="1:14" s="78" customFormat="1" ht="41.25" customHeight="1" thickBot="1" x14ac:dyDescent="0.2">
      <c r="A36" s="1572" t="s">
        <v>770</v>
      </c>
      <c r="B36" s="1239" t="s">
        <v>759</v>
      </c>
      <c r="C36" s="1335" t="s">
        <v>1682</v>
      </c>
      <c r="D36" s="1336" t="s">
        <v>1682</v>
      </c>
      <c r="E36" s="1337" t="s">
        <v>1682</v>
      </c>
      <c r="F36" s="1574"/>
      <c r="G36" s="1575"/>
      <c r="H36" s="1584" t="s">
        <v>1693</v>
      </c>
      <c r="I36" s="1585"/>
      <c r="J36" s="1585"/>
      <c r="K36" s="1586"/>
      <c r="M36" s="197"/>
      <c r="N36" s="194"/>
    </row>
    <row r="37" spans="1:14" s="5" customFormat="1" ht="41.25" customHeight="1" thickBot="1" x14ac:dyDescent="0.2">
      <c r="A37" s="1573"/>
      <c r="B37" s="1239" t="s">
        <v>760</v>
      </c>
      <c r="C37" s="1338" t="s">
        <v>1682</v>
      </c>
      <c r="D37" s="1331" t="s">
        <v>1682</v>
      </c>
      <c r="E37" s="1339" t="s">
        <v>1682</v>
      </c>
      <c r="F37" s="1574"/>
      <c r="G37" s="1575"/>
      <c r="H37" s="1584" t="s">
        <v>1693</v>
      </c>
      <c r="I37" s="1585"/>
      <c r="J37" s="1585"/>
      <c r="K37" s="1586"/>
      <c r="M37" s="197"/>
      <c r="N37" s="194"/>
    </row>
    <row r="38" spans="1:14" s="5" customFormat="1" ht="41.25" customHeight="1" thickBot="1" x14ac:dyDescent="0.2">
      <c r="A38" s="1579" t="s">
        <v>771</v>
      </c>
      <c r="B38" s="1239" t="s">
        <v>759</v>
      </c>
      <c r="C38" s="1338" t="s">
        <v>1682</v>
      </c>
      <c r="D38" s="1331" t="s">
        <v>1682</v>
      </c>
      <c r="E38" s="1339" t="s">
        <v>1682</v>
      </c>
      <c r="F38" s="1574"/>
      <c r="G38" s="1575"/>
      <c r="H38" s="1584" t="s">
        <v>1693</v>
      </c>
      <c r="I38" s="1585"/>
      <c r="J38" s="1585"/>
      <c r="K38" s="1586"/>
      <c r="M38" s="197"/>
      <c r="N38" s="194"/>
    </row>
    <row r="39" spans="1:14" s="5" customFormat="1" ht="41.25" customHeight="1" thickBot="1" x14ac:dyDescent="0.2">
      <c r="A39" s="1573"/>
      <c r="B39" s="1239" t="s">
        <v>760</v>
      </c>
      <c r="C39" s="1338" t="s">
        <v>1682</v>
      </c>
      <c r="D39" s="1331" t="s">
        <v>1682</v>
      </c>
      <c r="E39" s="1339" t="s">
        <v>1682</v>
      </c>
      <c r="F39" s="1574"/>
      <c r="G39" s="1575"/>
      <c r="H39" s="1584" t="s">
        <v>1693</v>
      </c>
      <c r="I39" s="1585"/>
      <c r="J39" s="1585"/>
      <c r="K39" s="1586"/>
      <c r="L39" s="234"/>
      <c r="M39" s="207"/>
      <c r="N39" s="194"/>
    </row>
    <row r="40" spans="1:14" s="78" customFormat="1" ht="22.5" customHeight="1" x14ac:dyDescent="0.15">
      <c r="A40" s="1561" t="s">
        <v>772</v>
      </c>
      <c r="B40" s="1562"/>
      <c r="C40" s="1581" t="s">
        <v>761</v>
      </c>
      <c r="D40" s="1582"/>
      <c r="E40" s="1583"/>
      <c r="F40" s="1566" t="s">
        <v>1407</v>
      </c>
      <c r="G40" s="1567"/>
      <c r="H40" s="1567"/>
      <c r="I40" s="1567"/>
      <c r="J40" s="1567"/>
      <c r="K40" s="1568"/>
      <c r="M40" s="197"/>
      <c r="N40" s="194"/>
    </row>
    <row r="41" spans="1:14" s="78" customFormat="1" ht="22.5" customHeight="1" thickBot="1" x14ac:dyDescent="0.2">
      <c r="A41" s="1563"/>
      <c r="B41" s="1564"/>
      <c r="C41" s="1240" t="s">
        <v>756</v>
      </c>
      <c r="D41" s="1240" t="s">
        <v>757</v>
      </c>
      <c r="E41" s="1240" t="s">
        <v>758</v>
      </c>
      <c r="F41" s="1569" t="s">
        <v>50</v>
      </c>
      <c r="G41" s="1571"/>
      <c r="H41" s="1569" t="s">
        <v>1406</v>
      </c>
      <c r="I41" s="1570"/>
      <c r="J41" s="1570"/>
      <c r="K41" s="1571"/>
      <c r="M41" s="197"/>
      <c r="N41" s="194"/>
    </row>
    <row r="42" spans="1:14" s="5" customFormat="1" ht="41.25" customHeight="1" thickBot="1" x14ac:dyDescent="0.2">
      <c r="A42" s="1580" t="s">
        <v>773</v>
      </c>
      <c r="B42" s="1239" t="s">
        <v>759</v>
      </c>
      <c r="C42" s="1338" t="s">
        <v>1679</v>
      </c>
      <c r="D42" s="1331" t="s">
        <v>1679</v>
      </c>
      <c r="E42" s="1339" t="s">
        <v>1679</v>
      </c>
      <c r="F42" s="1574" t="s">
        <v>1683</v>
      </c>
      <c r="G42" s="1575"/>
      <c r="H42" s="1576" t="s">
        <v>1684</v>
      </c>
      <c r="I42" s="1577"/>
      <c r="J42" s="1577"/>
      <c r="K42" s="1578"/>
      <c r="M42" s="207"/>
      <c r="N42" s="194"/>
    </row>
    <row r="43" spans="1:14" s="5" customFormat="1" ht="41.25" customHeight="1" thickBot="1" x14ac:dyDescent="0.2">
      <c r="A43" s="1580"/>
      <c r="B43" s="1239" t="s">
        <v>760</v>
      </c>
      <c r="C43" s="1338" t="s">
        <v>1679</v>
      </c>
      <c r="D43" s="1331" t="s">
        <v>1679</v>
      </c>
      <c r="E43" s="1339" t="s">
        <v>1682</v>
      </c>
      <c r="F43" s="1574" t="s">
        <v>1686</v>
      </c>
      <c r="G43" s="1575"/>
      <c r="H43" s="1576" t="s">
        <v>1687</v>
      </c>
      <c r="I43" s="1577"/>
      <c r="J43" s="1577"/>
      <c r="K43" s="1578"/>
      <c r="M43" s="207"/>
      <c r="N43" s="194"/>
    </row>
    <row r="44" spans="1:14" s="5" customFormat="1" ht="41.25" customHeight="1" thickBot="1" x14ac:dyDescent="0.2">
      <c r="A44" s="1580" t="s">
        <v>774</v>
      </c>
      <c r="B44" s="1239" t="s">
        <v>759</v>
      </c>
      <c r="C44" s="1338" t="s">
        <v>1679</v>
      </c>
      <c r="D44" s="1331" t="s">
        <v>1679</v>
      </c>
      <c r="E44" s="1339" t="s">
        <v>1679</v>
      </c>
      <c r="F44" s="1574" t="s">
        <v>1683</v>
      </c>
      <c r="G44" s="1575"/>
      <c r="H44" s="1576" t="s">
        <v>1684</v>
      </c>
      <c r="I44" s="1577"/>
      <c r="J44" s="1577"/>
      <c r="K44" s="1578"/>
      <c r="M44" s="207"/>
      <c r="N44" s="194"/>
    </row>
    <row r="45" spans="1:14" ht="41.25" customHeight="1" thickBot="1" x14ac:dyDescent="0.2">
      <c r="A45" s="1580"/>
      <c r="B45" s="1239" t="s">
        <v>760</v>
      </c>
      <c r="C45" s="1338" t="s">
        <v>1679</v>
      </c>
      <c r="D45" s="1331" t="s">
        <v>1679</v>
      </c>
      <c r="E45" s="1339" t="s">
        <v>1682</v>
      </c>
      <c r="F45" s="1574" t="s">
        <v>1686</v>
      </c>
      <c r="G45" s="1575"/>
      <c r="H45" s="1576" t="s">
        <v>1687</v>
      </c>
      <c r="I45" s="1577"/>
      <c r="J45" s="1577"/>
      <c r="K45" s="1578"/>
      <c r="M45" s="207"/>
      <c r="N45" s="194"/>
    </row>
    <row r="46" spans="1:14" ht="41.25" customHeight="1" thickBot="1" x14ac:dyDescent="0.2">
      <c r="A46" s="1580" t="s">
        <v>775</v>
      </c>
      <c r="B46" s="1239" t="s">
        <v>759</v>
      </c>
      <c r="C46" s="1338" t="s">
        <v>1679</v>
      </c>
      <c r="D46" s="1331" t="s">
        <v>1679</v>
      </c>
      <c r="E46" s="1339" t="s">
        <v>1679</v>
      </c>
      <c r="F46" s="1574" t="s">
        <v>1683</v>
      </c>
      <c r="G46" s="1575"/>
      <c r="H46" s="1576" t="s">
        <v>1684</v>
      </c>
      <c r="I46" s="1577"/>
      <c r="J46" s="1577"/>
      <c r="K46" s="1578"/>
      <c r="M46" s="207"/>
      <c r="N46" s="194"/>
    </row>
    <row r="47" spans="1:14" ht="41.25" customHeight="1" thickBot="1" x14ac:dyDescent="0.2">
      <c r="A47" s="1580"/>
      <c r="B47" s="1239" t="s">
        <v>760</v>
      </c>
      <c r="C47" s="1338" t="s">
        <v>1679</v>
      </c>
      <c r="D47" s="1331" t="s">
        <v>1679</v>
      </c>
      <c r="E47" s="1339" t="s">
        <v>1682</v>
      </c>
      <c r="F47" s="1574" t="s">
        <v>1686</v>
      </c>
      <c r="G47" s="1575"/>
      <c r="H47" s="1576" t="s">
        <v>1687</v>
      </c>
      <c r="I47" s="1577"/>
      <c r="J47" s="1577"/>
      <c r="K47" s="1578"/>
      <c r="M47" s="207"/>
      <c r="N47" s="194"/>
    </row>
    <row r="48" spans="1:14" s="78" customFormat="1" ht="22.5" customHeight="1" x14ac:dyDescent="0.15">
      <c r="A48" s="1561" t="s">
        <v>776</v>
      </c>
      <c r="B48" s="1562"/>
      <c r="C48" s="1581" t="s">
        <v>761</v>
      </c>
      <c r="D48" s="1582"/>
      <c r="E48" s="1583"/>
      <c r="F48" s="1566" t="s">
        <v>1407</v>
      </c>
      <c r="G48" s="1567"/>
      <c r="H48" s="1567"/>
      <c r="I48" s="1567"/>
      <c r="J48" s="1567"/>
      <c r="K48" s="1568"/>
      <c r="M48" s="197"/>
      <c r="N48" s="194"/>
    </row>
    <row r="49" spans="1:14" s="78" customFormat="1" ht="22.5" customHeight="1" thickBot="1" x14ac:dyDescent="0.2">
      <c r="A49" s="1563"/>
      <c r="B49" s="1564"/>
      <c r="C49" s="1240" t="s">
        <v>756</v>
      </c>
      <c r="D49" s="1240" t="s">
        <v>757</v>
      </c>
      <c r="E49" s="1240" t="s">
        <v>758</v>
      </c>
      <c r="F49" s="1569" t="s">
        <v>50</v>
      </c>
      <c r="G49" s="1571"/>
      <c r="H49" s="1569" t="s">
        <v>1406</v>
      </c>
      <c r="I49" s="1570"/>
      <c r="J49" s="1570"/>
      <c r="K49" s="1571"/>
      <c r="M49" s="197"/>
      <c r="N49" s="194"/>
    </row>
    <row r="50" spans="1:14" ht="41.25" customHeight="1" thickBot="1" x14ac:dyDescent="0.2">
      <c r="A50" s="1580" t="s">
        <v>777</v>
      </c>
      <c r="B50" s="1239" t="s">
        <v>759</v>
      </c>
      <c r="C50" s="1338" t="s">
        <v>1679</v>
      </c>
      <c r="D50" s="1331" t="s">
        <v>1679</v>
      </c>
      <c r="E50" s="1339" t="s">
        <v>1679</v>
      </c>
      <c r="F50" s="1574" t="s">
        <v>1683</v>
      </c>
      <c r="G50" s="1575"/>
      <c r="H50" s="1576" t="s">
        <v>1684</v>
      </c>
      <c r="I50" s="1577"/>
      <c r="J50" s="1577"/>
      <c r="K50" s="1578"/>
      <c r="M50" s="207"/>
      <c r="N50" s="194"/>
    </row>
    <row r="51" spans="1:14" ht="41.25" customHeight="1" thickBot="1" x14ac:dyDescent="0.2">
      <c r="A51" s="1580"/>
      <c r="B51" s="1239" t="s">
        <v>760</v>
      </c>
      <c r="C51" s="1338" t="s">
        <v>1679</v>
      </c>
      <c r="D51" s="1331" t="s">
        <v>1679</v>
      </c>
      <c r="E51" s="1339" t="s">
        <v>1682</v>
      </c>
      <c r="F51" s="1574" t="s">
        <v>1686</v>
      </c>
      <c r="G51" s="1575"/>
      <c r="H51" s="1576" t="s">
        <v>1687</v>
      </c>
      <c r="I51" s="1577"/>
      <c r="J51" s="1577"/>
      <c r="K51" s="1578"/>
      <c r="M51" s="207"/>
      <c r="N51" s="194"/>
    </row>
    <row r="52" spans="1:14" ht="41.25" customHeight="1" thickBot="1" x14ac:dyDescent="0.2">
      <c r="A52" s="1580" t="s">
        <v>778</v>
      </c>
      <c r="B52" s="1239" t="s">
        <v>759</v>
      </c>
      <c r="C52" s="1338" t="s">
        <v>1679</v>
      </c>
      <c r="D52" s="1331" t="s">
        <v>1679</v>
      </c>
      <c r="E52" s="1339" t="s">
        <v>1679</v>
      </c>
      <c r="F52" s="1574" t="s">
        <v>1683</v>
      </c>
      <c r="G52" s="1575"/>
      <c r="H52" s="1576" t="s">
        <v>1684</v>
      </c>
      <c r="I52" s="1577"/>
      <c r="J52" s="1577"/>
      <c r="K52" s="1578"/>
      <c r="M52" s="207"/>
      <c r="N52" s="194"/>
    </row>
    <row r="53" spans="1:14" ht="41.25" customHeight="1" thickBot="1" x14ac:dyDescent="0.2">
      <c r="A53" s="1580"/>
      <c r="B53" s="1239" t="s">
        <v>760</v>
      </c>
      <c r="C53" s="1338" t="s">
        <v>1679</v>
      </c>
      <c r="D53" s="1331" t="s">
        <v>1679</v>
      </c>
      <c r="E53" s="1339" t="s">
        <v>1682</v>
      </c>
      <c r="F53" s="1574" t="s">
        <v>1686</v>
      </c>
      <c r="G53" s="1575"/>
      <c r="H53" s="1576" t="s">
        <v>1687</v>
      </c>
      <c r="I53" s="1577"/>
      <c r="J53" s="1577"/>
      <c r="K53" s="1578"/>
      <c r="M53" s="207"/>
      <c r="N53" s="194"/>
    </row>
    <row r="54" spans="1:14" s="78" customFormat="1" ht="22.5" customHeight="1" x14ac:dyDescent="0.15">
      <c r="A54" s="1561" t="s">
        <v>779</v>
      </c>
      <c r="B54" s="1562"/>
      <c r="C54" s="1581" t="s">
        <v>761</v>
      </c>
      <c r="D54" s="1582"/>
      <c r="E54" s="1583"/>
      <c r="F54" s="1566" t="s">
        <v>1407</v>
      </c>
      <c r="G54" s="1567"/>
      <c r="H54" s="1567"/>
      <c r="I54" s="1567"/>
      <c r="J54" s="1567"/>
      <c r="K54" s="1568"/>
      <c r="M54" s="197"/>
      <c r="N54" s="194"/>
    </row>
    <row r="55" spans="1:14" s="78" customFormat="1" ht="22.5" customHeight="1" thickBot="1" x14ac:dyDescent="0.2">
      <c r="A55" s="1563"/>
      <c r="B55" s="1564"/>
      <c r="C55" s="1240" t="s">
        <v>756</v>
      </c>
      <c r="D55" s="1240" t="s">
        <v>757</v>
      </c>
      <c r="E55" s="1240" t="s">
        <v>758</v>
      </c>
      <c r="F55" s="1569" t="s">
        <v>50</v>
      </c>
      <c r="G55" s="1571"/>
      <c r="H55" s="1569" t="s">
        <v>1406</v>
      </c>
      <c r="I55" s="1570"/>
      <c r="J55" s="1570"/>
      <c r="K55" s="1571"/>
      <c r="M55" s="197"/>
      <c r="N55" s="194"/>
    </row>
    <row r="56" spans="1:14" ht="41.25" customHeight="1" thickBot="1" x14ac:dyDescent="0.2">
      <c r="A56" s="1580" t="s">
        <v>780</v>
      </c>
      <c r="B56" s="1239" t="s">
        <v>759</v>
      </c>
      <c r="C56" s="1338" t="s">
        <v>1679</v>
      </c>
      <c r="D56" s="1331" t="s">
        <v>1679</v>
      </c>
      <c r="E56" s="1339" t="s">
        <v>1679</v>
      </c>
      <c r="F56" s="1574" t="s">
        <v>1696</v>
      </c>
      <c r="G56" s="1575"/>
      <c r="H56" s="1576" t="s">
        <v>1697</v>
      </c>
      <c r="I56" s="1577"/>
      <c r="J56" s="1577"/>
      <c r="K56" s="1578"/>
      <c r="M56" s="207"/>
      <c r="N56" s="194"/>
    </row>
    <row r="57" spans="1:14" ht="41.25" customHeight="1" thickBot="1" x14ac:dyDescent="0.2">
      <c r="A57" s="1580"/>
      <c r="B57" s="1239" t="s">
        <v>760</v>
      </c>
      <c r="C57" s="1338" t="s">
        <v>1679</v>
      </c>
      <c r="D57" s="1331" t="s">
        <v>1679</v>
      </c>
      <c r="E57" s="1339" t="s">
        <v>1682</v>
      </c>
      <c r="F57" s="1574" t="s">
        <v>1694</v>
      </c>
      <c r="G57" s="1575"/>
      <c r="H57" s="1576" t="s">
        <v>1695</v>
      </c>
      <c r="I57" s="1577"/>
      <c r="J57" s="1577"/>
      <c r="K57" s="1578"/>
      <c r="M57" s="207"/>
      <c r="N57" s="194"/>
    </row>
    <row r="58" spans="1:14" ht="41.25" customHeight="1" thickBot="1" x14ac:dyDescent="0.2">
      <c r="A58" s="1580" t="s">
        <v>781</v>
      </c>
      <c r="B58" s="1239" t="s">
        <v>759</v>
      </c>
      <c r="C58" s="1338" t="s">
        <v>1679</v>
      </c>
      <c r="D58" s="1331" t="s">
        <v>1679</v>
      </c>
      <c r="E58" s="1339" t="s">
        <v>1679</v>
      </c>
      <c r="F58" s="1574" t="s">
        <v>1696</v>
      </c>
      <c r="G58" s="1575"/>
      <c r="H58" s="1576" t="s">
        <v>1697</v>
      </c>
      <c r="I58" s="1577"/>
      <c r="J58" s="1577"/>
      <c r="K58" s="1578"/>
      <c r="M58" s="207"/>
      <c r="N58" s="194"/>
    </row>
    <row r="59" spans="1:14" ht="41.25" customHeight="1" thickBot="1" x14ac:dyDescent="0.2">
      <c r="A59" s="1580"/>
      <c r="B59" s="1239" t="s">
        <v>760</v>
      </c>
      <c r="C59" s="1338" t="s">
        <v>1679</v>
      </c>
      <c r="D59" s="1331" t="s">
        <v>1679</v>
      </c>
      <c r="E59" s="1339" t="s">
        <v>1682</v>
      </c>
      <c r="F59" s="1574" t="s">
        <v>1694</v>
      </c>
      <c r="G59" s="1575"/>
      <c r="H59" s="1576" t="s">
        <v>1695</v>
      </c>
      <c r="I59" s="1577"/>
      <c r="J59" s="1577"/>
      <c r="K59" s="1578"/>
      <c r="M59" s="207"/>
      <c r="N59" s="194"/>
    </row>
    <row r="60" spans="1:14" ht="41.25" customHeight="1" thickBot="1" x14ac:dyDescent="0.2">
      <c r="A60" s="1580" t="s">
        <v>782</v>
      </c>
      <c r="B60" s="1239" t="s">
        <v>759</v>
      </c>
      <c r="C60" s="1338" t="s">
        <v>1679</v>
      </c>
      <c r="D60" s="1331" t="s">
        <v>1679</v>
      </c>
      <c r="E60" s="1339" t="s">
        <v>1679</v>
      </c>
      <c r="F60" s="1574" t="s">
        <v>1696</v>
      </c>
      <c r="G60" s="1575"/>
      <c r="H60" s="1576" t="s">
        <v>1697</v>
      </c>
      <c r="I60" s="1577"/>
      <c r="J60" s="1577"/>
      <c r="K60" s="1578"/>
      <c r="M60" s="207"/>
      <c r="N60" s="194"/>
    </row>
    <row r="61" spans="1:14" ht="41.25" customHeight="1" thickBot="1" x14ac:dyDescent="0.2">
      <c r="A61" s="1580"/>
      <c r="B61" s="1239" t="s">
        <v>760</v>
      </c>
      <c r="C61" s="1338" t="s">
        <v>1679</v>
      </c>
      <c r="D61" s="1331" t="s">
        <v>1679</v>
      </c>
      <c r="E61" s="1339" t="s">
        <v>1682</v>
      </c>
      <c r="F61" s="1574" t="s">
        <v>1694</v>
      </c>
      <c r="G61" s="1575"/>
      <c r="H61" s="1576" t="s">
        <v>1695</v>
      </c>
      <c r="I61" s="1577"/>
      <c r="J61" s="1577"/>
      <c r="K61" s="1578"/>
      <c r="M61" s="207"/>
      <c r="N61" s="194"/>
    </row>
    <row r="62" spans="1:14" ht="41.25" customHeight="1" thickBot="1" x14ac:dyDescent="0.2">
      <c r="A62" s="1580" t="s">
        <v>783</v>
      </c>
      <c r="B62" s="1239" t="s">
        <v>759</v>
      </c>
      <c r="C62" s="1338" t="s">
        <v>1679</v>
      </c>
      <c r="D62" s="1331" t="s">
        <v>1679</v>
      </c>
      <c r="E62" s="1339" t="s">
        <v>1679</v>
      </c>
      <c r="F62" s="1574" t="s">
        <v>1696</v>
      </c>
      <c r="G62" s="1575"/>
      <c r="H62" s="1576" t="s">
        <v>1697</v>
      </c>
      <c r="I62" s="1577"/>
      <c r="J62" s="1577"/>
      <c r="K62" s="1578"/>
      <c r="M62" s="207"/>
      <c r="N62" s="194"/>
    </row>
    <row r="63" spans="1:14" ht="41.25" customHeight="1" thickBot="1" x14ac:dyDescent="0.2">
      <c r="A63" s="1580"/>
      <c r="B63" s="1239" t="s">
        <v>760</v>
      </c>
      <c r="C63" s="1338" t="s">
        <v>1679</v>
      </c>
      <c r="D63" s="1331" t="s">
        <v>1679</v>
      </c>
      <c r="E63" s="1339" t="s">
        <v>1682</v>
      </c>
      <c r="F63" s="1574" t="s">
        <v>1694</v>
      </c>
      <c r="G63" s="1575"/>
      <c r="H63" s="1576" t="s">
        <v>1695</v>
      </c>
      <c r="I63" s="1577"/>
      <c r="J63" s="1577"/>
      <c r="K63" s="1578"/>
      <c r="M63" s="207"/>
      <c r="N63" s="194"/>
    </row>
    <row r="64" spans="1:14" s="78" customFormat="1" ht="21.95" customHeight="1" x14ac:dyDescent="0.15">
      <c r="A64" s="1561" t="s">
        <v>787</v>
      </c>
      <c r="B64" s="1562"/>
      <c r="C64" s="1581" t="s">
        <v>761</v>
      </c>
      <c r="D64" s="1582"/>
      <c r="E64" s="1583"/>
      <c r="F64" s="1566" t="s">
        <v>1407</v>
      </c>
      <c r="G64" s="1567"/>
      <c r="H64" s="1567"/>
      <c r="I64" s="1567"/>
      <c r="J64" s="1567"/>
      <c r="K64" s="1568"/>
      <c r="M64" s="197"/>
      <c r="N64" s="194"/>
    </row>
    <row r="65" spans="1:14" s="78" customFormat="1" ht="21.95" customHeight="1" thickBot="1" x14ac:dyDescent="0.2">
      <c r="A65" s="1563"/>
      <c r="B65" s="1564"/>
      <c r="C65" s="1240" t="s">
        <v>756</v>
      </c>
      <c r="D65" s="1240" t="s">
        <v>757</v>
      </c>
      <c r="E65" s="1240" t="s">
        <v>758</v>
      </c>
      <c r="F65" s="1569" t="s">
        <v>50</v>
      </c>
      <c r="G65" s="1571"/>
      <c r="H65" s="1569" t="s">
        <v>1406</v>
      </c>
      <c r="I65" s="1570"/>
      <c r="J65" s="1570"/>
      <c r="K65" s="1571"/>
      <c r="M65" s="197"/>
      <c r="N65" s="194"/>
    </row>
    <row r="66" spans="1:14" ht="41.25" customHeight="1" thickBot="1" x14ac:dyDescent="0.2">
      <c r="A66" s="1580" t="s">
        <v>784</v>
      </c>
      <c r="B66" s="1239" t="s">
        <v>759</v>
      </c>
      <c r="C66" s="1338" t="s">
        <v>1679</v>
      </c>
      <c r="D66" s="1331" t="s">
        <v>1679</v>
      </c>
      <c r="E66" s="1339" t="s">
        <v>1679</v>
      </c>
      <c r="F66" s="1574" t="s">
        <v>1696</v>
      </c>
      <c r="G66" s="1575"/>
      <c r="H66" s="1576" t="s">
        <v>1697</v>
      </c>
      <c r="I66" s="1577"/>
      <c r="J66" s="1577"/>
      <c r="K66" s="1578"/>
      <c r="M66" s="207"/>
      <c r="N66" s="194"/>
    </row>
    <row r="67" spans="1:14" ht="41.25" customHeight="1" thickBot="1" x14ac:dyDescent="0.2">
      <c r="A67" s="1580"/>
      <c r="B67" s="1239" t="s">
        <v>760</v>
      </c>
      <c r="C67" s="1338" t="s">
        <v>1679</v>
      </c>
      <c r="D67" s="1331" t="s">
        <v>1679</v>
      </c>
      <c r="E67" s="1339" t="s">
        <v>1682</v>
      </c>
      <c r="F67" s="1574" t="s">
        <v>1694</v>
      </c>
      <c r="G67" s="1575"/>
      <c r="H67" s="1576" t="s">
        <v>1695</v>
      </c>
      <c r="I67" s="1577"/>
      <c r="J67" s="1577"/>
      <c r="K67" s="1578"/>
      <c r="M67" s="207"/>
      <c r="N67" s="194"/>
    </row>
    <row r="68" spans="1:14" ht="41.25" customHeight="1" thickBot="1" x14ac:dyDescent="0.2">
      <c r="A68" s="1580" t="s">
        <v>785</v>
      </c>
      <c r="B68" s="1239" t="s">
        <v>759</v>
      </c>
      <c r="C68" s="1338" t="s">
        <v>1679</v>
      </c>
      <c r="D68" s="1331" t="s">
        <v>1679</v>
      </c>
      <c r="E68" s="1339" t="s">
        <v>1679</v>
      </c>
      <c r="F68" s="1574" t="s">
        <v>1696</v>
      </c>
      <c r="G68" s="1575"/>
      <c r="H68" s="1576" t="s">
        <v>1697</v>
      </c>
      <c r="I68" s="1577"/>
      <c r="J68" s="1577"/>
      <c r="K68" s="1578"/>
      <c r="M68" s="207"/>
      <c r="N68" s="194"/>
    </row>
    <row r="69" spans="1:14" ht="41.25" customHeight="1" thickBot="1" x14ac:dyDescent="0.2">
      <c r="A69" s="1580"/>
      <c r="B69" s="1239" t="s">
        <v>760</v>
      </c>
      <c r="C69" s="1338" t="s">
        <v>1679</v>
      </c>
      <c r="D69" s="1331" t="s">
        <v>1679</v>
      </c>
      <c r="E69" s="1339" t="s">
        <v>1682</v>
      </c>
      <c r="F69" s="1574" t="s">
        <v>1694</v>
      </c>
      <c r="G69" s="1575"/>
      <c r="H69" s="1576" t="s">
        <v>1695</v>
      </c>
      <c r="I69" s="1577"/>
      <c r="J69" s="1577"/>
      <c r="K69" s="1578"/>
      <c r="M69" s="207"/>
      <c r="N69" s="194"/>
    </row>
    <row r="70" spans="1:14" ht="41.25" customHeight="1" thickBot="1" x14ac:dyDescent="0.2">
      <c r="A70" s="1580" t="s">
        <v>786</v>
      </c>
      <c r="B70" s="1239" t="s">
        <v>759</v>
      </c>
      <c r="C70" s="1338" t="s">
        <v>1679</v>
      </c>
      <c r="D70" s="1331" t="s">
        <v>1679</v>
      </c>
      <c r="E70" s="1339" t="s">
        <v>1679</v>
      </c>
      <c r="F70" s="1574" t="s">
        <v>1696</v>
      </c>
      <c r="G70" s="1575"/>
      <c r="H70" s="1576" t="s">
        <v>1697</v>
      </c>
      <c r="I70" s="1577"/>
      <c r="J70" s="1577"/>
      <c r="K70" s="1578"/>
      <c r="M70" s="207"/>
      <c r="N70" s="194"/>
    </row>
    <row r="71" spans="1:14" ht="41.25" customHeight="1" thickBot="1" x14ac:dyDescent="0.2">
      <c r="A71" s="1580"/>
      <c r="B71" s="1239" t="s">
        <v>760</v>
      </c>
      <c r="C71" s="1338" t="s">
        <v>1679</v>
      </c>
      <c r="D71" s="1331" t="s">
        <v>1679</v>
      </c>
      <c r="E71" s="1339" t="s">
        <v>1682</v>
      </c>
      <c r="F71" s="1574" t="s">
        <v>1694</v>
      </c>
      <c r="G71" s="1575"/>
      <c r="H71" s="1576" t="s">
        <v>1695</v>
      </c>
      <c r="I71" s="1577"/>
      <c r="J71" s="1577"/>
      <c r="K71" s="1578"/>
      <c r="M71" s="207"/>
      <c r="N71" s="194"/>
    </row>
    <row r="72" spans="1:14" s="78" customFormat="1" ht="21.95" customHeight="1" x14ac:dyDescent="0.15">
      <c r="A72" s="1561" t="s">
        <v>788</v>
      </c>
      <c r="B72" s="1562"/>
      <c r="C72" s="1565" t="s">
        <v>761</v>
      </c>
      <c r="D72" s="1565"/>
      <c r="E72" s="1565"/>
      <c r="F72" s="1566" t="s">
        <v>1407</v>
      </c>
      <c r="G72" s="1567"/>
      <c r="H72" s="1567"/>
      <c r="I72" s="1567"/>
      <c r="J72" s="1567"/>
      <c r="K72" s="1568"/>
      <c r="M72" s="197"/>
      <c r="N72" s="194"/>
    </row>
    <row r="73" spans="1:14" s="78" customFormat="1" ht="21.95" customHeight="1" thickBot="1" x14ac:dyDescent="0.2">
      <c r="A73" s="1563"/>
      <c r="B73" s="1564"/>
      <c r="C73" s="1240" t="s">
        <v>756</v>
      </c>
      <c r="D73" s="1240" t="s">
        <v>757</v>
      </c>
      <c r="E73" s="1240" t="s">
        <v>758</v>
      </c>
      <c r="F73" s="1565" t="s">
        <v>50</v>
      </c>
      <c r="G73" s="1565"/>
      <c r="H73" s="1569" t="s">
        <v>1406</v>
      </c>
      <c r="I73" s="1570"/>
      <c r="J73" s="1570"/>
      <c r="K73" s="1571"/>
      <c r="M73" s="197"/>
      <c r="N73" s="194"/>
    </row>
    <row r="74" spans="1:14" ht="41.25" customHeight="1" thickBot="1" x14ac:dyDescent="0.2">
      <c r="A74" s="1580" t="s">
        <v>789</v>
      </c>
      <c r="B74" s="1239" t="s">
        <v>759</v>
      </c>
      <c r="C74" s="1338" t="s">
        <v>1679</v>
      </c>
      <c r="D74" s="1331" t="s">
        <v>1679</v>
      </c>
      <c r="E74" s="1339" t="s">
        <v>1679</v>
      </c>
      <c r="F74" s="1574" t="s">
        <v>1698</v>
      </c>
      <c r="G74" s="1575"/>
      <c r="H74" s="1576" t="s">
        <v>1699</v>
      </c>
      <c r="I74" s="1577"/>
      <c r="J74" s="1577"/>
      <c r="K74" s="1578"/>
      <c r="M74" s="207"/>
      <c r="N74" s="194"/>
    </row>
    <row r="75" spans="1:14" ht="41.25" customHeight="1" thickBot="1" x14ac:dyDescent="0.2">
      <c r="A75" s="1580"/>
      <c r="B75" s="1239" t="s">
        <v>760</v>
      </c>
      <c r="C75" s="1338" t="s">
        <v>1679</v>
      </c>
      <c r="D75" s="1331" t="s">
        <v>1679</v>
      </c>
      <c r="E75" s="1339" t="s">
        <v>1682</v>
      </c>
      <c r="F75" s="1574" t="s">
        <v>1694</v>
      </c>
      <c r="G75" s="1575"/>
      <c r="H75" s="1576" t="s">
        <v>1695</v>
      </c>
      <c r="I75" s="1577"/>
      <c r="J75" s="1577"/>
      <c r="K75" s="1578"/>
      <c r="M75" s="207"/>
      <c r="N75" s="194"/>
    </row>
    <row r="76" spans="1:14" ht="41.25" customHeight="1" thickBot="1" x14ac:dyDescent="0.2">
      <c r="A76" s="1580" t="s">
        <v>790</v>
      </c>
      <c r="B76" s="1239" t="s">
        <v>759</v>
      </c>
      <c r="C76" s="1338" t="s">
        <v>1679</v>
      </c>
      <c r="D76" s="1331" t="s">
        <v>1679</v>
      </c>
      <c r="E76" s="1339" t="s">
        <v>1679</v>
      </c>
      <c r="F76" s="1574" t="s">
        <v>1698</v>
      </c>
      <c r="G76" s="1575"/>
      <c r="H76" s="1576" t="s">
        <v>1699</v>
      </c>
      <c r="I76" s="1577"/>
      <c r="J76" s="1577"/>
      <c r="K76" s="1578"/>
      <c r="M76" s="207"/>
      <c r="N76" s="194"/>
    </row>
    <row r="77" spans="1:14" ht="41.25" customHeight="1" thickBot="1" x14ac:dyDescent="0.2">
      <c r="A77" s="1580"/>
      <c r="B77" s="1239" t="s">
        <v>760</v>
      </c>
      <c r="C77" s="1338" t="s">
        <v>1679</v>
      </c>
      <c r="D77" s="1331" t="s">
        <v>1679</v>
      </c>
      <c r="E77" s="1339" t="s">
        <v>1682</v>
      </c>
      <c r="F77" s="1574" t="s">
        <v>1694</v>
      </c>
      <c r="G77" s="1575"/>
      <c r="H77" s="1576" t="s">
        <v>1695</v>
      </c>
      <c r="I77" s="1577"/>
      <c r="J77" s="1577"/>
      <c r="K77" s="1578"/>
      <c r="M77" s="207"/>
      <c r="N77" s="194"/>
    </row>
    <row r="78" spans="1:14" ht="41.25" customHeight="1" thickBot="1" x14ac:dyDescent="0.2">
      <c r="A78" s="1580" t="s">
        <v>791</v>
      </c>
      <c r="B78" s="1239" t="s">
        <v>759</v>
      </c>
      <c r="C78" s="1338" t="s">
        <v>1679</v>
      </c>
      <c r="D78" s="1331" t="s">
        <v>1679</v>
      </c>
      <c r="E78" s="1339" t="s">
        <v>1679</v>
      </c>
      <c r="F78" s="1574" t="s">
        <v>1698</v>
      </c>
      <c r="G78" s="1575"/>
      <c r="H78" s="1576" t="s">
        <v>1699</v>
      </c>
      <c r="I78" s="1577"/>
      <c r="J78" s="1577"/>
      <c r="K78" s="1578"/>
      <c r="M78" s="207"/>
      <c r="N78" s="194"/>
    </row>
    <row r="79" spans="1:14" ht="41.25" customHeight="1" thickBot="1" x14ac:dyDescent="0.2">
      <c r="A79" s="1580"/>
      <c r="B79" s="1239" t="s">
        <v>760</v>
      </c>
      <c r="C79" s="1338" t="s">
        <v>1679</v>
      </c>
      <c r="D79" s="1331" t="s">
        <v>1679</v>
      </c>
      <c r="E79" s="1339" t="s">
        <v>1682</v>
      </c>
      <c r="F79" s="1574" t="s">
        <v>1694</v>
      </c>
      <c r="G79" s="1575"/>
      <c r="H79" s="1576" t="s">
        <v>1695</v>
      </c>
      <c r="I79" s="1577"/>
      <c r="J79" s="1577"/>
      <c r="K79" s="1578"/>
      <c r="M79" s="207"/>
      <c r="N79" s="194"/>
    </row>
    <row r="80" spans="1:14" s="78" customFormat="1" ht="21.95" customHeight="1" x14ac:dyDescent="0.15">
      <c r="A80" s="1561" t="s">
        <v>792</v>
      </c>
      <c r="B80" s="1562"/>
      <c r="C80" s="1565" t="s">
        <v>761</v>
      </c>
      <c r="D80" s="1565"/>
      <c r="E80" s="1565"/>
      <c r="F80" s="1566" t="s">
        <v>1407</v>
      </c>
      <c r="G80" s="1567"/>
      <c r="H80" s="1567"/>
      <c r="I80" s="1567"/>
      <c r="J80" s="1567"/>
      <c r="K80" s="1568"/>
      <c r="M80" s="197"/>
      <c r="N80" s="194"/>
    </row>
    <row r="81" spans="1:14" s="78" customFormat="1" ht="21.95" customHeight="1" thickBot="1" x14ac:dyDescent="0.2">
      <c r="A81" s="1563"/>
      <c r="B81" s="1564"/>
      <c r="C81" s="1240" t="s">
        <v>756</v>
      </c>
      <c r="D81" s="1240" t="s">
        <v>757</v>
      </c>
      <c r="E81" s="1240" t="s">
        <v>758</v>
      </c>
      <c r="F81" s="1565" t="s">
        <v>50</v>
      </c>
      <c r="G81" s="1565"/>
      <c r="H81" s="1569" t="s">
        <v>1406</v>
      </c>
      <c r="I81" s="1570"/>
      <c r="J81" s="1570"/>
      <c r="K81" s="1571"/>
      <c r="M81" s="197"/>
      <c r="N81" s="194"/>
    </row>
    <row r="82" spans="1:14" ht="42" customHeight="1" thickBot="1" x14ac:dyDescent="0.2">
      <c r="A82" s="1580" t="s">
        <v>793</v>
      </c>
      <c r="B82" s="1239" t="s">
        <v>759</v>
      </c>
      <c r="C82" s="1338" t="s">
        <v>1682</v>
      </c>
      <c r="D82" s="1331" t="s">
        <v>1682</v>
      </c>
      <c r="E82" s="1339" t="s">
        <v>1682</v>
      </c>
      <c r="F82" s="1587"/>
      <c r="G82" s="1574"/>
      <c r="H82" s="1588"/>
      <c r="I82" s="1588"/>
      <c r="J82" s="1588"/>
      <c r="K82" s="1588"/>
      <c r="M82" s="207"/>
      <c r="N82" s="194"/>
    </row>
    <row r="83" spans="1:14" ht="42" customHeight="1" thickBot="1" x14ac:dyDescent="0.2">
      <c r="A83" s="1580"/>
      <c r="B83" s="1239" t="s">
        <v>760</v>
      </c>
      <c r="C83" s="1338" t="s">
        <v>1682</v>
      </c>
      <c r="D83" s="1331" t="s">
        <v>1682</v>
      </c>
      <c r="E83" s="1339" t="s">
        <v>1682</v>
      </c>
      <c r="F83" s="1587"/>
      <c r="G83" s="1574"/>
      <c r="H83" s="1588"/>
      <c r="I83" s="1588"/>
      <c r="J83" s="1588"/>
      <c r="K83" s="1588"/>
      <c r="M83" s="207"/>
      <c r="N83" s="194"/>
    </row>
    <row r="84" spans="1:14" ht="42" customHeight="1" thickBot="1" x14ac:dyDescent="0.2">
      <c r="A84" s="1580" t="s">
        <v>794</v>
      </c>
      <c r="B84" s="1239" t="s">
        <v>759</v>
      </c>
      <c r="C84" s="1338" t="s">
        <v>1682</v>
      </c>
      <c r="D84" s="1331" t="s">
        <v>1682</v>
      </c>
      <c r="E84" s="1339" t="s">
        <v>1682</v>
      </c>
      <c r="F84" s="1587"/>
      <c r="G84" s="1574"/>
      <c r="H84" s="1588"/>
      <c r="I84" s="1588"/>
      <c r="J84" s="1588"/>
      <c r="K84" s="1588"/>
      <c r="M84" s="207"/>
      <c r="N84" s="194"/>
    </row>
    <row r="85" spans="1:14" ht="42" customHeight="1" thickBot="1" x14ac:dyDescent="0.2">
      <c r="A85" s="1580"/>
      <c r="B85" s="1239" t="s">
        <v>760</v>
      </c>
      <c r="C85" s="1338" t="s">
        <v>1682</v>
      </c>
      <c r="D85" s="1331" t="s">
        <v>1682</v>
      </c>
      <c r="E85" s="1339" t="s">
        <v>1682</v>
      </c>
      <c r="F85" s="1587"/>
      <c r="G85" s="1574"/>
      <c r="H85" s="1588"/>
      <c r="I85" s="1588"/>
      <c r="J85" s="1588"/>
      <c r="K85" s="1588"/>
      <c r="M85" s="207"/>
      <c r="N85" s="194"/>
    </row>
    <row r="86" spans="1:14" s="78" customFormat="1" ht="21.95" customHeight="1" x14ac:dyDescent="0.15">
      <c r="A86" s="1561" t="s">
        <v>795</v>
      </c>
      <c r="B86" s="1562"/>
      <c r="C86" s="1565" t="s">
        <v>761</v>
      </c>
      <c r="D86" s="1565"/>
      <c r="E86" s="1565"/>
      <c r="F86" s="1566" t="s">
        <v>1407</v>
      </c>
      <c r="G86" s="1567"/>
      <c r="H86" s="1567"/>
      <c r="I86" s="1567"/>
      <c r="J86" s="1567"/>
      <c r="K86" s="1568"/>
      <c r="M86" s="197"/>
      <c r="N86" s="194"/>
    </row>
    <row r="87" spans="1:14" s="78" customFormat="1" ht="21.95" customHeight="1" thickBot="1" x14ac:dyDescent="0.2">
      <c r="A87" s="1563"/>
      <c r="B87" s="1564"/>
      <c r="C87" s="1240" t="s">
        <v>1102</v>
      </c>
      <c r="D87" s="1240" t="s">
        <v>757</v>
      </c>
      <c r="E87" s="1240" t="s">
        <v>758</v>
      </c>
      <c r="F87" s="1565" t="s">
        <v>50</v>
      </c>
      <c r="G87" s="1565"/>
      <c r="H87" s="1565" t="s">
        <v>1406</v>
      </c>
      <c r="I87" s="1565"/>
      <c r="J87" s="1565"/>
      <c r="K87" s="1565"/>
      <c r="M87" s="197"/>
      <c r="N87" s="194"/>
    </row>
    <row r="88" spans="1:14" ht="41.25" customHeight="1" thickBot="1" x14ac:dyDescent="0.2">
      <c r="A88" s="1580" t="s">
        <v>796</v>
      </c>
      <c r="B88" s="1239" t="s">
        <v>759</v>
      </c>
      <c r="C88" s="294" t="s">
        <v>1682</v>
      </c>
      <c r="D88" s="1331" t="s">
        <v>1682</v>
      </c>
      <c r="E88" s="1331" t="s">
        <v>1682</v>
      </c>
      <c r="F88" s="1587"/>
      <c r="G88" s="1574"/>
      <c r="H88" s="1588"/>
      <c r="I88" s="1588"/>
      <c r="J88" s="1588"/>
      <c r="K88" s="1588"/>
      <c r="M88" s="207"/>
      <c r="N88" s="194"/>
    </row>
    <row r="89" spans="1:14" ht="41.25" customHeight="1" thickBot="1" x14ac:dyDescent="0.2">
      <c r="A89" s="1580"/>
      <c r="B89" s="1239" t="s">
        <v>760</v>
      </c>
      <c r="C89" s="1331" t="s">
        <v>1682</v>
      </c>
      <c r="D89" s="1331" t="s">
        <v>1682</v>
      </c>
      <c r="E89" s="1331" t="s">
        <v>1682</v>
      </c>
      <c r="F89" s="1587"/>
      <c r="G89" s="1574"/>
      <c r="H89" s="1588"/>
      <c r="I89" s="1588"/>
      <c r="J89" s="1588"/>
      <c r="K89" s="1588"/>
      <c r="M89" s="207"/>
      <c r="N89" s="194"/>
    </row>
    <row r="90" spans="1:14" s="78" customFormat="1" ht="22.5" customHeight="1" x14ac:dyDescent="0.15">
      <c r="A90" s="1561" t="s">
        <v>306</v>
      </c>
      <c r="B90" s="1562"/>
      <c r="C90" s="1565" t="s">
        <v>761</v>
      </c>
      <c r="D90" s="1565"/>
      <c r="E90" s="1565"/>
      <c r="F90" s="1566" t="s">
        <v>1407</v>
      </c>
      <c r="G90" s="1567"/>
      <c r="H90" s="1567"/>
      <c r="I90" s="1567"/>
      <c r="J90" s="1567"/>
      <c r="K90" s="1568"/>
      <c r="M90" s="197"/>
      <c r="N90" s="194"/>
    </row>
    <row r="91" spans="1:14" s="78" customFormat="1" ht="22.5" customHeight="1" thickBot="1" x14ac:dyDescent="0.2">
      <c r="A91" s="1563"/>
      <c r="B91" s="1564"/>
      <c r="C91" s="1240" t="s">
        <v>756</v>
      </c>
      <c r="D91" s="1240" t="s">
        <v>757</v>
      </c>
      <c r="E91" s="1240" t="s">
        <v>758</v>
      </c>
      <c r="F91" s="1565" t="s">
        <v>50</v>
      </c>
      <c r="G91" s="1565"/>
      <c r="H91" s="1569" t="s">
        <v>1406</v>
      </c>
      <c r="I91" s="1570"/>
      <c r="J91" s="1570"/>
      <c r="K91" s="1571"/>
      <c r="M91" s="197"/>
      <c r="N91" s="194"/>
    </row>
    <row r="92" spans="1:14" ht="42" customHeight="1" thickBot="1" x14ac:dyDescent="0.2">
      <c r="A92" s="1580" t="s">
        <v>797</v>
      </c>
      <c r="B92" s="1239" t="s">
        <v>759</v>
      </c>
      <c r="C92" s="1338" t="s">
        <v>1682</v>
      </c>
      <c r="D92" s="1331" t="s">
        <v>1682</v>
      </c>
      <c r="E92" s="1339" t="s">
        <v>1682</v>
      </c>
      <c r="F92" s="1587"/>
      <c r="G92" s="1574"/>
      <c r="H92" s="1588"/>
      <c r="I92" s="1588"/>
      <c r="J92" s="1588"/>
      <c r="K92" s="1588"/>
      <c r="M92" s="207"/>
      <c r="N92" s="194"/>
    </row>
    <row r="93" spans="1:14" ht="42" customHeight="1" thickBot="1" x14ac:dyDescent="0.2">
      <c r="A93" s="1580"/>
      <c r="B93" s="1239" t="s">
        <v>760</v>
      </c>
      <c r="C93" s="1338" t="s">
        <v>1682</v>
      </c>
      <c r="D93" s="1331" t="s">
        <v>1682</v>
      </c>
      <c r="E93" s="1339" t="s">
        <v>1682</v>
      </c>
      <c r="F93" s="1587"/>
      <c r="G93" s="1574"/>
      <c r="H93" s="1588"/>
      <c r="I93" s="1588"/>
      <c r="J93" s="1588"/>
      <c r="K93" s="1588"/>
      <c r="M93" s="207"/>
      <c r="N93" s="194"/>
    </row>
    <row r="94" spans="1:14" ht="42" customHeight="1" thickBot="1" x14ac:dyDescent="0.2">
      <c r="A94" s="1580" t="s">
        <v>798</v>
      </c>
      <c r="B94" s="1239" t="s">
        <v>759</v>
      </c>
      <c r="C94" s="1338" t="s">
        <v>1682</v>
      </c>
      <c r="D94" s="1331" t="s">
        <v>1682</v>
      </c>
      <c r="E94" s="1339" t="s">
        <v>1682</v>
      </c>
      <c r="F94" s="1587"/>
      <c r="G94" s="1574"/>
      <c r="H94" s="1588"/>
      <c r="I94" s="1588"/>
      <c r="J94" s="1588"/>
      <c r="K94" s="1588"/>
      <c r="M94" s="207"/>
      <c r="N94" s="194"/>
    </row>
    <row r="95" spans="1:14" ht="42" customHeight="1" thickBot="1" x14ac:dyDescent="0.2">
      <c r="A95" s="1580"/>
      <c r="B95" s="1239" t="s">
        <v>760</v>
      </c>
      <c r="C95" s="1338" t="s">
        <v>1682</v>
      </c>
      <c r="D95" s="1331" t="s">
        <v>1682</v>
      </c>
      <c r="E95" s="1339" t="s">
        <v>1682</v>
      </c>
      <c r="F95" s="1587"/>
      <c r="G95" s="1574"/>
      <c r="H95" s="1588"/>
      <c r="I95" s="1588"/>
      <c r="J95" s="1588"/>
      <c r="K95" s="1588"/>
      <c r="M95" s="207"/>
      <c r="N95" s="194"/>
    </row>
    <row r="96" spans="1:14" ht="42" customHeight="1" thickBot="1" x14ac:dyDescent="0.2">
      <c r="A96" s="1580" t="s">
        <v>799</v>
      </c>
      <c r="B96" s="1239" t="s">
        <v>759</v>
      </c>
      <c r="C96" s="1338" t="s">
        <v>1682</v>
      </c>
      <c r="D96" s="1331" t="s">
        <v>1682</v>
      </c>
      <c r="E96" s="1339" t="s">
        <v>1682</v>
      </c>
      <c r="F96" s="1587"/>
      <c r="G96" s="1574"/>
      <c r="H96" s="1588"/>
      <c r="I96" s="1588"/>
      <c r="J96" s="1588"/>
      <c r="K96" s="1588"/>
      <c r="M96" s="207"/>
      <c r="N96" s="194"/>
    </row>
    <row r="97" spans="1:14" ht="42" customHeight="1" thickBot="1" x14ac:dyDescent="0.2">
      <c r="A97" s="1580"/>
      <c r="B97" s="1239" t="s">
        <v>760</v>
      </c>
      <c r="C97" s="1338" t="s">
        <v>1682</v>
      </c>
      <c r="D97" s="1331" t="s">
        <v>1682</v>
      </c>
      <c r="E97" s="1339" t="s">
        <v>1682</v>
      </c>
      <c r="F97" s="1587"/>
      <c r="G97" s="1574"/>
      <c r="H97" s="1588"/>
      <c r="I97" s="1588"/>
      <c r="J97" s="1588"/>
      <c r="K97" s="1588"/>
      <c r="M97" s="207"/>
      <c r="N97" s="194"/>
    </row>
    <row r="98" spans="1:14" s="78" customFormat="1" ht="21.95" customHeight="1" x14ac:dyDescent="0.15">
      <c r="A98" s="1561" t="s">
        <v>800</v>
      </c>
      <c r="B98" s="1562"/>
      <c r="C98" s="1565" t="s">
        <v>761</v>
      </c>
      <c r="D98" s="1565"/>
      <c r="E98" s="1565"/>
      <c r="F98" s="1566" t="s">
        <v>1407</v>
      </c>
      <c r="G98" s="1567"/>
      <c r="H98" s="1567"/>
      <c r="I98" s="1567"/>
      <c r="J98" s="1567"/>
      <c r="K98" s="1568"/>
      <c r="M98" s="197"/>
      <c r="N98" s="194"/>
    </row>
    <row r="99" spans="1:14" s="78" customFormat="1" ht="43.15" customHeight="1" x14ac:dyDescent="0.15">
      <c r="A99" s="1563"/>
      <c r="B99" s="1564"/>
      <c r="C99" s="1241" t="s">
        <v>1103</v>
      </c>
      <c r="D99" s="1238" t="s">
        <v>757</v>
      </c>
      <c r="E99" s="1238" t="s">
        <v>758</v>
      </c>
      <c r="F99" s="1565" t="s">
        <v>50</v>
      </c>
      <c r="G99" s="1565"/>
      <c r="H99" s="1569" t="s">
        <v>1406</v>
      </c>
      <c r="I99" s="1570"/>
      <c r="J99" s="1570"/>
      <c r="K99" s="1571"/>
      <c r="M99" s="197"/>
      <c r="N99" s="194"/>
    </row>
    <row r="100" spans="1:14" s="78" customFormat="1" ht="41.25" customHeight="1" thickBot="1" x14ac:dyDescent="0.2">
      <c r="A100" s="1572" t="s">
        <v>803</v>
      </c>
      <c r="B100" s="1239" t="s">
        <v>759</v>
      </c>
      <c r="C100" s="1335" t="s">
        <v>1682</v>
      </c>
      <c r="D100" s="1336" t="s">
        <v>1682</v>
      </c>
      <c r="E100" s="1337" t="s">
        <v>1682</v>
      </c>
      <c r="F100" s="1587"/>
      <c r="G100" s="1575"/>
      <c r="H100" s="1589"/>
      <c r="I100" s="1590"/>
      <c r="J100" s="1590"/>
      <c r="K100" s="1591"/>
      <c r="M100" s="197"/>
      <c r="N100" s="194"/>
    </row>
    <row r="101" spans="1:14" s="5" customFormat="1" ht="41.25" customHeight="1" thickBot="1" x14ac:dyDescent="0.2">
      <c r="A101" s="1573"/>
      <c r="B101" s="1239" t="s">
        <v>760</v>
      </c>
      <c r="C101" s="1338" t="s">
        <v>1682</v>
      </c>
      <c r="D101" s="1331" t="s">
        <v>1682</v>
      </c>
      <c r="E101" s="1339" t="s">
        <v>1682</v>
      </c>
      <c r="F101" s="1587"/>
      <c r="G101" s="1575"/>
      <c r="H101" s="1589"/>
      <c r="I101" s="1590"/>
      <c r="J101" s="1590"/>
      <c r="K101" s="1591"/>
      <c r="M101" s="197"/>
      <c r="N101" s="194"/>
    </row>
    <row r="102" spans="1:14" s="5" customFormat="1" ht="41.25" customHeight="1" thickBot="1" x14ac:dyDescent="0.2">
      <c r="A102" s="1579" t="s">
        <v>804</v>
      </c>
      <c r="B102" s="1239" t="s">
        <v>759</v>
      </c>
      <c r="C102" s="1338" t="s">
        <v>1682</v>
      </c>
      <c r="D102" s="1331" t="s">
        <v>1682</v>
      </c>
      <c r="E102" s="1339" t="s">
        <v>1682</v>
      </c>
      <c r="F102" s="1587"/>
      <c r="G102" s="1575"/>
      <c r="H102" s="1589"/>
      <c r="I102" s="1590"/>
      <c r="J102" s="1590"/>
      <c r="K102" s="1591"/>
      <c r="M102" s="197"/>
      <c r="N102" s="194"/>
    </row>
    <row r="103" spans="1:14" s="5" customFormat="1" ht="41.25" customHeight="1" thickBot="1" x14ac:dyDescent="0.2">
      <c r="A103" s="1573"/>
      <c r="B103" s="1239" t="s">
        <v>760</v>
      </c>
      <c r="C103" s="1338" t="s">
        <v>1682</v>
      </c>
      <c r="D103" s="1331" t="s">
        <v>1682</v>
      </c>
      <c r="E103" s="1339" t="s">
        <v>1682</v>
      </c>
      <c r="F103" s="1587"/>
      <c r="G103" s="1575"/>
      <c r="H103" s="1589"/>
      <c r="I103" s="1590"/>
      <c r="J103" s="1590"/>
      <c r="K103" s="1591"/>
      <c r="L103" s="234"/>
      <c r="M103" s="207"/>
      <c r="N103" s="194"/>
    </row>
    <row r="104" spans="1:14" s="5" customFormat="1" ht="41.25" customHeight="1" thickBot="1" x14ac:dyDescent="0.2">
      <c r="A104" s="1580" t="s">
        <v>805</v>
      </c>
      <c r="B104" s="1239" t="s">
        <v>759</v>
      </c>
      <c r="C104" s="1338" t="s">
        <v>1682</v>
      </c>
      <c r="D104" s="1331" t="s">
        <v>1682</v>
      </c>
      <c r="E104" s="1339" t="s">
        <v>1682</v>
      </c>
      <c r="F104" s="1587"/>
      <c r="G104" s="1575"/>
      <c r="H104" s="1589"/>
      <c r="I104" s="1590"/>
      <c r="J104" s="1590"/>
      <c r="K104" s="1591"/>
      <c r="M104" s="207"/>
      <c r="N104" s="194"/>
    </row>
    <row r="105" spans="1:14" s="5" customFormat="1" ht="41.25" customHeight="1" thickBot="1" x14ac:dyDescent="0.2">
      <c r="A105" s="1580"/>
      <c r="B105" s="1239" t="s">
        <v>760</v>
      </c>
      <c r="C105" s="1338" t="s">
        <v>1682</v>
      </c>
      <c r="D105" s="1331" t="s">
        <v>1682</v>
      </c>
      <c r="E105" s="1339" t="s">
        <v>1682</v>
      </c>
      <c r="F105" s="1587"/>
      <c r="G105" s="1575"/>
      <c r="H105" s="1589"/>
      <c r="I105" s="1590"/>
      <c r="J105" s="1590"/>
      <c r="K105" s="1591"/>
      <c r="M105" s="207"/>
      <c r="N105" s="194"/>
    </row>
    <row r="106" spans="1:14" s="5" customFormat="1" ht="41.25" customHeight="1" thickBot="1" x14ac:dyDescent="0.2">
      <c r="A106" s="1580" t="s">
        <v>806</v>
      </c>
      <c r="B106" s="1239" t="s">
        <v>759</v>
      </c>
      <c r="C106" s="1338" t="s">
        <v>1682</v>
      </c>
      <c r="D106" s="1331" t="s">
        <v>1682</v>
      </c>
      <c r="E106" s="1339" t="s">
        <v>1682</v>
      </c>
      <c r="F106" s="1587"/>
      <c r="G106" s="1575"/>
      <c r="H106" s="1589"/>
      <c r="I106" s="1590"/>
      <c r="J106" s="1590"/>
      <c r="K106" s="1591"/>
      <c r="M106" s="207"/>
      <c r="N106" s="194"/>
    </row>
    <row r="107" spans="1:14" ht="41.25" customHeight="1" thickBot="1" x14ac:dyDescent="0.2">
      <c r="A107" s="1580"/>
      <c r="B107" s="1239" t="s">
        <v>760</v>
      </c>
      <c r="C107" s="1338" t="s">
        <v>1682</v>
      </c>
      <c r="D107" s="1331" t="s">
        <v>1682</v>
      </c>
      <c r="E107" s="1339" t="s">
        <v>1682</v>
      </c>
      <c r="F107" s="1587"/>
      <c r="G107" s="1575"/>
      <c r="H107" s="1589"/>
      <c r="I107" s="1590"/>
      <c r="J107" s="1590"/>
      <c r="K107" s="1591"/>
      <c r="M107" s="207"/>
      <c r="N107" s="194"/>
    </row>
    <row r="108" spans="1:14" ht="41.25" customHeight="1" thickBot="1" x14ac:dyDescent="0.2">
      <c r="A108" s="1580" t="s">
        <v>807</v>
      </c>
      <c r="B108" s="1239" t="s">
        <v>759</v>
      </c>
      <c r="C108" s="1338" t="s">
        <v>1682</v>
      </c>
      <c r="D108" s="1331" t="s">
        <v>1682</v>
      </c>
      <c r="E108" s="1339" t="s">
        <v>1682</v>
      </c>
      <c r="F108" s="1587"/>
      <c r="G108" s="1575"/>
      <c r="H108" s="1589"/>
      <c r="I108" s="1590"/>
      <c r="J108" s="1590"/>
      <c r="K108" s="1591"/>
      <c r="M108" s="207"/>
      <c r="N108" s="194"/>
    </row>
    <row r="109" spans="1:14" ht="41.25" customHeight="1" thickBot="1" x14ac:dyDescent="0.2">
      <c r="A109" s="1580"/>
      <c r="B109" s="1239" t="s">
        <v>760</v>
      </c>
      <c r="C109" s="1338" t="s">
        <v>1682</v>
      </c>
      <c r="D109" s="1331" t="s">
        <v>1682</v>
      </c>
      <c r="E109" s="1339" t="s">
        <v>1682</v>
      </c>
      <c r="F109" s="1587"/>
      <c r="G109" s="1575"/>
      <c r="H109" s="1584"/>
      <c r="I109" s="1585"/>
      <c r="J109" s="1585"/>
      <c r="K109" s="1586"/>
      <c r="M109" s="207"/>
      <c r="N109" s="1205"/>
    </row>
  </sheetData>
  <sheetProtection formatCells="0" formatColumns="0" formatRows="0" insertHyperlinks="0"/>
  <dataConsolidate/>
  <mergeCells count="261">
    <mergeCell ref="A102:A103"/>
    <mergeCell ref="F102:G102"/>
    <mergeCell ref="H102:K102"/>
    <mergeCell ref="F103:G103"/>
    <mergeCell ref="H103:K103"/>
    <mergeCell ref="A108:A109"/>
    <mergeCell ref="F108:G108"/>
    <mergeCell ref="H108:K108"/>
    <mergeCell ref="F109:G109"/>
    <mergeCell ref="H109:K109"/>
    <mergeCell ref="A104:A105"/>
    <mergeCell ref="F104:G104"/>
    <mergeCell ref="H104:K104"/>
    <mergeCell ref="F105:G105"/>
    <mergeCell ref="H105:K105"/>
    <mergeCell ref="A106:A107"/>
    <mergeCell ref="F106:G106"/>
    <mergeCell ref="H106:K106"/>
    <mergeCell ref="F107:G107"/>
    <mergeCell ref="H107:K107"/>
    <mergeCell ref="A98:B99"/>
    <mergeCell ref="C98:E98"/>
    <mergeCell ref="F98:K98"/>
    <mergeCell ref="F99:G99"/>
    <mergeCell ref="H99:K99"/>
    <mergeCell ref="A100:A101"/>
    <mergeCell ref="F100:G100"/>
    <mergeCell ref="H100:K100"/>
    <mergeCell ref="F101:G101"/>
    <mergeCell ref="H101:K101"/>
    <mergeCell ref="A94:A95"/>
    <mergeCell ref="F94:G94"/>
    <mergeCell ref="H94:K94"/>
    <mergeCell ref="F95:G95"/>
    <mergeCell ref="H95:K95"/>
    <mergeCell ref="A96:A97"/>
    <mergeCell ref="F96:G96"/>
    <mergeCell ref="H96:K96"/>
    <mergeCell ref="F97:G97"/>
    <mergeCell ref="H97:K97"/>
    <mergeCell ref="A90:B91"/>
    <mergeCell ref="C90:E90"/>
    <mergeCell ref="F90:K90"/>
    <mergeCell ref="F91:G91"/>
    <mergeCell ref="H91:K91"/>
    <mergeCell ref="A92:A93"/>
    <mergeCell ref="F92:G92"/>
    <mergeCell ref="H92:K92"/>
    <mergeCell ref="F93:G93"/>
    <mergeCell ref="H93:K93"/>
    <mergeCell ref="A86:B87"/>
    <mergeCell ref="C86:E86"/>
    <mergeCell ref="F86:K86"/>
    <mergeCell ref="F87:G87"/>
    <mergeCell ref="H87:K87"/>
    <mergeCell ref="A88:A89"/>
    <mergeCell ref="F88:G88"/>
    <mergeCell ref="H88:K88"/>
    <mergeCell ref="F89:G89"/>
    <mergeCell ref="H89:K89"/>
    <mergeCell ref="A82:A83"/>
    <mergeCell ref="F82:G82"/>
    <mergeCell ref="H82:K82"/>
    <mergeCell ref="F83:G83"/>
    <mergeCell ref="H83:K83"/>
    <mergeCell ref="A84:A85"/>
    <mergeCell ref="F84:G84"/>
    <mergeCell ref="H84:K84"/>
    <mergeCell ref="F85:G85"/>
    <mergeCell ref="H85:K85"/>
    <mergeCell ref="A78:A79"/>
    <mergeCell ref="F78:G78"/>
    <mergeCell ref="H78:K78"/>
    <mergeCell ref="F79:G79"/>
    <mergeCell ref="H79:K79"/>
    <mergeCell ref="A80:B81"/>
    <mergeCell ref="C80:E80"/>
    <mergeCell ref="F80:K80"/>
    <mergeCell ref="F81:G81"/>
    <mergeCell ref="H81:K81"/>
    <mergeCell ref="A74:A75"/>
    <mergeCell ref="F74:G74"/>
    <mergeCell ref="H74:K74"/>
    <mergeCell ref="F75:G75"/>
    <mergeCell ref="H75:K75"/>
    <mergeCell ref="A76:A77"/>
    <mergeCell ref="F76:G76"/>
    <mergeCell ref="H76:K76"/>
    <mergeCell ref="F77:G77"/>
    <mergeCell ref="H77:K77"/>
    <mergeCell ref="A70:A71"/>
    <mergeCell ref="F70:G70"/>
    <mergeCell ref="H70:K70"/>
    <mergeCell ref="F71:G71"/>
    <mergeCell ref="H71:K71"/>
    <mergeCell ref="A72:B73"/>
    <mergeCell ref="C72:E72"/>
    <mergeCell ref="F72:K72"/>
    <mergeCell ref="F73:G73"/>
    <mergeCell ref="H73:K73"/>
    <mergeCell ref="A66:A67"/>
    <mergeCell ref="F66:G66"/>
    <mergeCell ref="H66:K66"/>
    <mergeCell ref="F67:G67"/>
    <mergeCell ref="H67:K67"/>
    <mergeCell ref="A68:A69"/>
    <mergeCell ref="F68:G68"/>
    <mergeCell ref="H68:K68"/>
    <mergeCell ref="F69:G69"/>
    <mergeCell ref="H69:K69"/>
    <mergeCell ref="A62:A63"/>
    <mergeCell ref="F62:G62"/>
    <mergeCell ref="H62:K62"/>
    <mergeCell ref="F63:G63"/>
    <mergeCell ref="H63:K63"/>
    <mergeCell ref="A64:B65"/>
    <mergeCell ref="C64:E64"/>
    <mergeCell ref="F64:K64"/>
    <mergeCell ref="F65:G65"/>
    <mergeCell ref="H65:K65"/>
    <mergeCell ref="A58:A59"/>
    <mergeCell ref="F58:G58"/>
    <mergeCell ref="H58:K58"/>
    <mergeCell ref="F59:G59"/>
    <mergeCell ref="H59:K59"/>
    <mergeCell ref="A60:A61"/>
    <mergeCell ref="F60:G60"/>
    <mergeCell ref="H60:K60"/>
    <mergeCell ref="F61:G61"/>
    <mergeCell ref="H61:K61"/>
    <mergeCell ref="A54:B55"/>
    <mergeCell ref="C54:E54"/>
    <mergeCell ref="F54:K54"/>
    <mergeCell ref="F55:G55"/>
    <mergeCell ref="H55:K55"/>
    <mergeCell ref="A56:A57"/>
    <mergeCell ref="F56:G56"/>
    <mergeCell ref="H56:K56"/>
    <mergeCell ref="F57:G57"/>
    <mergeCell ref="H57:K57"/>
    <mergeCell ref="A50:A51"/>
    <mergeCell ref="F50:G50"/>
    <mergeCell ref="H50:K50"/>
    <mergeCell ref="F51:G51"/>
    <mergeCell ref="H51:K51"/>
    <mergeCell ref="A52:A53"/>
    <mergeCell ref="F52:G52"/>
    <mergeCell ref="H52:K52"/>
    <mergeCell ref="F53:G53"/>
    <mergeCell ref="H53:K53"/>
    <mergeCell ref="A46:A47"/>
    <mergeCell ref="F46:G46"/>
    <mergeCell ref="H46:K46"/>
    <mergeCell ref="F47:G47"/>
    <mergeCell ref="H47:K47"/>
    <mergeCell ref="A48:B49"/>
    <mergeCell ref="C48:E48"/>
    <mergeCell ref="F48:K48"/>
    <mergeCell ref="F49:G49"/>
    <mergeCell ref="H49:K49"/>
    <mergeCell ref="A42:A43"/>
    <mergeCell ref="F42:G42"/>
    <mergeCell ref="H42:K42"/>
    <mergeCell ref="F43:G43"/>
    <mergeCell ref="H43:K43"/>
    <mergeCell ref="A44:A45"/>
    <mergeCell ref="F44:G44"/>
    <mergeCell ref="H44:K44"/>
    <mergeCell ref="F45:G45"/>
    <mergeCell ref="H45:K45"/>
    <mergeCell ref="A38:A39"/>
    <mergeCell ref="F38:G38"/>
    <mergeCell ref="H38:K38"/>
    <mergeCell ref="F39:G39"/>
    <mergeCell ref="H39:K39"/>
    <mergeCell ref="A40:B41"/>
    <mergeCell ref="C40:E40"/>
    <mergeCell ref="F40:K40"/>
    <mergeCell ref="F41:G41"/>
    <mergeCell ref="H41:K41"/>
    <mergeCell ref="A34:B35"/>
    <mergeCell ref="C34:E34"/>
    <mergeCell ref="F34:K34"/>
    <mergeCell ref="F35:G35"/>
    <mergeCell ref="H35:K35"/>
    <mergeCell ref="A36:A37"/>
    <mergeCell ref="F36:G36"/>
    <mergeCell ref="H36:K36"/>
    <mergeCell ref="F37:G37"/>
    <mergeCell ref="H37:K37"/>
    <mergeCell ref="A30:A31"/>
    <mergeCell ref="F30:G30"/>
    <mergeCell ref="H30:K30"/>
    <mergeCell ref="F31:G31"/>
    <mergeCell ref="H31:K31"/>
    <mergeCell ref="A32:A33"/>
    <mergeCell ref="F32:G32"/>
    <mergeCell ref="H32:K32"/>
    <mergeCell ref="F33:G33"/>
    <mergeCell ref="H33:K33"/>
    <mergeCell ref="A26:A27"/>
    <mergeCell ref="F26:G26"/>
    <mergeCell ref="H26:K26"/>
    <mergeCell ref="F27:G27"/>
    <mergeCell ref="H27:K27"/>
    <mergeCell ref="A28:A29"/>
    <mergeCell ref="F28:G28"/>
    <mergeCell ref="H28:K28"/>
    <mergeCell ref="F29:G29"/>
    <mergeCell ref="H29:K29"/>
    <mergeCell ref="A22:A23"/>
    <mergeCell ref="F22:G22"/>
    <mergeCell ref="H22:K22"/>
    <mergeCell ref="F23:G23"/>
    <mergeCell ref="H23:K23"/>
    <mergeCell ref="A24:A25"/>
    <mergeCell ref="F24:G24"/>
    <mergeCell ref="H24:K24"/>
    <mergeCell ref="F25:G25"/>
    <mergeCell ref="H25:K25"/>
    <mergeCell ref="A18:A19"/>
    <mergeCell ref="F18:G18"/>
    <mergeCell ref="H18:K18"/>
    <mergeCell ref="F19:G19"/>
    <mergeCell ref="H19:K19"/>
    <mergeCell ref="A20:B21"/>
    <mergeCell ref="C20:E20"/>
    <mergeCell ref="F20:K20"/>
    <mergeCell ref="F21:G21"/>
    <mergeCell ref="H21:K21"/>
    <mergeCell ref="A14:A15"/>
    <mergeCell ref="F14:G14"/>
    <mergeCell ref="H14:K14"/>
    <mergeCell ref="F15:G15"/>
    <mergeCell ref="H15:K15"/>
    <mergeCell ref="A16:A17"/>
    <mergeCell ref="F16:G16"/>
    <mergeCell ref="H16:K16"/>
    <mergeCell ref="F17:G17"/>
    <mergeCell ref="H17:K17"/>
    <mergeCell ref="A10:A11"/>
    <mergeCell ref="F10:G10"/>
    <mergeCell ref="H10:K10"/>
    <mergeCell ref="F11:G11"/>
    <mergeCell ref="H11:K11"/>
    <mergeCell ref="A12:A13"/>
    <mergeCell ref="F12:G12"/>
    <mergeCell ref="H12:K12"/>
    <mergeCell ref="F13:G13"/>
    <mergeCell ref="H13:K13"/>
    <mergeCell ref="A1:K1"/>
    <mergeCell ref="C2:J2"/>
    <mergeCell ref="L2:L6"/>
    <mergeCell ref="I4:K4"/>
    <mergeCell ref="A6:K6"/>
    <mergeCell ref="A7:K7"/>
    <mergeCell ref="A8:B9"/>
    <mergeCell ref="C8:E8"/>
    <mergeCell ref="F8:K8"/>
    <mergeCell ref="F9:G9"/>
    <mergeCell ref="H9:K9"/>
  </mergeCells>
  <phoneticPr fontId="4"/>
  <dataValidations count="5">
    <dataValidation allowBlank="1" showErrorMessage="1" sqref="I8:K8 I100:K109 I34:K34 I20:K20 I48:K48 I40:K40 I64:K64 I54:K54 I80:K80 I72:K72 I82:K86 I88:K90 I92:K98 F8:H9 F20:H21 F34:H35 F40:H41 F48:H49 F54:H55 F64:H65 F72:H73 F80:H109"/>
    <dataValidation allowBlank="1" showInputMessage="1" showErrorMessage="1" prompt="表紙シートの病院名を反映" sqref="I4:K4"/>
    <dataValidation type="list" allowBlank="1" showInputMessage="1" showErrorMessage="1" prompt="表紙①に反映されます" sqref="K2">
      <formula1>"あり,なし"</formula1>
    </dataValidation>
    <dataValidation type="list" allowBlank="1" showInputMessage="1" showErrorMessage="1" sqref="C88:E89">
      <formula1>"○,△,×"</formula1>
    </dataValidation>
    <dataValidation type="list" allowBlank="1" showInputMessage="1" showErrorMessage="1" sqref="C10:E19 C22:E33 C36:E39 C42:E47 C50:E53 C56:E63 C66:E71 C74:E79 C82:E85 C92:E97 C100:E109">
      <formula1>"○,×"</formula1>
    </dataValidation>
  </dataValidations>
  <hyperlinks>
    <hyperlink ref="M1" location="表紙①!D15" tooltip="表紙①に戻ります" display="表紙①に戻る"/>
    <hyperlink ref="M2" location="'様式4（機能別）'!N23" tooltip="様式4（機能別）に戻ります" display="様式4（機能別）のⅡ（地域がん診療連携拠点病院の指定要件について）に戻る"/>
    <hyperlink ref="M4" location="'様式4（機能別）'!N547" tooltip="様式4（機能別）に戻ります" display="様式4（機能別）のVII（地域がん診療病院の指定要件について）に戻る"/>
    <hyperlink ref="H10" r:id="rId1"/>
    <hyperlink ref="H11" r:id="rId2"/>
    <hyperlink ref="H12" r:id="rId3"/>
    <hyperlink ref="H13" r:id="rId4"/>
    <hyperlink ref="H14" r:id="rId5"/>
    <hyperlink ref="H15" r:id="rId6"/>
    <hyperlink ref="H16" r:id="rId7"/>
    <hyperlink ref="H17" r:id="rId8"/>
    <hyperlink ref="H18" r:id="rId9"/>
    <hyperlink ref="H19" r:id="rId10"/>
    <hyperlink ref="H32" r:id="rId11"/>
    <hyperlink ref="H33" r:id="rId12"/>
    <hyperlink ref="H42" r:id="rId13"/>
    <hyperlink ref="H43" r:id="rId14"/>
    <hyperlink ref="H44" r:id="rId15"/>
    <hyperlink ref="H45" r:id="rId16"/>
    <hyperlink ref="H46" r:id="rId17"/>
    <hyperlink ref="H47" r:id="rId18"/>
    <hyperlink ref="H50" r:id="rId19"/>
    <hyperlink ref="H51" r:id="rId20"/>
    <hyperlink ref="H52" r:id="rId21"/>
    <hyperlink ref="H53" r:id="rId22"/>
    <hyperlink ref="H56" r:id="rId23"/>
    <hyperlink ref="H57" r:id="rId24"/>
    <hyperlink ref="H58" r:id="rId25"/>
    <hyperlink ref="H59" r:id="rId26"/>
    <hyperlink ref="H60" r:id="rId27"/>
    <hyperlink ref="H61" r:id="rId28"/>
    <hyperlink ref="H62" r:id="rId29"/>
    <hyperlink ref="H63" r:id="rId30"/>
    <hyperlink ref="H66" r:id="rId31"/>
    <hyperlink ref="H67" r:id="rId32"/>
    <hyperlink ref="H68" r:id="rId33"/>
    <hyperlink ref="H69" r:id="rId34"/>
    <hyperlink ref="H70" r:id="rId35"/>
    <hyperlink ref="H71" r:id="rId36"/>
    <hyperlink ref="H74" r:id="rId37"/>
    <hyperlink ref="H75" r:id="rId38"/>
    <hyperlink ref="H76" r:id="rId39"/>
    <hyperlink ref="H77" r:id="rId40"/>
    <hyperlink ref="H78" r:id="rId41"/>
    <hyperlink ref="H79" r:id="rId42"/>
  </hyperlinks>
  <printOptions horizontalCentered="1"/>
  <pageMargins left="0.39370078740157483" right="0.39370078740157483" top="0.59055118110236227" bottom="0.59055118110236227" header="0.35433070866141736" footer="0.27559055118110237"/>
  <pageSetup paperSize="9" scale="54" fitToHeight="0" orientation="portrait" cellComments="asDisplayed" r:id="rId43"/>
  <headerFooter>
    <oddHeader>&amp;Rver.2.0</oddHeader>
    <oddFooter>&amp;C&amp;P/&amp;N&amp;R&amp;A</oddFooter>
  </headerFooter>
  <rowBreaks count="2" manualBreakCount="2">
    <brk id="39" max="11" man="1"/>
    <brk id="71" max="1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00B050"/>
    <pageSetUpPr fitToPage="1"/>
  </sheetPr>
  <dimension ref="A1:AA22"/>
  <sheetViews>
    <sheetView showGridLines="0" view="pageBreakPreview" zoomScaleNormal="100" zoomScaleSheetLayoutView="100" zoomScalePageLayoutView="80" workbookViewId="0">
      <selection activeCell="U23" sqref="U23"/>
    </sheetView>
  </sheetViews>
  <sheetFormatPr defaultColWidth="9" defaultRowHeight="12" x14ac:dyDescent="0.15"/>
  <cols>
    <col min="1" max="1" width="4.125" style="78" customWidth="1"/>
    <col min="2" max="2" width="21.125" style="78" customWidth="1"/>
    <col min="3" max="3" width="10.625" style="78" customWidth="1"/>
    <col min="4" max="4" width="5.625" style="78" customWidth="1"/>
    <col min="5" max="5" width="15.5" style="78" customWidth="1"/>
    <col min="6" max="14" width="2.625" style="78" customWidth="1"/>
    <col min="15" max="15" width="1.625" style="78" customWidth="1"/>
    <col min="16" max="23" width="2.625" style="78" customWidth="1"/>
    <col min="24" max="24" width="10.5" style="78" customWidth="1"/>
    <col min="25" max="25" width="15" style="78" customWidth="1"/>
    <col min="26" max="26" width="2.25" style="78" customWidth="1"/>
    <col min="27" max="27" width="80.625" style="78" customWidth="1"/>
    <col min="28" max="16384" width="9" style="78"/>
  </cols>
  <sheetData>
    <row r="1" spans="1:27" ht="15.95" customHeight="1" thickBot="1" x14ac:dyDescent="0.2">
      <c r="A1" s="1538" t="s">
        <v>249</v>
      </c>
      <c r="B1" s="1538"/>
      <c r="C1" s="1538"/>
      <c r="D1" s="1538"/>
      <c r="E1" s="1538"/>
      <c r="F1" s="1538"/>
      <c r="G1" s="1538"/>
      <c r="H1" s="1538"/>
      <c r="I1" s="1538"/>
      <c r="J1" s="1538"/>
      <c r="K1" s="1538"/>
      <c r="L1" s="1538"/>
      <c r="M1" s="1538"/>
      <c r="N1" s="1538"/>
      <c r="O1" s="1538"/>
      <c r="P1" s="1538"/>
      <c r="Q1" s="1538"/>
      <c r="R1" s="1538"/>
      <c r="S1" s="1538"/>
      <c r="T1" s="1538"/>
      <c r="U1" s="1538"/>
      <c r="V1" s="1538"/>
      <c r="W1" s="1538"/>
      <c r="X1" s="1538"/>
      <c r="Y1" s="126"/>
      <c r="Z1" s="990" t="s">
        <v>1214</v>
      </c>
      <c r="AA1" s="196"/>
    </row>
    <row r="2" spans="1:27" ht="24.95" customHeight="1" thickTop="1" thickBot="1" x14ac:dyDescent="0.2">
      <c r="A2" s="1608" t="s">
        <v>388</v>
      </c>
      <c r="B2" s="1608"/>
      <c r="C2" s="1608"/>
      <c r="D2" s="1608"/>
      <c r="E2" s="1608"/>
      <c r="F2" s="1608"/>
      <c r="G2" s="1608"/>
      <c r="H2" s="1608"/>
      <c r="I2" s="1608"/>
      <c r="J2" s="1608"/>
      <c r="K2" s="1608"/>
      <c r="L2" s="1608"/>
      <c r="M2" s="1608"/>
      <c r="N2" s="1608"/>
      <c r="O2" s="1608"/>
      <c r="P2" s="1608"/>
      <c r="Q2" s="1608"/>
      <c r="R2" s="1608"/>
      <c r="S2" s="1608"/>
      <c r="T2" s="1608"/>
      <c r="U2" s="1608"/>
      <c r="V2" s="1608"/>
      <c r="W2" s="1609"/>
      <c r="X2" s="288" t="s">
        <v>293</v>
      </c>
      <c r="Y2" s="1605" t="str">
        <f>IF(AND(X6&lt;&gt;"",X13&lt;&gt;"",X16&lt;&gt;"",X2&lt;&gt;""),"",IF(X2="あり","←下項目について選択・記載してください",IF(X2="","←「あり」か「なし」を選択してください","")))</f>
        <v>←下項目について選択・記載してください</v>
      </c>
      <c r="Z2" s="990" t="s">
        <v>1299</v>
      </c>
    </row>
    <row r="3" spans="1:27" ht="5.0999999999999996" customHeight="1" thickTop="1" x14ac:dyDescent="0.15">
      <c r="A3" s="248"/>
      <c r="B3" s="248"/>
      <c r="C3" s="248"/>
      <c r="D3" s="248"/>
      <c r="E3" s="248"/>
      <c r="F3" s="248"/>
      <c r="G3" s="248"/>
      <c r="H3" s="248"/>
      <c r="I3" s="248"/>
      <c r="J3" s="248"/>
      <c r="K3" s="248"/>
      <c r="L3" s="248"/>
      <c r="M3" s="248"/>
      <c r="N3" s="248"/>
      <c r="O3" s="248"/>
      <c r="P3" s="248"/>
      <c r="Q3" s="248"/>
      <c r="R3" s="248"/>
      <c r="S3" s="248"/>
      <c r="T3" s="248"/>
      <c r="U3" s="248"/>
      <c r="V3" s="248"/>
      <c r="W3" s="247"/>
      <c r="X3" s="248"/>
      <c r="Y3" s="1605"/>
    </row>
    <row r="4" spans="1:27" ht="20.25" customHeight="1" x14ac:dyDescent="0.15">
      <c r="A4" s="248"/>
      <c r="B4" s="248"/>
      <c r="C4" s="248"/>
      <c r="D4" s="248"/>
      <c r="E4" s="278" t="s">
        <v>327</v>
      </c>
      <c r="F4" s="1606" t="str">
        <f>表紙①!E2</f>
        <v>市立貝塚病院</v>
      </c>
      <c r="G4" s="1606"/>
      <c r="H4" s="1606"/>
      <c r="I4" s="1606"/>
      <c r="J4" s="1606"/>
      <c r="K4" s="1606"/>
      <c r="L4" s="1606"/>
      <c r="M4" s="1607"/>
      <c r="N4" s="1607"/>
      <c r="O4" s="1607"/>
      <c r="P4" s="1607"/>
      <c r="Q4" s="1607"/>
      <c r="R4" s="1607"/>
      <c r="S4" s="1607"/>
      <c r="T4" s="1607"/>
      <c r="U4" s="1607"/>
      <c r="V4" s="1607"/>
      <c r="W4" s="1607"/>
      <c r="X4" s="1607"/>
      <c r="Y4" s="1605"/>
      <c r="Z4" s="990" t="s">
        <v>1272</v>
      </c>
    </row>
    <row r="5" spans="1:27" ht="20.100000000000001" customHeight="1" thickBot="1" x14ac:dyDescent="0.2">
      <c r="A5" s="248"/>
      <c r="B5" s="248"/>
      <c r="C5" s="248"/>
      <c r="D5" s="248"/>
      <c r="E5" s="245" t="s">
        <v>1355</v>
      </c>
      <c r="F5" s="38" t="s">
        <v>1601</v>
      </c>
      <c r="G5" s="38"/>
      <c r="H5" s="38"/>
      <c r="I5" s="38"/>
      <c r="J5" s="38"/>
      <c r="K5" s="38"/>
      <c r="L5" s="38"/>
      <c r="M5" s="38"/>
      <c r="N5" s="38"/>
      <c r="O5" s="280"/>
      <c r="P5" s="280"/>
      <c r="Q5" s="280"/>
      <c r="R5" s="280"/>
      <c r="S5" s="280"/>
      <c r="T5" s="280"/>
      <c r="U5" s="280"/>
      <c r="V5" s="280"/>
      <c r="W5" s="280"/>
      <c r="X5" s="280"/>
      <c r="Y5" s="1"/>
      <c r="Z5" s="1"/>
      <c r="AA5" s="1206" t="s">
        <v>384</v>
      </c>
    </row>
    <row r="6" spans="1:27" ht="27" customHeight="1" thickBot="1" x14ac:dyDescent="0.2">
      <c r="A6" s="256">
        <v>1</v>
      </c>
      <c r="B6" s="281" t="s">
        <v>414</v>
      </c>
      <c r="C6" s="282"/>
      <c r="D6" s="282"/>
      <c r="E6" s="299"/>
      <c r="F6" s="299"/>
      <c r="G6" s="299"/>
      <c r="H6" s="299"/>
      <c r="I6" s="299"/>
      <c r="J6" s="299"/>
      <c r="K6" s="299"/>
      <c r="L6" s="299"/>
      <c r="M6" s="299"/>
      <c r="N6" s="299"/>
      <c r="O6" s="299"/>
      <c r="P6" s="299"/>
      <c r="Q6" s="299"/>
      <c r="R6" s="299"/>
      <c r="S6" s="299"/>
      <c r="T6" s="299"/>
      <c r="U6" s="299"/>
      <c r="V6" s="299"/>
      <c r="W6" s="299"/>
      <c r="X6" s="291" t="s">
        <v>1657</v>
      </c>
      <c r="AA6" s="194"/>
    </row>
    <row r="7" spans="1:27" ht="27" customHeight="1" thickBot="1" x14ac:dyDescent="0.2">
      <c r="A7" s="256">
        <v>2</v>
      </c>
      <c r="B7" s="1592" t="s">
        <v>248</v>
      </c>
      <c r="C7" s="1593"/>
      <c r="D7" s="1593"/>
      <c r="E7" s="1551" t="s">
        <v>1764</v>
      </c>
      <c r="F7" s="1594"/>
      <c r="G7" s="1594"/>
      <c r="H7" s="1594"/>
      <c r="I7" s="1594"/>
      <c r="J7" s="1594"/>
      <c r="K7" s="1594"/>
      <c r="L7" s="1594"/>
      <c r="M7" s="1594"/>
      <c r="N7" s="1594"/>
      <c r="O7" s="1594"/>
      <c r="P7" s="1594"/>
      <c r="Q7" s="1594"/>
      <c r="R7" s="1594"/>
      <c r="S7" s="1594"/>
      <c r="T7" s="1594"/>
      <c r="U7" s="1594"/>
      <c r="V7" s="1594"/>
      <c r="W7" s="1594"/>
      <c r="X7" s="1552"/>
      <c r="AA7" s="364"/>
    </row>
    <row r="8" spans="1:27" ht="27" customHeight="1" thickBot="1" x14ac:dyDescent="0.2">
      <c r="A8" s="256">
        <v>3</v>
      </c>
      <c r="B8" s="1595" t="s">
        <v>247</v>
      </c>
      <c r="C8" s="1596"/>
      <c r="D8" s="1596"/>
      <c r="E8" s="1551" t="s">
        <v>1680</v>
      </c>
      <c r="F8" s="1594"/>
      <c r="G8" s="1594"/>
      <c r="H8" s="1594"/>
      <c r="I8" s="1594"/>
      <c r="J8" s="1594"/>
      <c r="K8" s="1594"/>
      <c r="L8" s="1594"/>
      <c r="M8" s="1594"/>
      <c r="N8" s="1594"/>
      <c r="O8" s="1594"/>
      <c r="P8" s="1594"/>
      <c r="Q8" s="1594"/>
      <c r="R8" s="1594"/>
      <c r="S8" s="1594"/>
      <c r="T8" s="1594"/>
      <c r="U8" s="1594"/>
      <c r="V8" s="1594"/>
      <c r="W8" s="1594"/>
      <c r="X8" s="1552"/>
      <c r="AA8" s="364"/>
    </row>
    <row r="9" spans="1:27" ht="54" customHeight="1" thickBot="1" x14ac:dyDescent="0.2">
      <c r="A9" s="256">
        <v>4</v>
      </c>
      <c r="B9" s="1592" t="s">
        <v>246</v>
      </c>
      <c r="C9" s="1593"/>
      <c r="D9" s="1593"/>
      <c r="E9" s="1597" t="s">
        <v>1765</v>
      </c>
      <c r="F9" s="1598"/>
      <c r="G9" s="1598"/>
      <c r="H9" s="1598"/>
      <c r="I9" s="1598"/>
      <c r="J9" s="1598"/>
      <c r="K9" s="1598"/>
      <c r="L9" s="1598"/>
      <c r="M9" s="1598"/>
      <c r="N9" s="1598"/>
      <c r="O9" s="1598"/>
      <c r="P9" s="1598"/>
      <c r="Q9" s="1598"/>
      <c r="R9" s="1598"/>
      <c r="S9" s="1598"/>
      <c r="T9" s="1598"/>
      <c r="U9" s="1598"/>
      <c r="V9" s="1598"/>
      <c r="W9" s="1598"/>
      <c r="X9" s="1599"/>
      <c r="AA9" s="364"/>
    </row>
    <row r="10" spans="1:27" ht="26.25" customHeight="1" thickBot="1" x14ac:dyDescent="0.2">
      <c r="A10" s="1634">
        <v>5</v>
      </c>
      <c r="B10" s="1636" t="s">
        <v>51</v>
      </c>
      <c r="C10" s="1637"/>
      <c r="D10" s="283" t="s">
        <v>50</v>
      </c>
      <c r="E10" s="1640" t="s">
        <v>1730</v>
      </c>
      <c r="F10" s="1641"/>
      <c r="G10" s="1641"/>
      <c r="H10" s="1641"/>
      <c r="I10" s="1641"/>
      <c r="J10" s="1641"/>
      <c r="K10" s="1641"/>
      <c r="L10" s="1641"/>
      <c r="M10" s="1641"/>
      <c r="N10" s="1641"/>
      <c r="O10" s="1641"/>
      <c r="P10" s="1641"/>
      <c r="Q10" s="1641"/>
      <c r="R10" s="1641"/>
      <c r="S10" s="1641"/>
      <c r="T10" s="1641"/>
      <c r="U10" s="1641"/>
      <c r="V10" s="1641"/>
      <c r="W10" s="1641"/>
      <c r="X10" s="1642"/>
      <c r="AA10" s="364"/>
    </row>
    <row r="11" spans="1:27" ht="54" customHeight="1" thickBot="1" x14ac:dyDescent="0.2">
      <c r="A11" s="1635"/>
      <c r="B11" s="1638"/>
      <c r="C11" s="1639"/>
      <c r="D11" s="298" t="s">
        <v>245</v>
      </c>
      <c r="E11" s="1643" t="s">
        <v>1731</v>
      </c>
      <c r="F11" s="1594"/>
      <c r="G11" s="1594"/>
      <c r="H11" s="1594"/>
      <c r="I11" s="1594"/>
      <c r="J11" s="1594"/>
      <c r="K11" s="1594"/>
      <c r="L11" s="1594"/>
      <c r="M11" s="1594"/>
      <c r="N11" s="1594"/>
      <c r="O11" s="1594"/>
      <c r="P11" s="1594"/>
      <c r="Q11" s="1594"/>
      <c r="R11" s="1594"/>
      <c r="S11" s="1594"/>
      <c r="T11" s="1594"/>
      <c r="U11" s="1594"/>
      <c r="V11" s="1594"/>
      <c r="W11" s="1594"/>
      <c r="X11" s="1552"/>
      <c r="AA11" s="364"/>
    </row>
    <row r="12" spans="1:27" ht="24" customHeight="1" thickBot="1" x14ac:dyDescent="0.2">
      <c r="A12" s="256">
        <v>6</v>
      </c>
      <c r="B12" s="284" t="s">
        <v>415</v>
      </c>
      <c r="C12" s="285"/>
      <c r="D12" s="285"/>
      <c r="E12" s="300"/>
      <c r="F12" s="300"/>
      <c r="G12" s="300"/>
      <c r="H12" s="300"/>
      <c r="I12" s="300"/>
      <c r="J12" s="300"/>
      <c r="K12" s="300"/>
      <c r="L12" s="300"/>
      <c r="M12" s="300"/>
      <c r="N12" s="300"/>
      <c r="O12" s="300"/>
      <c r="P12" s="300"/>
      <c r="Q12" s="300"/>
      <c r="R12" s="300"/>
      <c r="S12" s="300"/>
      <c r="T12" s="300"/>
      <c r="U12" s="300"/>
      <c r="V12" s="300"/>
      <c r="W12" s="300"/>
      <c r="X12" s="1334" t="s">
        <v>1657</v>
      </c>
      <c r="AA12" s="364"/>
    </row>
    <row r="13" spans="1:27" ht="24" customHeight="1" thickBot="1" x14ac:dyDescent="0.2">
      <c r="A13" s="1627">
        <v>7</v>
      </c>
      <c r="B13" s="1602" t="s">
        <v>416</v>
      </c>
      <c r="C13" s="1603"/>
      <c r="D13" s="1603"/>
      <c r="E13" s="1604"/>
      <c r="F13" s="1604"/>
      <c r="G13" s="1604"/>
      <c r="H13" s="1604"/>
      <c r="I13" s="1604"/>
      <c r="J13" s="1604"/>
      <c r="K13" s="1604"/>
      <c r="L13" s="1604"/>
      <c r="M13" s="1604"/>
      <c r="N13" s="1604"/>
      <c r="O13" s="1604"/>
      <c r="P13" s="1604"/>
      <c r="Q13" s="1604"/>
      <c r="R13" s="1604"/>
      <c r="S13" s="1604"/>
      <c r="T13" s="1604"/>
      <c r="U13" s="1604"/>
      <c r="V13" s="1604"/>
      <c r="W13" s="1604"/>
      <c r="X13" s="301" t="s">
        <v>1657</v>
      </c>
      <c r="AA13" s="364"/>
    </row>
    <row r="14" spans="1:27" ht="24" customHeight="1" thickBot="1" x14ac:dyDescent="0.2">
      <c r="A14" s="1628"/>
      <c r="B14" s="1600" t="s">
        <v>244</v>
      </c>
      <c r="C14" s="1601"/>
      <c r="D14" s="1601"/>
      <c r="E14" s="1551" t="s">
        <v>1766</v>
      </c>
      <c r="F14" s="1594"/>
      <c r="G14" s="1594"/>
      <c r="H14" s="1594"/>
      <c r="I14" s="1594"/>
      <c r="J14" s="1594"/>
      <c r="K14" s="1594"/>
      <c r="L14" s="1594"/>
      <c r="M14" s="1594"/>
      <c r="N14" s="1594"/>
      <c r="O14" s="1594"/>
      <c r="P14" s="1594"/>
      <c r="Q14" s="1594"/>
      <c r="R14" s="1594"/>
      <c r="S14" s="1594"/>
      <c r="T14" s="1594"/>
      <c r="U14" s="1594"/>
      <c r="V14" s="1594"/>
      <c r="W14" s="1594"/>
      <c r="X14" s="1552"/>
      <c r="AA14" s="364"/>
    </row>
    <row r="15" spans="1:27" ht="24" customHeight="1" thickBot="1" x14ac:dyDescent="0.2">
      <c r="A15" s="1629"/>
      <c r="B15" s="1630" t="s">
        <v>1432</v>
      </c>
      <c r="C15" s="1631"/>
      <c r="D15" s="1632"/>
      <c r="E15" s="1551" t="s">
        <v>1737</v>
      </c>
      <c r="F15" s="1594"/>
      <c r="G15" s="1594"/>
      <c r="H15" s="1594"/>
      <c r="I15" s="1594"/>
      <c r="J15" s="1594"/>
      <c r="K15" s="1594"/>
      <c r="L15" s="1594"/>
      <c r="M15" s="1594"/>
      <c r="N15" s="1552"/>
      <c r="O15" s="1647" t="s">
        <v>243</v>
      </c>
      <c r="P15" s="1648"/>
      <c r="Q15" s="1649"/>
      <c r="R15" s="1644">
        <v>236</v>
      </c>
      <c r="S15" s="1645"/>
      <c r="T15" s="1646"/>
      <c r="U15" s="1644"/>
      <c r="V15" s="1645"/>
      <c r="W15" s="1646"/>
      <c r="X15" s="378"/>
      <c r="AA15" s="364"/>
    </row>
    <row r="16" spans="1:27" ht="24" customHeight="1" thickBot="1" x14ac:dyDescent="0.2">
      <c r="A16" s="1627">
        <v>8</v>
      </c>
      <c r="B16" s="286" t="s">
        <v>417</v>
      </c>
      <c r="C16" s="287"/>
      <c r="D16" s="287"/>
      <c r="E16" s="302"/>
      <c r="F16" s="302"/>
      <c r="G16" s="302"/>
      <c r="H16" s="302"/>
      <c r="I16" s="302"/>
      <c r="J16" s="302"/>
      <c r="K16" s="302"/>
      <c r="L16" s="302"/>
      <c r="M16" s="302"/>
      <c r="N16" s="302"/>
      <c r="O16" s="302"/>
      <c r="P16" s="302"/>
      <c r="Q16" s="302"/>
      <c r="R16" s="302"/>
      <c r="S16" s="302"/>
      <c r="T16" s="302"/>
      <c r="U16" s="302"/>
      <c r="V16" s="302"/>
      <c r="W16" s="302"/>
      <c r="X16" s="291"/>
      <c r="AA16" s="364"/>
    </row>
    <row r="17" spans="1:27" ht="24" customHeight="1" thickBot="1" x14ac:dyDescent="0.2">
      <c r="A17" s="1628"/>
      <c r="B17" s="1600" t="s">
        <v>244</v>
      </c>
      <c r="C17" s="1601"/>
      <c r="D17" s="1633"/>
      <c r="E17" s="1551" t="s">
        <v>1766</v>
      </c>
      <c r="F17" s="1594"/>
      <c r="G17" s="1594"/>
      <c r="H17" s="1594"/>
      <c r="I17" s="1594"/>
      <c r="J17" s="1594"/>
      <c r="K17" s="1594"/>
      <c r="L17" s="1594"/>
      <c r="M17" s="1594"/>
      <c r="N17" s="1594"/>
      <c r="O17" s="1594"/>
      <c r="P17" s="1594"/>
      <c r="Q17" s="1594"/>
      <c r="R17" s="1594"/>
      <c r="S17" s="1594"/>
      <c r="T17" s="1594"/>
      <c r="U17" s="1594"/>
      <c r="V17" s="1594"/>
      <c r="W17" s="1594"/>
      <c r="X17" s="1552"/>
      <c r="AA17" s="364"/>
    </row>
    <row r="18" spans="1:27" ht="24" customHeight="1" thickBot="1" x14ac:dyDescent="0.2">
      <c r="A18" s="1628"/>
      <c r="B18" s="1630" t="s">
        <v>1432</v>
      </c>
      <c r="C18" s="1631"/>
      <c r="D18" s="1632"/>
      <c r="E18" s="1551" t="s">
        <v>1737</v>
      </c>
      <c r="F18" s="1594"/>
      <c r="G18" s="1594"/>
      <c r="H18" s="1594"/>
      <c r="I18" s="1594"/>
      <c r="J18" s="1594"/>
      <c r="K18" s="1594"/>
      <c r="L18" s="1594"/>
      <c r="M18" s="1594"/>
      <c r="N18" s="1552"/>
      <c r="O18" s="1617" t="s">
        <v>243</v>
      </c>
      <c r="P18" s="1617"/>
      <c r="Q18" s="1617"/>
      <c r="R18" s="1616">
        <v>236</v>
      </c>
      <c r="S18" s="1616"/>
      <c r="T18" s="1616"/>
      <c r="U18" s="1616"/>
      <c r="V18" s="1616"/>
      <c r="W18" s="1616"/>
      <c r="X18" s="378"/>
      <c r="AA18" s="364"/>
    </row>
    <row r="19" spans="1:27" ht="24" customHeight="1" thickBot="1" x14ac:dyDescent="0.2">
      <c r="A19" s="1629"/>
      <c r="B19" s="1624" t="s">
        <v>242</v>
      </c>
      <c r="C19" s="1625"/>
      <c r="D19" s="1626"/>
      <c r="E19" s="1551"/>
      <c r="F19" s="1594"/>
      <c r="G19" s="1594"/>
      <c r="H19" s="1594"/>
      <c r="I19" s="1594"/>
      <c r="J19" s="1594"/>
      <c r="K19" s="1594"/>
      <c r="L19" s="1594"/>
      <c r="M19" s="1594"/>
      <c r="N19" s="1594"/>
      <c r="O19" s="1594"/>
      <c r="P19" s="1594"/>
      <c r="Q19" s="1594"/>
      <c r="R19" s="1594"/>
      <c r="S19" s="1594"/>
      <c r="T19" s="1594"/>
      <c r="U19" s="1594"/>
      <c r="V19" s="1594"/>
      <c r="W19" s="1594"/>
      <c r="X19" s="1552"/>
      <c r="AA19" s="364"/>
    </row>
    <row r="20" spans="1:27" ht="24" customHeight="1" thickBot="1" x14ac:dyDescent="0.2">
      <c r="A20" s="1610">
        <v>9</v>
      </c>
      <c r="B20" s="1618" t="s">
        <v>1310</v>
      </c>
      <c r="C20" s="1116" t="s">
        <v>1604</v>
      </c>
      <c r="D20" s="1111"/>
      <c r="E20" s="1112"/>
      <c r="F20" s="1112"/>
      <c r="G20" s="1112"/>
      <c r="H20" s="1112"/>
      <c r="I20" s="1112"/>
      <c r="J20" s="1112"/>
      <c r="K20" s="1112"/>
      <c r="L20" s="1112"/>
      <c r="M20" s="1112"/>
      <c r="N20" s="1112"/>
      <c r="O20" s="1112"/>
      <c r="P20" s="1112"/>
      <c r="Q20" s="1112"/>
      <c r="R20" s="1112"/>
      <c r="S20" s="1112"/>
      <c r="T20" s="1117"/>
      <c r="U20" s="1621">
        <v>286</v>
      </c>
      <c r="V20" s="1622"/>
      <c r="W20" s="1623"/>
      <c r="X20" s="1126" t="s">
        <v>330</v>
      </c>
      <c r="Y20" s="200"/>
      <c r="Z20" s="200"/>
      <c r="AA20" s="364"/>
    </row>
    <row r="21" spans="1:27" ht="24" customHeight="1" thickBot="1" x14ac:dyDescent="0.2">
      <c r="A21" s="1611"/>
      <c r="B21" s="1619"/>
      <c r="C21" s="1108" t="s">
        <v>1605</v>
      </c>
      <c r="D21" s="1109"/>
      <c r="E21" s="1109"/>
      <c r="F21" s="1109"/>
      <c r="G21" s="1109"/>
      <c r="H21" s="1109"/>
      <c r="I21" s="1109"/>
      <c r="J21" s="1109"/>
      <c r="K21" s="1109"/>
      <c r="L21" s="1109"/>
      <c r="M21" s="1109"/>
      <c r="N21" s="1109"/>
      <c r="O21" s="1109"/>
      <c r="P21" s="1109"/>
      <c r="Q21" s="1109"/>
      <c r="R21" s="1109"/>
      <c r="S21" s="1109"/>
      <c r="T21" s="1110"/>
      <c r="U21" s="1613">
        <v>35</v>
      </c>
      <c r="V21" s="1614"/>
      <c r="W21" s="1615"/>
      <c r="X21" s="1127" t="s">
        <v>330</v>
      </c>
      <c r="AA21" s="364"/>
    </row>
    <row r="22" spans="1:27" ht="24" customHeight="1" thickBot="1" x14ac:dyDescent="0.2">
      <c r="A22" s="1612"/>
      <c r="B22" s="1620"/>
      <c r="C22" s="1113" t="s">
        <v>1606</v>
      </c>
      <c r="D22" s="1118"/>
      <c r="E22" s="1119"/>
      <c r="F22" s="1114"/>
      <c r="G22" s="1114"/>
      <c r="H22" s="1114"/>
      <c r="I22" s="1114"/>
      <c r="J22" s="1114"/>
      <c r="K22" s="1114"/>
      <c r="L22" s="1114"/>
      <c r="M22" s="1114"/>
      <c r="N22" s="1114"/>
      <c r="O22" s="1114"/>
      <c r="P22" s="1114"/>
      <c r="Q22" s="1114"/>
      <c r="R22" s="1114"/>
      <c r="S22" s="1114"/>
      <c r="T22" s="1115"/>
      <c r="U22" s="1613">
        <v>180</v>
      </c>
      <c r="V22" s="1614"/>
      <c r="W22" s="1615"/>
      <c r="X22" s="1128" t="s">
        <v>330</v>
      </c>
      <c r="AA22" s="365"/>
    </row>
  </sheetData>
  <sheetProtection formatCells="0" formatColumns="0" formatRows="0" insertHyperlinks="0"/>
  <mergeCells count="38">
    <mergeCell ref="A10:A11"/>
    <mergeCell ref="E14:X14"/>
    <mergeCell ref="B10:C11"/>
    <mergeCell ref="E10:X10"/>
    <mergeCell ref="E11:X11"/>
    <mergeCell ref="A13:A15"/>
    <mergeCell ref="B15:D15"/>
    <mergeCell ref="U15:W15"/>
    <mergeCell ref="R15:T15"/>
    <mergeCell ref="O15:Q15"/>
    <mergeCell ref="E15:N15"/>
    <mergeCell ref="A20:A22"/>
    <mergeCell ref="U21:W21"/>
    <mergeCell ref="E18:N18"/>
    <mergeCell ref="U18:W18"/>
    <mergeCell ref="O18:Q18"/>
    <mergeCell ref="U22:W22"/>
    <mergeCell ref="B20:B22"/>
    <mergeCell ref="U20:W20"/>
    <mergeCell ref="R18:T18"/>
    <mergeCell ref="B19:D19"/>
    <mergeCell ref="E19:X19"/>
    <mergeCell ref="A16:A19"/>
    <mergeCell ref="B18:D18"/>
    <mergeCell ref="B17:D17"/>
    <mergeCell ref="E17:X17"/>
    <mergeCell ref="Y2:Y4"/>
    <mergeCell ref="A1:X1"/>
    <mergeCell ref="F4:X4"/>
    <mergeCell ref="B7:D7"/>
    <mergeCell ref="E8:X8"/>
    <mergeCell ref="A2:W2"/>
    <mergeCell ref="B9:D9"/>
    <mergeCell ref="E7:X7"/>
    <mergeCell ref="B8:D8"/>
    <mergeCell ref="E9:X9"/>
    <mergeCell ref="B14:D14"/>
    <mergeCell ref="B13:W13"/>
  </mergeCells>
  <phoneticPr fontId="4"/>
  <dataValidations xWindow="821" yWindow="948" count="7">
    <dataValidation type="list" allowBlank="1" showInputMessage="1" showErrorMessage="1" sqref="X16 X6 X12:X13">
      <formula1>"はい,いいえ"</formula1>
    </dataValidation>
    <dataValidation allowBlank="1" showInputMessage="1" showErrorMessage="1" prompt="表紙シートの病院名を反映" sqref="F4:X4"/>
    <dataValidation type="list" allowBlank="1" showInputMessage="1" showErrorMessage="1" prompt="表紙①に反映されます" sqref="X2">
      <formula1>"あり,なし"</formula1>
    </dataValidation>
    <dataValidation type="custom" imeMode="disabled" allowBlank="1" showInputMessage="1" showErrorMessage="1" error="半角で入力してください" prompt="アドレスは、手入力せずにホームページからコピーしてください" sqref="E11:X11">
      <formula1>LEN(E11)=LENB(E11)</formula1>
    </dataValidation>
    <dataValidation imeMode="disabled" allowBlank="1" showInputMessage="1" showErrorMessage="1" prompt="内線番号を半角で入力" sqref="R15:X15 R18:X18"/>
    <dataValidation type="custom" imeMode="disabled" allowBlank="1" showInputMessage="1" showErrorMessage="1" error="半角で入力してください" prompt="電話番号はハイフン「-」を含め、半角で入力_x000a_XXX-XXXX-XXXX" sqref="E15:N15 E18:N18">
      <formula1>LEN(E15)=LENB(E15)</formula1>
    </dataValidation>
    <dataValidation type="whole" operator="greaterThanOrEqual" allowBlank="1" showInputMessage="1" showErrorMessage="1" prompt="整数で入力" sqref="U20:W22">
      <formula1>0</formula1>
    </dataValidation>
  </dataValidations>
  <hyperlinks>
    <hyperlink ref="Z1" location="表紙①!D19" tooltip="表紙①に戻ります" display="表紙①に戻る"/>
    <hyperlink ref="Z2" location="'様式4（機能別）'!N99" tooltip="様式4（機能別）に戻ります" display="様式4（機能別）のⅡ（地域がん診療連携拠点病院の指定要件について）に戻る"/>
    <hyperlink ref="Z4" location="'様式4（機能別）'!N606" tooltip="別紙4（機能別）に戻ります" display="様式4（機能別）のVII（地域がん診療病院の指定要件について）に戻る"/>
    <hyperlink ref="E11" r:id="rId1" location="nyuutoumendan"/>
  </hyperlinks>
  <printOptions horizontalCentered="1"/>
  <pageMargins left="0.39370078740157483" right="0.39370078740157483" top="0.59055118110236227" bottom="0.59055118110236227" header="0.35433070866141736" footer="0.27559055118110237"/>
  <pageSetup paperSize="9" scale="75" fitToHeight="0" orientation="portrait" cellComments="asDisplayed" r:id="rId2"/>
  <headerFooter>
    <oddHeader>&amp;Rver.2.0</oddHeader>
    <oddFooter>&amp;C&amp;P/&amp;N&amp;R&amp;A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00B050"/>
    <pageSetUpPr fitToPage="1"/>
  </sheetPr>
  <dimension ref="A1:AD45"/>
  <sheetViews>
    <sheetView showGridLines="0" view="pageBreakPreview" zoomScaleNormal="100" zoomScaleSheetLayoutView="100" workbookViewId="0">
      <selection activeCell="AB22" sqref="AB22"/>
    </sheetView>
  </sheetViews>
  <sheetFormatPr defaultColWidth="9" defaultRowHeight="12" x14ac:dyDescent="0.15"/>
  <cols>
    <col min="1" max="1" width="3.625" style="78" customWidth="1"/>
    <col min="2" max="2" width="8.625" style="78" customWidth="1"/>
    <col min="3" max="3" width="5.625" style="78" customWidth="1"/>
    <col min="4" max="4" width="6.625" style="78" customWidth="1"/>
    <col min="5" max="6" width="9" style="78"/>
    <col min="7" max="15" width="2.625" style="78" customWidth="1"/>
    <col min="16" max="16" width="1.625" style="78" customWidth="1"/>
    <col min="17" max="24" width="2.625" style="78" customWidth="1"/>
    <col min="25" max="25" width="9" style="78"/>
    <col min="26" max="26" width="15" style="78" customWidth="1"/>
    <col min="27" max="27" width="2.25" style="78" customWidth="1"/>
    <col min="28" max="28" width="80.625" style="78" customWidth="1"/>
    <col min="29" max="16384" width="9" style="78"/>
  </cols>
  <sheetData>
    <row r="1" spans="1:30" ht="15.95" customHeight="1" thickBot="1" x14ac:dyDescent="0.2">
      <c r="A1" s="1538" t="s">
        <v>253</v>
      </c>
      <c r="B1" s="1538"/>
      <c r="C1" s="1538"/>
      <c r="D1" s="1538"/>
      <c r="E1" s="1538"/>
      <c r="F1" s="1538"/>
      <c r="G1" s="1538"/>
      <c r="H1" s="1538"/>
      <c r="I1" s="1538"/>
      <c r="J1" s="1538"/>
      <c r="K1" s="1538"/>
      <c r="L1" s="1538"/>
      <c r="M1" s="1538"/>
      <c r="N1" s="1538"/>
      <c r="O1" s="1538"/>
      <c r="P1" s="1538"/>
      <c r="Q1" s="1538"/>
      <c r="R1" s="1538"/>
      <c r="S1" s="1538"/>
      <c r="T1" s="1538"/>
      <c r="U1" s="1538"/>
      <c r="V1" s="1538"/>
      <c r="W1" s="1538"/>
      <c r="X1" s="1538"/>
      <c r="Y1" s="1538"/>
      <c r="Z1" s="129"/>
      <c r="AA1" s="990" t="s">
        <v>1214</v>
      </c>
      <c r="AB1" s="126"/>
      <c r="AC1" s="117"/>
    </row>
    <row r="2" spans="1:30" ht="24.95" customHeight="1" thickTop="1" thickBot="1" x14ac:dyDescent="0.2">
      <c r="A2" s="1608" t="s">
        <v>388</v>
      </c>
      <c r="B2" s="1608"/>
      <c r="C2" s="1608"/>
      <c r="D2" s="1608"/>
      <c r="E2" s="1608"/>
      <c r="F2" s="1608"/>
      <c r="G2" s="1608"/>
      <c r="H2" s="1608"/>
      <c r="I2" s="1608"/>
      <c r="J2" s="1608"/>
      <c r="K2" s="1608"/>
      <c r="L2" s="1608"/>
      <c r="M2" s="1608"/>
      <c r="N2" s="1608"/>
      <c r="O2" s="1608"/>
      <c r="P2" s="1608"/>
      <c r="Q2" s="1608"/>
      <c r="R2" s="1608"/>
      <c r="S2" s="1608"/>
      <c r="T2" s="1608"/>
      <c r="U2" s="1608"/>
      <c r="V2" s="1608"/>
      <c r="W2" s="1608"/>
      <c r="X2" s="1609"/>
      <c r="Y2" s="288" t="s">
        <v>293</v>
      </c>
      <c r="Z2" s="1605" t="str">
        <f>IF(AND(Y2&lt;&gt;"",F7&lt;&gt;""),"",IF(Y2="あり","←緩和ケア病棟の有無について選択・記載してください",IF(Y2="","←「あり」か「なし」を選択してください","")))</f>
        <v/>
      </c>
      <c r="AA2" s="990" t="s">
        <v>1271</v>
      </c>
      <c r="AC2" s="117"/>
    </row>
    <row r="3" spans="1:30" ht="5.0999999999999996" customHeight="1" thickTop="1" x14ac:dyDescent="0.15">
      <c r="A3" s="248"/>
      <c r="B3" s="248"/>
      <c r="C3" s="248"/>
      <c r="D3" s="248"/>
      <c r="E3" s="248"/>
      <c r="F3" s="248"/>
      <c r="G3" s="248"/>
      <c r="H3" s="248"/>
      <c r="I3" s="248"/>
      <c r="J3" s="248"/>
      <c r="K3" s="248"/>
      <c r="L3" s="248"/>
      <c r="M3" s="248"/>
      <c r="N3" s="248"/>
      <c r="O3" s="248"/>
      <c r="P3" s="248"/>
      <c r="Q3" s="248"/>
      <c r="R3" s="248"/>
      <c r="S3" s="248"/>
      <c r="T3" s="248"/>
      <c r="U3" s="248"/>
      <c r="V3" s="248"/>
      <c r="W3" s="248"/>
      <c r="X3" s="248"/>
      <c r="Y3" s="247"/>
      <c r="Z3" s="1605"/>
    </row>
    <row r="4" spans="1:30" ht="20.25" customHeight="1" x14ac:dyDescent="0.15">
      <c r="A4" s="248"/>
      <c r="B4" s="248"/>
      <c r="C4" s="248"/>
      <c r="D4" s="248"/>
      <c r="E4" s="248"/>
      <c r="F4" s="278" t="s">
        <v>327</v>
      </c>
      <c r="G4" s="1676" t="str">
        <f>表紙①!E2</f>
        <v>市立貝塚病院</v>
      </c>
      <c r="H4" s="1677"/>
      <c r="I4" s="1677"/>
      <c r="J4" s="1677"/>
      <c r="K4" s="1677"/>
      <c r="L4" s="1677"/>
      <c r="M4" s="1677"/>
      <c r="N4" s="1677"/>
      <c r="O4" s="1677"/>
      <c r="P4" s="1677"/>
      <c r="Q4" s="1677"/>
      <c r="R4" s="1677"/>
      <c r="S4" s="1677"/>
      <c r="T4" s="1677"/>
      <c r="U4" s="1677"/>
      <c r="V4" s="1677"/>
      <c r="W4" s="1677"/>
      <c r="X4" s="1677"/>
      <c r="Y4" s="1678"/>
      <c r="Z4" s="1605"/>
      <c r="AA4" s="990" t="s">
        <v>1272</v>
      </c>
    </row>
    <row r="5" spans="1:30" ht="15.75" customHeight="1" x14ac:dyDescent="0.15">
      <c r="A5" s="248"/>
      <c r="B5" s="248"/>
      <c r="C5" s="248"/>
      <c r="D5" s="248"/>
      <c r="E5" s="248"/>
      <c r="F5" s="245" t="s">
        <v>1355</v>
      </c>
      <c r="G5" s="38" t="s">
        <v>1601</v>
      </c>
      <c r="H5" s="38"/>
      <c r="I5" s="38"/>
      <c r="J5" s="38"/>
      <c r="K5" s="38"/>
      <c r="L5" s="38"/>
      <c r="M5" s="38"/>
      <c r="N5" s="119"/>
      <c r="O5" s="119"/>
      <c r="P5" s="119"/>
      <c r="Q5" s="119"/>
      <c r="R5" s="264"/>
      <c r="S5" s="264"/>
      <c r="T5" s="264"/>
      <c r="U5" s="264"/>
      <c r="V5" s="264"/>
      <c r="W5" s="264"/>
      <c r="X5" s="264"/>
      <c r="Y5" s="264"/>
      <c r="Z5" s="1605"/>
      <c r="AA5" s="1"/>
      <c r="AB5" s="1203" t="s">
        <v>384</v>
      </c>
    </row>
    <row r="6" spans="1:30" ht="20.100000000000001" customHeight="1" thickBot="1" x14ac:dyDescent="0.2">
      <c r="A6" s="248"/>
      <c r="B6" s="248" t="s">
        <v>252</v>
      </c>
      <c r="C6" s="248"/>
      <c r="D6" s="248"/>
      <c r="E6" s="248"/>
      <c r="F6" s="248"/>
      <c r="G6" s="248"/>
      <c r="H6" s="248"/>
      <c r="I6" s="248"/>
      <c r="J6" s="248"/>
      <c r="K6" s="248"/>
      <c r="L6" s="248"/>
      <c r="M6" s="248"/>
      <c r="N6" s="248"/>
      <c r="O6" s="248"/>
      <c r="P6" s="248"/>
      <c r="Q6" s="248"/>
      <c r="R6" s="248"/>
      <c r="S6" s="248"/>
      <c r="T6" s="248"/>
      <c r="U6" s="248"/>
      <c r="V6" s="248"/>
      <c r="W6" s="248"/>
      <c r="X6" s="248"/>
      <c r="Y6" s="248"/>
      <c r="AB6" s="194"/>
    </row>
    <row r="7" spans="1:30" ht="18" customHeight="1" thickBot="1" x14ac:dyDescent="0.2">
      <c r="A7" s="271">
        <v>1</v>
      </c>
      <c r="B7" s="1691" t="s">
        <v>251</v>
      </c>
      <c r="C7" s="1692"/>
      <c r="D7" s="1692"/>
      <c r="E7" s="1692"/>
      <c r="F7" s="1651" t="s">
        <v>1358</v>
      </c>
      <c r="G7" s="1652"/>
      <c r="H7" s="1652"/>
      <c r="I7" s="1652"/>
      <c r="J7" s="1652"/>
      <c r="K7" s="1652"/>
      <c r="L7" s="1652"/>
      <c r="M7" s="1652"/>
      <c r="N7" s="1652"/>
      <c r="O7" s="1653"/>
      <c r="P7" s="265"/>
      <c r="Q7" s="265"/>
      <c r="R7" s="265"/>
      <c r="S7" s="265"/>
      <c r="T7" s="265"/>
      <c r="U7" s="265"/>
      <c r="V7" s="265"/>
      <c r="W7" s="265"/>
      <c r="X7" s="265"/>
      <c r="Y7" s="307"/>
      <c r="Z7" s="1650" t="str">
        <f>IF(AND(Y2="あり",F7=""),"←を選択",IF(AND(Y2="あり",F7="病棟があります"),"「２」以降を記載してください",""))</f>
        <v>「２」以降を記載してください</v>
      </c>
      <c r="AB7" s="194"/>
    </row>
    <row r="8" spans="1:30" ht="18" customHeight="1" thickBot="1" x14ac:dyDescent="0.2">
      <c r="A8" s="271">
        <v>2</v>
      </c>
      <c r="B8" s="1696" t="s">
        <v>250</v>
      </c>
      <c r="C8" s="1697"/>
      <c r="D8" s="1697"/>
      <c r="E8" s="1697"/>
      <c r="F8" s="1693" t="s">
        <v>1728</v>
      </c>
      <c r="G8" s="1694"/>
      <c r="H8" s="1694"/>
      <c r="I8" s="1694"/>
      <c r="J8" s="1694"/>
      <c r="K8" s="1694"/>
      <c r="L8" s="1694"/>
      <c r="M8" s="1694"/>
      <c r="N8" s="1694"/>
      <c r="O8" s="1695"/>
      <c r="P8" s="266"/>
      <c r="Q8" s="266"/>
      <c r="R8" s="266"/>
      <c r="S8" s="266"/>
      <c r="T8" s="266"/>
      <c r="U8" s="266"/>
      <c r="V8" s="266"/>
      <c r="W8" s="266"/>
      <c r="X8" s="266"/>
      <c r="Y8" s="308"/>
      <c r="Z8" s="1650"/>
      <c r="AB8" s="194"/>
    </row>
    <row r="9" spans="1:30" ht="18" customHeight="1" thickBot="1" x14ac:dyDescent="0.2">
      <c r="A9" s="271">
        <v>3</v>
      </c>
      <c r="B9" s="1691" t="s">
        <v>321</v>
      </c>
      <c r="C9" s="1692"/>
      <c r="D9" s="1692"/>
      <c r="E9" s="1692"/>
      <c r="F9" s="1651" t="s">
        <v>1729</v>
      </c>
      <c r="G9" s="1652"/>
      <c r="H9" s="1652"/>
      <c r="I9" s="1652"/>
      <c r="J9" s="1652"/>
      <c r="K9" s="1652"/>
      <c r="L9" s="1652"/>
      <c r="M9" s="1652"/>
      <c r="N9" s="1652"/>
      <c r="O9" s="1653"/>
      <c r="P9" s="266"/>
      <c r="Q9" s="266"/>
      <c r="R9" s="266"/>
      <c r="S9" s="266"/>
      <c r="T9" s="266"/>
      <c r="U9" s="266"/>
      <c r="V9" s="266"/>
      <c r="W9" s="266"/>
      <c r="X9" s="266"/>
      <c r="Y9" s="308"/>
      <c r="AB9" s="194"/>
    </row>
    <row r="10" spans="1:30" ht="18" customHeight="1" thickBot="1" x14ac:dyDescent="0.2">
      <c r="A10" s="271">
        <v>4</v>
      </c>
      <c r="B10" s="1691" t="s">
        <v>320</v>
      </c>
      <c r="C10" s="1692"/>
      <c r="D10" s="1692"/>
      <c r="E10" s="1692"/>
      <c r="F10" s="306">
        <v>19</v>
      </c>
      <c r="G10" s="1124" t="s">
        <v>319</v>
      </c>
      <c r="H10" s="266"/>
      <c r="I10" s="266"/>
      <c r="J10" s="266"/>
      <c r="K10" s="266"/>
      <c r="L10" s="266"/>
      <c r="M10" s="266"/>
      <c r="N10" s="266"/>
      <c r="O10" s="266"/>
      <c r="P10" s="266"/>
      <c r="Q10" s="266"/>
      <c r="R10" s="266"/>
      <c r="S10" s="266"/>
      <c r="T10" s="266"/>
      <c r="U10" s="266"/>
      <c r="V10" s="266"/>
      <c r="W10" s="266"/>
      <c r="X10" s="266"/>
      <c r="Y10" s="308"/>
      <c r="AA10" s="203"/>
      <c r="AB10" s="194"/>
    </row>
    <row r="11" spans="1:30" ht="18" customHeight="1" thickBot="1" x14ac:dyDescent="0.2">
      <c r="A11" s="1698">
        <v>5</v>
      </c>
      <c r="B11" s="1658" t="s">
        <v>1311</v>
      </c>
      <c r="C11" s="1658"/>
      <c r="D11" s="1658"/>
      <c r="E11" s="1658"/>
      <c r="F11" s="1658"/>
      <c r="G11" s="1659"/>
      <c r="H11" s="1658"/>
      <c r="I11" s="1658"/>
      <c r="J11" s="1658"/>
      <c r="K11" s="1658"/>
      <c r="L11" s="1658"/>
      <c r="M11" s="1658"/>
      <c r="N11" s="1658"/>
      <c r="O11" s="1658"/>
      <c r="P11" s="1658"/>
      <c r="Q11" s="1658"/>
      <c r="R11" s="1658"/>
      <c r="S11" s="1658"/>
      <c r="T11" s="1658"/>
      <c r="U11" s="1658"/>
      <c r="V11" s="1660"/>
      <c r="W11" s="1661">
        <v>1</v>
      </c>
      <c r="X11" s="1662"/>
      <c r="Y11" s="1120" t="s">
        <v>1312</v>
      </c>
      <c r="Z11" s="1125"/>
      <c r="AA11" s="206"/>
      <c r="AB11" s="194"/>
      <c r="AC11" s="1123"/>
      <c r="AD11" s="73"/>
    </row>
    <row r="12" spans="1:30" ht="18" customHeight="1" thickBot="1" x14ac:dyDescent="0.2">
      <c r="A12" s="1698"/>
      <c r="B12" s="1658" t="s">
        <v>1610</v>
      </c>
      <c r="C12" s="1658"/>
      <c r="D12" s="1658"/>
      <c r="E12" s="1658"/>
      <c r="F12" s="1658"/>
      <c r="G12" s="1658"/>
      <c r="H12" s="1658"/>
      <c r="I12" s="1658"/>
      <c r="J12" s="1658"/>
      <c r="K12" s="1658"/>
      <c r="L12" s="1658"/>
      <c r="M12" s="1658"/>
      <c r="N12" s="1658"/>
      <c r="O12" s="1658"/>
      <c r="P12" s="1658"/>
      <c r="Q12" s="1658"/>
      <c r="R12" s="1658"/>
      <c r="S12" s="1658"/>
      <c r="T12" s="1658"/>
      <c r="U12" s="1658"/>
      <c r="V12" s="1660"/>
      <c r="W12" s="1613">
        <v>18</v>
      </c>
      <c r="X12" s="1615"/>
      <c r="Y12" s="1120" t="s">
        <v>1312</v>
      </c>
      <c r="Z12" s="1125"/>
      <c r="AA12" s="1121"/>
      <c r="AB12" s="194"/>
      <c r="AC12" s="1123"/>
      <c r="AD12" s="73"/>
    </row>
    <row r="13" spans="1:30" ht="18" customHeight="1" thickBot="1" x14ac:dyDescent="0.2">
      <c r="A13" s="1698"/>
      <c r="B13" s="1658" t="s">
        <v>1611</v>
      </c>
      <c r="C13" s="1658"/>
      <c r="D13" s="1658"/>
      <c r="E13" s="1658"/>
      <c r="F13" s="1658"/>
      <c r="G13" s="1658"/>
      <c r="H13" s="1658"/>
      <c r="I13" s="1658"/>
      <c r="J13" s="1658"/>
      <c r="K13" s="1658"/>
      <c r="L13" s="1658"/>
      <c r="M13" s="1658"/>
      <c r="N13" s="1658"/>
      <c r="O13" s="1658"/>
      <c r="P13" s="1658"/>
      <c r="Q13" s="1658"/>
      <c r="R13" s="1658"/>
      <c r="S13" s="1658"/>
      <c r="T13" s="1658"/>
      <c r="U13" s="1658"/>
      <c r="V13" s="1660"/>
      <c r="W13" s="1613">
        <v>200</v>
      </c>
      <c r="X13" s="1615"/>
      <c r="Y13" s="1120" t="s">
        <v>378</v>
      </c>
      <c r="Z13" s="1125"/>
      <c r="AA13" s="1122"/>
      <c r="AB13" s="194"/>
      <c r="AC13" s="1123"/>
      <c r="AD13" s="73"/>
    </row>
    <row r="14" spans="1:30" ht="18" customHeight="1" thickBot="1" x14ac:dyDescent="0.2">
      <c r="A14" s="1698"/>
      <c r="B14" s="1658" t="s">
        <v>1612</v>
      </c>
      <c r="C14" s="1658"/>
      <c r="D14" s="1658"/>
      <c r="E14" s="1658"/>
      <c r="F14" s="1658"/>
      <c r="G14" s="1658"/>
      <c r="H14" s="1658"/>
      <c r="I14" s="1658"/>
      <c r="J14" s="1658"/>
      <c r="K14" s="1658"/>
      <c r="L14" s="1658"/>
      <c r="M14" s="1658"/>
      <c r="N14" s="1658"/>
      <c r="O14" s="1658"/>
      <c r="P14" s="1658"/>
      <c r="Q14" s="1658"/>
      <c r="R14" s="1658"/>
      <c r="S14" s="1658"/>
      <c r="T14" s="1658"/>
      <c r="U14" s="1658"/>
      <c r="V14" s="1660"/>
      <c r="W14" s="1613">
        <v>301</v>
      </c>
      <c r="X14" s="1615"/>
      <c r="Y14" s="1120" t="s">
        <v>378</v>
      </c>
      <c r="Z14" s="1125"/>
      <c r="AA14" s="1122"/>
      <c r="AB14" s="194"/>
      <c r="AC14" s="1123"/>
      <c r="AD14" s="73"/>
    </row>
    <row r="15" spans="1:30" ht="18" customHeight="1" thickBot="1" x14ac:dyDescent="0.2">
      <c r="A15" s="1698"/>
      <c r="B15" s="1658" t="s">
        <v>1613</v>
      </c>
      <c r="C15" s="1658"/>
      <c r="D15" s="1658"/>
      <c r="E15" s="1658"/>
      <c r="F15" s="1658"/>
      <c r="G15" s="1663"/>
      <c r="H15" s="1663"/>
      <c r="I15" s="1663"/>
      <c r="J15" s="1663"/>
      <c r="K15" s="1663"/>
      <c r="L15" s="1663"/>
      <c r="M15" s="1663"/>
      <c r="N15" s="1663"/>
      <c r="O15" s="1663"/>
      <c r="P15" s="1663"/>
      <c r="Q15" s="1663"/>
      <c r="R15" s="1663"/>
      <c r="S15" s="1663"/>
      <c r="T15" s="1663"/>
      <c r="U15" s="1663"/>
      <c r="V15" s="1664"/>
      <c r="W15" s="1665">
        <v>227</v>
      </c>
      <c r="X15" s="1666"/>
      <c r="Y15" s="1120" t="s">
        <v>378</v>
      </c>
      <c r="Z15" s="1125"/>
      <c r="AA15" s="1122"/>
      <c r="AB15" s="194"/>
      <c r="AC15" s="1123"/>
      <c r="AD15" s="73"/>
    </row>
    <row r="16" spans="1:30" ht="18" customHeight="1" thickBot="1" x14ac:dyDescent="0.2">
      <c r="A16" s="1543">
        <v>6</v>
      </c>
      <c r="B16" s="1679" t="s">
        <v>52</v>
      </c>
      <c r="C16" s="1680"/>
      <c r="D16" s="1680"/>
      <c r="E16" s="1681"/>
      <c r="F16" s="304" t="s">
        <v>50</v>
      </c>
      <c r="G16" s="1687" t="s">
        <v>1730</v>
      </c>
      <c r="H16" s="1688"/>
      <c r="I16" s="1688"/>
      <c r="J16" s="1688"/>
      <c r="K16" s="1688"/>
      <c r="L16" s="1688"/>
      <c r="M16" s="1688"/>
      <c r="N16" s="1688"/>
      <c r="O16" s="1688"/>
      <c r="P16" s="1688"/>
      <c r="Q16" s="1688"/>
      <c r="R16" s="1688"/>
      <c r="S16" s="1688"/>
      <c r="T16" s="1688"/>
      <c r="U16" s="1688"/>
      <c r="V16" s="1688"/>
      <c r="W16" s="1688"/>
      <c r="X16" s="1688"/>
      <c r="Y16" s="1689"/>
      <c r="AA16" s="203"/>
      <c r="AB16" s="194"/>
    </row>
    <row r="17" spans="1:28" ht="40.5" customHeight="1" thickBot="1" x14ac:dyDescent="0.2">
      <c r="A17" s="1690"/>
      <c r="B17" s="1682"/>
      <c r="C17" s="1683"/>
      <c r="D17" s="1683"/>
      <c r="E17" s="1684"/>
      <c r="F17" s="303" t="s">
        <v>318</v>
      </c>
      <c r="G17" s="1643" t="s">
        <v>1731</v>
      </c>
      <c r="H17" s="1685"/>
      <c r="I17" s="1685"/>
      <c r="J17" s="1685"/>
      <c r="K17" s="1685"/>
      <c r="L17" s="1685"/>
      <c r="M17" s="1685"/>
      <c r="N17" s="1685"/>
      <c r="O17" s="1685"/>
      <c r="P17" s="1685"/>
      <c r="Q17" s="1685"/>
      <c r="R17" s="1685"/>
      <c r="S17" s="1685"/>
      <c r="T17" s="1685"/>
      <c r="U17" s="1685"/>
      <c r="V17" s="1685"/>
      <c r="W17" s="1685"/>
      <c r="X17" s="1685"/>
      <c r="Y17" s="1686"/>
      <c r="AA17" s="203"/>
      <c r="AB17" s="194"/>
    </row>
    <row r="18" spans="1:28" ht="18" customHeight="1" thickBot="1" x14ac:dyDescent="0.2">
      <c r="A18" s="271">
        <v>7</v>
      </c>
      <c r="B18" s="1667" t="s">
        <v>415</v>
      </c>
      <c r="C18" s="1668"/>
      <c r="D18" s="1668"/>
      <c r="E18" s="1668"/>
      <c r="F18" s="1668"/>
      <c r="G18" s="1669"/>
      <c r="H18" s="1669"/>
      <c r="I18" s="1669"/>
      <c r="J18" s="1669"/>
      <c r="K18" s="1669"/>
      <c r="L18" s="1669"/>
      <c r="M18" s="1669"/>
      <c r="N18" s="1669"/>
      <c r="O18" s="1669"/>
      <c r="P18" s="1669"/>
      <c r="Q18" s="1669"/>
      <c r="R18" s="1669"/>
      <c r="S18" s="1669"/>
      <c r="T18" s="1669"/>
      <c r="U18" s="1669"/>
      <c r="V18" s="1669"/>
      <c r="W18" s="1669"/>
      <c r="X18" s="1669"/>
      <c r="Y18" s="291" t="s">
        <v>1657</v>
      </c>
      <c r="AB18" s="194"/>
    </row>
    <row r="19" spans="1:28" ht="18" customHeight="1" thickBot="1" x14ac:dyDescent="0.2">
      <c r="A19" s="1543">
        <v>8</v>
      </c>
      <c r="B19" s="1679" t="s">
        <v>317</v>
      </c>
      <c r="C19" s="1717"/>
      <c r="D19" s="1720" t="s">
        <v>316</v>
      </c>
      <c r="E19" s="1721"/>
      <c r="F19" s="1721"/>
      <c r="G19" s="1721"/>
      <c r="H19" s="1721"/>
      <c r="I19" s="1722"/>
      <c r="J19" s="305">
        <v>2</v>
      </c>
      <c r="K19" s="273"/>
      <c r="L19" s="1723" t="s">
        <v>315</v>
      </c>
      <c r="M19" s="1724"/>
      <c r="N19" s="1724"/>
      <c r="O19" s="1724"/>
      <c r="P19" s="1724"/>
      <c r="Q19" s="1724"/>
      <c r="R19" s="1724"/>
      <c r="S19" s="1724"/>
      <c r="T19" s="1724"/>
      <c r="U19" s="1724"/>
      <c r="V19" s="1724"/>
      <c r="W19" s="1725"/>
      <c r="X19" s="305">
        <v>1</v>
      </c>
      <c r="Y19" s="263"/>
      <c r="AB19" s="194"/>
    </row>
    <row r="20" spans="1:28" ht="18" customHeight="1" thickBot="1" x14ac:dyDescent="0.2">
      <c r="A20" s="1716"/>
      <c r="B20" s="1718"/>
      <c r="C20" s="1719"/>
      <c r="D20" s="1673" t="s">
        <v>1732</v>
      </c>
      <c r="E20" s="1674"/>
      <c r="F20" s="1674"/>
      <c r="G20" s="1674"/>
      <c r="H20" s="1674"/>
      <c r="I20" s="1675"/>
      <c r="J20" s="289">
        <v>4</v>
      </c>
      <c r="K20" s="273"/>
      <c r="L20" s="1670"/>
      <c r="M20" s="1671"/>
      <c r="N20" s="1671"/>
      <c r="O20" s="1671"/>
      <c r="P20" s="1671"/>
      <c r="Q20" s="1671"/>
      <c r="R20" s="1671"/>
      <c r="S20" s="1671"/>
      <c r="T20" s="1671"/>
      <c r="U20" s="1671"/>
      <c r="V20" s="1671"/>
      <c r="W20" s="1672"/>
      <c r="X20" s="289"/>
      <c r="Y20" s="263"/>
      <c r="AB20" s="194"/>
    </row>
    <row r="21" spans="1:28" ht="18" customHeight="1" thickBot="1" x14ac:dyDescent="0.2">
      <c r="A21" s="1716"/>
      <c r="B21" s="1718"/>
      <c r="C21" s="1719"/>
      <c r="D21" s="1673" t="s">
        <v>1733</v>
      </c>
      <c r="E21" s="1674"/>
      <c r="F21" s="1674"/>
      <c r="G21" s="1674"/>
      <c r="H21" s="1674"/>
      <c r="I21" s="1675"/>
      <c r="J21" s="289">
        <v>21</v>
      </c>
      <c r="K21" s="273"/>
      <c r="L21" s="1670"/>
      <c r="M21" s="1671"/>
      <c r="N21" s="1671"/>
      <c r="O21" s="1671"/>
      <c r="P21" s="1671"/>
      <c r="Q21" s="1671"/>
      <c r="R21" s="1671"/>
      <c r="S21" s="1671"/>
      <c r="T21" s="1671"/>
      <c r="U21" s="1671"/>
      <c r="V21" s="1671"/>
      <c r="W21" s="1672"/>
      <c r="X21" s="289"/>
      <c r="Y21" s="263"/>
      <c r="AB21" s="194"/>
    </row>
    <row r="22" spans="1:28" ht="18" customHeight="1" thickBot="1" x14ac:dyDescent="0.2">
      <c r="A22" s="1716"/>
      <c r="B22" s="1718"/>
      <c r="C22" s="1719"/>
      <c r="D22" s="1673" t="s">
        <v>1734</v>
      </c>
      <c r="E22" s="1674"/>
      <c r="F22" s="1674"/>
      <c r="G22" s="1674"/>
      <c r="H22" s="1674"/>
      <c r="I22" s="1675"/>
      <c r="J22" s="289">
        <v>2</v>
      </c>
      <c r="K22" s="273"/>
      <c r="L22" s="1670"/>
      <c r="M22" s="1671"/>
      <c r="N22" s="1671"/>
      <c r="O22" s="1671"/>
      <c r="P22" s="1671"/>
      <c r="Q22" s="1671"/>
      <c r="R22" s="1671"/>
      <c r="S22" s="1671"/>
      <c r="T22" s="1671"/>
      <c r="U22" s="1671"/>
      <c r="V22" s="1671"/>
      <c r="W22" s="1672"/>
      <c r="X22" s="289"/>
      <c r="Y22" s="263"/>
      <c r="AB22" s="194"/>
    </row>
    <row r="23" spans="1:28" ht="18" customHeight="1" thickBot="1" x14ac:dyDescent="0.2">
      <c r="A23" s="1716"/>
      <c r="B23" s="1718"/>
      <c r="C23" s="1719"/>
      <c r="D23" s="1673" t="s">
        <v>1735</v>
      </c>
      <c r="E23" s="1674"/>
      <c r="F23" s="1674"/>
      <c r="G23" s="1674"/>
      <c r="H23" s="1674"/>
      <c r="I23" s="1675"/>
      <c r="J23" s="289">
        <v>1</v>
      </c>
      <c r="K23" s="273"/>
      <c r="L23" s="1670"/>
      <c r="M23" s="1671"/>
      <c r="N23" s="1671"/>
      <c r="O23" s="1671"/>
      <c r="P23" s="1671"/>
      <c r="Q23" s="1671"/>
      <c r="R23" s="1671"/>
      <c r="S23" s="1671"/>
      <c r="T23" s="1671"/>
      <c r="U23" s="1671"/>
      <c r="V23" s="1671"/>
      <c r="W23" s="1672"/>
      <c r="X23" s="289"/>
      <c r="Y23" s="263"/>
      <c r="AB23" s="194"/>
    </row>
    <row r="24" spans="1:28" ht="18" customHeight="1" thickBot="1" x14ac:dyDescent="0.2">
      <c r="A24" s="1716"/>
      <c r="B24" s="1718"/>
      <c r="C24" s="1719"/>
      <c r="D24" s="1673"/>
      <c r="E24" s="1674"/>
      <c r="F24" s="1674"/>
      <c r="G24" s="1674"/>
      <c r="H24" s="1674"/>
      <c r="I24" s="1675"/>
      <c r="J24" s="289"/>
      <c r="K24" s="273"/>
      <c r="L24" s="1670"/>
      <c r="M24" s="1671"/>
      <c r="N24" s="1671"/>
      <c r="O24" s="1671"/>
      <c r="P24" s="1671"/>
      <c r="Q24" s="1671"/>
      <c r="R24" s="1671"/>
      <c r="S24" s="1671"/>
      <c r="T24" s="1671"/>
      <c r="U24" s="1671"/>
      <c r="V24" s="1671"/>
      <c r="W24" s="1672"/>
      <c r="X24" s="289"/>
      <c r="Y24" s="263"/>
      <c r="AB24" s="194"/>
    </row>
    <row r="25" spans="1:28" ht="18" customHeight="1" thickBot="1" x14ac:dyDescent="0.2">
      <c r="A25" s="1716"/>
      <c r="B25" s="1718"/>
      <c r="C25" s="1719"/>
      <c r="D25" s="1673"/>
      <c r="E25" s="1674"/>
      <c r="F25" s="1674"/>
      <c r="G25" s="1674"/>
      <c r="H25" s="1674"/>
      <c r="I25" s="1675"/>
      <c r="J25" s="289"/>
      <c r="K25" s="273"/>
      <c r="L25" s="1670"/>
      <c r="M25" s="1671"/>
      <c r="N25" s="1671"/>
      <c r="O25" s="1671"/>
      <c r="P25" s="1671"/>
      <c r="Q25" s="1671"/>
      <c r="R25" s="1671"/>
      <c r="S25" s="1671"/>
      <c r="T25" s="1671"/>
      <c r="U25" s="1671"/>
      <c r="V25" s="1671"/>
      <c r="W25" s="1672"/>
      <c r="X25" s="289"/>
      <c r="Y25" s="263"/>
      <c r="AB25" s="194"/>
    </row>
    <row r="26" spans="1:28" ht="18" customHeight="1" thickBot="1" x14ac:dyDescent="0.2">
      <c r="A26" s="1716"/>
      <c r="B26" s="1718"/>
      <c r="C26" s="1719"/>
      <c r="D26" s="1673"/>
      <c r="E26" s="1674"/>
      <c r="F26" s="1674"/>
      <c r="G26" s="1674"/>
      <c r="H26" s="1674"/>
      <c r="I26" s="1675"/>
      <c r="J26" s="289"/>
      <c r="K26" s="273"/>
      <c r="L26" s="1670"/>
      <c r="M26" s="1671"/>
      <c r="N26" s="1671"/>
      <c r="O26" s="1671"/>
      <c r="P26" s="1671"/>
      <c r="Q26" s="1671"/>
      <c r="R26" s="1671"/>
      <c r="S26" s="1671"/>
      <c r="T26" s="1671"/>
      <c r="U26" s="1671"/>
      <c r="V26" s="1671"/>
      <c r="W26" s="1672"/>
      <c r="X26" s="289"/>
      <c r="Y26" s="263"/>
      <c r="AB26" s="194"/>
    </row>
    <row r="27" spans="1:28" ht="18" customHeight="1" thickBot="1" x14ac:dyDescent="0.2">
      <c r="A27" s="1716"/>
      <c r="B27" s="1718"/>
      <c r="C27" s="1719"/>
      <c r="D27" s="1673"/>
      <c r="E27" s="1674"/>
      <c r="F27" s="1674"/>
      <c r="G27" s="1674"/>
      <c r="H27" s="1674"/>
      <c r="I27" s="1675"/>
      <c r="J27" s="289"/>
      <c r="K27" s="273"/>
      <c r="L27" s="1670"/>
      <c r="M27" s="1671"/>
      <c r="N27" s="1671"/>
      <c r="O27" s="1671"/>
      <c r="P27" s="1671"/>
      <c r="Q27" s="1671"/>
      <c r="R27" s="1671"/>
      <c r="S27" s="1671"/>
      <c r="T27" s="1671"/>
      <c r="U27" s="1671"/>
      <c r="V27" s="1671"/>
      <c r="W27" s="1672"/>
      <c r="X27" s="289"/>
      <c r="Y27" s="263"/>
      <c r="AB27" s="194"/>
    </row>
    <row r="28" spans="1:28" ht="18" customHeight="1" thickBot="1" x14ac:dyDescent="0.2">
      <c r="A28" s="1716"/>
      <c r="B28" s="1718"/>
      <c r="C28" s="1719"/>
      <c r="D28" s="1673"/>
      <c r="E28" s="1674"/>
      <c r="F28" s="1674"/>
      <c r="G28" s="1674"/>
      <c r="H28" s="1674"/>
      <c r="I28" s="1675"/>
      <c r="J28" s="289"/>
      <c r="K28" s="273"/>
      <c r="L28" s="1670"/>
      <c r="M28" s="1671"/>
      <c r="N28" s="1671"/>
      <c r="O28" s="1671"/>
      <c r="P28" s="1671"/>
      <c r="Q28" s="1671"/>
      <c r="R28" s="1671"/>
      <c r="S28" s="1671"/>
      <c r="T28" s="1671"/>
      <c r="U28" s="1671"/>
      <c r="V28" s="1671"/>
      <c r="W28" s="1672"/>
      <c r="X28" s="289"/>
      <c r="Y28" s="263"/>
      <c r="AB28" s="194"/>
    </row>
    <row r="29" spans="1:28" ht="18" customHeight="1" thickBot="1" x14ac:dyDescent="0.2">
      <c r="A29" s="1690"/>
      <c r="B29" s="1682"/>
      <c r="C29" s="1683"/>
      <c r="D29" s="1673"/>
      <c r="E29" s="1674"/>
      <c r="F29" s="1674"/>
      <c r="G29" s="1674"/>
      <c r="H29" s="1674"/>
      <c r="I29" s="1675"/>
      <c r="J29" s="289"/>
      <c r="K29" s="309"/>
      <c r="L29" s="1654"/>
      <c r="M29" s="1655"/>
      <c r="N29" s="1655"/>
      <c r="O29" s="1655"/>
      <c r="P29" s="1655"/>
      <c r="Q29" s="1655"/>
      <c r="R29" s="1655"/>
      <c r="S29" s="1655"/>
      <c r="T29" s="1655"/>
      <c r="U29" s="1655"/>
      <c r="V29" s="1655"/>
      <c r="W29" s="1656"/>
      <c r="X29" s="289"/>
      <c r="Y29" s="263"/>
      <c r="AB29" s="194"/>
    </row>
    <row r="30" spans="1:28" ht="18" customHeight="1" thickBot="1" x14ac:dyDescent="0.2">
      <c r="A30" s="1732">
        <v>9</v>
      </c>
      <c r="B30" s="1727" t="s">
        <v>416</v>
      </c>
      <c r="C30" s="1728"/>
      <c r="D30" s="1729"/>
      <c r="E30" s="1729"/>
      <c r="F30" s="1730"/>
      <c r="G30" s="1730"/>
      <c r="H30" s="1730"/>
      <c r="I30" s="1730"/>
      <c r="J30" s="1730"/>
      <c r="K30" s="1730"/>
      <c r="L30" s="1730"/>
      <c r="M30" s="1730"/>
      <c r="N30" s="1730"/>
      <c r="O30" s="1730"/>
      <c r="P30" s="1730"/>
      <c r="Q30" s="1730"/>
      <c r="R30" s="1730"/>
      <c r="S30" s="1730"/>
      <c r="T30" s="1730"/>
      <c r="U30" s="1730"/>
      <c r="V30" s="1730"/>
      <c r="W30" s="1730"/>
      <c r="X30" s="1730"/>
      <c r="Y30" s="301" t="s">
        <v>1657</v>
      </c>
      <c r="AB30" s="194"/>
    </row>
    <row r="31" spans="1:28" ht="18" customHeight="1" thickBot="1" x14ac:dyDescent="0.2">
      <c r="A31" s="1628"/>
      <c r="B31" s="1706" t="s">
        <v>244</v>
      </c>
      <c r="C31" s="1731"/>
      <c r="D31" s="1731"/>
      <c r="E31" s="1731"/>
      <c r="F31" s="1712" t="s">
        <v>1736</v>
      </c>
      <c r="G31" s="1713"/>
      <c r="H31" s="1713"/>
      <c r="I31" s="1713"/>
      <c r="J31" s="1713"/>
      <c r="K31" s="1713"/>
      <c r="L31" s="1713"/>
      <c r="M31" s="1713"/>
      <c r="N31" s="1713"/>
      <c r="O31" s="1713"/>
      <c r="P31" s="1713"/>
      <c r="Q31" s="1713"/>
      <c r="R31" s="1713"/>
      <c r="S31" s="1713"/>
      <c r="T31" s="1713"/>
      <c r="U31" s="1713"/>
      <c r="V31" s="1713"/>
      <c r="W31" s="1713"/>
      <c r="X31" s="1713"/>
      <c r="Y31" s="1714"/>
      <c r="AB31" s="194"/>
    </row>
    <row r="32" spans="1:28" ht="18" customHeight="1" thickBot="1" x14ac:dyDescent="0.2">
      <c r="A32" s="1628"/>
      <c r="B32" s="1706" t="s">
        <v>1432</v>
      </c>
      <c r="C32" s="1707"/>
      <c r="D32" s="1707"/>
      <c r="E32" s="1708"/>
      <c r="F32" s="1712" t="s">
        <v>1737</v>
      </c>
      <c r="G32" s="1713"/>
      <c r="H32" s="1713"/>
      <c r="I32" s="1713"/>
      <c r="J32" s="1713"/>
      <c r="K32" s="1713"/>
      <c r="L32" s="1713"/>
      <c r="M32" s="1713"/>
      <c r="N32" s="1713"/>
      <c r="O32" s="1714"/>
      <c r="P32" s="1657" t="s">
        <v>243</v>
      </c>
      <c r="Q32" s="1657"/>
      <c r="R32" s="1657"/>
      <c r="S32" s="1616">
        <v>236</v>
      </c>
      <c r="T32" s="1616"/>
      <c r="U32" s="1616"/>
      <c r="V32" s="1616"/>
      <c r="W32" s="1616"/>
      <c r="X32" s="1616"/>
      <c r="Y32" s="378"/>
      <c r="AB32" s="194"/>
    </row>
    <row r="33" spans="1:28" ht="18" customHeight="1" thickBot="1" x14ac:dyDescent="0.2">
      <c r="A33" s="1628"/>
      <c r="B33" s="1699" t="s">
        <v>164</v>
      </c>
      <c r="C33" s="1700"/>
      <c r="D33" s="1700"/>
      <c r="E33" s="1701"/>
      <c r="F33" s="304" t="s">
        <v>50</v>
      </c>
      <c r="G33" s="1703"/>
      <c r="H33" s="1704"/>
      <c r="I33" s="1704"/>
      <c r="J33" s="1704"/>
      <c r="K33" s="1704"/>
      <c r="L33" s="1704"/>
      <c r="M33" s="1704"/>
      <c r="N33" s="1704"/>
      <c r="O33" s="1704"/>
      <c r="P33" s="1704"/>
      <c r="Q33" s="1704"/>
      <c r="R33" s="1704"/>
      <c r="S33" s="1704"/>
      <c r="T33" s="1704"/>
      <c r="U33" s="1704"/>
      <c r="V33" s="1704"/>
      <c r="W33" s="1704"/>
      <c r="X33" s="1704"/>
      <c r="Y33" s="1705"/>
      <c r="AB33" s="194"/>
    </row>
    <row r="34" spans="1:28" ht="18" customHeight="1" thickBot="1" x14ac:dyDescent="0.2">
      <c r="A34" s="1629"/>
      <c r="B34" s="1667"/>
      <c r="C34" s="1668"/>
      <c r="D34" s="1668"/>
      <c r="E34" s="1702"/>
      <c r="F34" s="303" t="s">
        <v>318</v>
      </c>
      <c r="G34" s="1726"/>
      <c r="H34" s="1685"/>
      <c r="I34" s="1685"/>
      <c r="J34" s="1685"/>
      <c r="K34" s="1685"/>
      <c r="L34" s="1685"/>
      <c r="M34" s="1685"/>
      <c r="N34" s="1685"/>
      <c r="O34" s="1685"/>
      <c r="P34" s="1685"/>
      <c r="Q34" s="1685"/>
      <c r="R34" s="1685"/>
      <c r="S34" s="1685"/>
      <c r="T34" s="1685"/>
      <c r="U34" s="1685"/>
      <c r="V34" s="1685"/>
      <c r="W34" s="1685"/>
      <c r="X34" s="1685"/>
      <c r="Y34" s="1686"/>
      <c r="AB34" s="194"/>
    </row>
    <row r="35" spans="1:28" ht="35.25" customHeight="1" thickBot="1" x14ac:dyDescent="0.2">
      <c r="A35" s="1732">
        <v>10</v>
      </c>
      <c r="B35" s="408" t="s">
        <v>417</v>
      </c>
      <c r="C35" s="411"/>
      <c r="D35" s="411"/>
      <c r="E35" s="411"/>
      <c r="F35" s="412"/>
      <c r="G35" s="412"/>
      <c r="H35" s="412"/>
      <c r="I35" s="412"/>
      <c r="J35" s="412"/>
      <c r="K35" s="412"/>
      <c r="L35" s="412"/>
      <c r="M35" s="412"/>
      <c r="N35" s="412"/>
      <c r="O35" s="412"/>
      <c r="P35" s="412"/>
      <c r="Q35" s="412"/>
      <c r="R35" s="412"/>
      <c r="S35" s="412"/>
      <c r="T35" s="412"/>
      <c r="U35" s="412"/>
      <c r="V35" s="412"/>
      <c r="W35" s="412"/>
      <c r="X35" s="476"/>
      <c r="Y35" s="473"/>
      <c r="AB35" s="194"/>
    </row>
    <row r="36" spans="1:28" ht="18" customHeight="1" thickBot="1" x14ac:dyDescent="0.2">
      <c r="A36" s="1628"/>
      <c r="B36" s="1706" t="s">
        <v>244</v>
      </c>
      <c r="C36" s="1731"/>
      <c r="D36" s="1731"/>
      <c r="E36" s="1731"/>
      <c r="F36" s="1712" t="s">
        <v>1738</v>
      </c>
      <c r="G36" s="1713"/>
      <c r="H36" s="1713"/>
      <c r="I36" s="1713"/>
      <c r="J36" s="1713"/>
      <c r="K36" s="1713"/>
      <c r="L36" s="1713"/>
      <c r="M36" s="1713"/>
      <c r="N36" s="1713"/>
      <c r="O36" s="1713"/>
      <c r="P36" s="1713"/>
      <c r="Q36" s="1713"/>
      <c r="R36" s="1713"/>
      <c r="S36" s="1713"/>
      <c r="T36" s="1713"/>
      <c r="U36" s="1713"/>
      <c r="V36" s="1713"/>
      <c r="W36" s="1713"/>
      <c r="X36" s="1713"/>
      <c r="Y36" s="1715"/>
      <c r="AB36" s="194"/>
    </row>
    <row r="37" spans="1:28" ht="18" customHeight="1" thickBot="1" x14ac:dyDescent="0.2">
      <c r="A37" s="1628"/>
      <c r="B37" s="1706" t="s">
        <v>1432</v>
      </c>
      <c r="C37" s="1707"/>
      <c r="D37" s="1707"/>
      <c r="E37" s="1708"/>
      <c r="F37" s="1712" t="s">
        <v>1737</v>
      </c>
      <c r="G37" s="1713"/>
      <c r="H37" s="1713"/>
      <c r="I37" s="1713"/>
      <c r="J37" s="1713"/>
      <c r="K37" s="1713"/>
      <c r="L37" s="1713"/>
      <c r="M37" s="1713"/>
      <c r="N37" s="1713"/>
      <c r="O37" s="1714"/>
      <c r="P37" s="1657" t="s">
        <v>243</v>
      </c>
      <c r="Q37" s="1657"/>
      <c r="R37" s="1657"/>
      <c r="S37" s="1616">
        <v>236</v>
      </c>
      <c r="T37" s="1616"/>
      <c r="U37" s="1616"/>
      <c r="V37" s="1616"/>
      <c r="W37" s="1616"/>
      <c r="X37" s="1616"/>
      <c r="Y37" s="378"/>
      <c r="AB37" s="194"/>
    </row>
    <row r="38" spans="1:28" ht="18" customHeight="1" thickBot="1" x14ac:dyDescent="0.2">
      <c r="A38" s="1628"/>
      <c r="B38" s="1733" t="s">
        <v>164</v>
      </c>
      <c r="C38" s="1734"/>
      <c r="D38" s="1734"/>
      <c r="E38" s="1735"/>
      <c r="F38" s="304" t="s">
        <v>50</v>
      </c>
      <c r="G38" s="1709" t="s">
        <v>1739</v>
      </c>
      <c r="H38" s="1709"/>
      <c r="I38" s="1709"/>
      <c r="J38" s="1709"/>
      <c r="K38" s="1709"/>
      <c r="L38" s="1709"/>
      <c r="M38" s="1709"/>
      <c r="N38" s="1709"/>
      <c r="O38" s="1709"/>
      <c r="P38" s="1709"/>
      <c r="Q38" s="1709"/>
      <c r="R38" s="1709"/>
      <c r="S38" s="1709"/>
      <c r="T38" s="1709"/>
      <c r="U38" s="1709"/>
      <c r="V38" s="1709"/>
      <c r="W38" s="1709"/>
      <c r="X38" s="1709"/>
      <c r="Y38" s="1709"/>
      <c r="AB38" s="194"/>
    </row>
    <row r="39" spans="1:28" ht="18" customHeight="1" thickBot="1" x14ac:dyDescent="0.2">
      <c r="A39" s="1629"/>
      <c r="B39" s="1736"/>
      <c r="C39" s="1669"/>
      <c r="D39" s="1669"/>
      <c r="E39" s="1737"/>
      <c r="F39" s="303" t="s">
        <v>318</v>
      </c>
      <c r="G39" s="1710" t="s">
        <v>1740</v>
      </c>
      <c r="H39" s="1711"/>
      <c r="I39" s="1711"/>
      <c r="J39" s="1711"/>
      <c r="K39" s="1711"/>
      <c r="L39" s="1711"/>
      <c r="M39" s="1711"/>
      <c r="N39" s="1711"/>
      <c r="O39" s="1711"/>
      <c r="P39" s="1711"/>
      <c r="Q39" s="1711"/>
      <c r="R39" s="1711"/>
      <c r="S39" s="1711"/>
      <c r="T39" s="1711"/>
      <c r="U39" s="1711"/>
      <c r="V39" s="1711"/>
      <c r="W39" s="1711"/>
      <c r="X39" s="1711"/>
      <c r="Y39" s="1711"/>
      <c r="AB39" s="194"/>
    </row>
    <row r="40" spans="1:28" ht="35.25" customHeight="1" thickBot="1" x14ac:dyDescent="0.2">
      <c r="A40" s="1744">
        <v>11</v>
      </c>
      <c r="B40" s="1679" t="s">
        <v>314</v>
      </c>
      <c r="C40" s="1680"/>
      <c r="D40" s="1745" t="s">
        <v>313</v>
      </c>
      <c r="E40" s="1746"/>
      <c r="F40" s="1746"/>
      <c r="G40" s="1747"/>
      <c r="H40" s="1747"/>
      <c r="I40" s="1747"/>
      <c r="J40" s="1747"/>
      <c r="K40" s="1747"/>
      <c r="L40" s="1747"/>
      <c r="M40" s="1747"/>
      <c r="N40" s="1747"/>
      <c r="O40" s="1747"/>
      <c r="P40" s="1747"/>
      <c r="Q40" s="1747"/>
      <c r="R40" s="1747"/>
      <c r="S40" s="1747"/>
      <c r="T40" s="1747"/>
      <c r="U40" s="1747"/>
      <c r="V40" s="1747"/>
      <c r="W40" s="1747"/>
      <c r="X40" s="1747"/>
      <c r="Y40" s="1748"/>
      <c r="AB40" s="194"/>
    </row>
    <row r="41" spans="1:28" ht="24.95" customHeight="1" thickBot="1" x14ac:dyDescent="0.2">
      <c r="A41" s="1744"/>
      <c r="B41" s="1682"/>
      <c r="C41" s="1683"/>
      <c r="D41" s="1749" t="s">
        <v>1741</v>
      </c>
      <c r="E41" s="1749"/>
      <c r="F41" s="1749"/>
      <c r="G41" s="1749"/>
      <c r="H41" s="1749"/>
      <c r="I41" s="1749"/>
      <c r="J41" s="1749"/>
      <c r="K41" s="1749"/>
      <c r="L41" s="1749"/>
      <c r="M41" s="1749"/>
      <c r="N41" s="1749"/>
      <c r="O41" s="1749"/>
      <c r="P41" s="1749"/>
      <c r="Q41" s="1749"/>
      <c r="R41" s="1749"/>
      <c r="S41" s="1749"/>
      <c r="T41" s="1749"/>
      <c r="U41" s="1749"/>
      <c r="V41" s="1749"/>
      <c r="W41" s="1749"/>
      <c r="X41" s="1749"/>
      <c r="Y41" s="1749"/>
      <c r="AB41" s="194"/>
    </row>
    <row r="42" spans="1:28" ht="52.5" customHeight="1" thickBot="1" x14ac:dyDescent="0.2">
      <c r="A42" s="1738">
        <v>12</v>
      </c>
      <c r="B42" s="1679" t="s">
        <v>312</v>
      </c>
      <c r="C42" s="1717"/>
      <c r="D42" s="1740" t="s">
        <v>311</v>
      </c>
      <c r="E42" s="1741"/>
      <c r="F42" s="1741"/>
      <c r="G42" s="1741"/>
      <c r="H42" s="1741"/>
      <c r="I42" s="1741"/>
      <c r="J42" s="1741"/>
      <c r="K42" s="1741"/>
      <c r="L42" s="1741"/>
      <c r="M42" s="1741"/>
      <c r="N42" s="1741"/>
      <c r="O42" s="1741"/>
      <c r="P42" s="1741"/>
      <c r="Q42" s="1741"/>
      <c r="R42" s="1741"/>
      <c r="S42" s="1741"/>
      <c r="T42" s="1741"/>
      <c r="U42" s="1741"/>
      <c r="V42" s="1741"/>
      <c r="W42" s="1741"/>
      <c r="X42" s="1741"/>
      <c r="Y42" s="1742"/>
      <c r="AB42" s="194"/>
    </row>
    <row r="43" spans="1:28" ht="30" customHeight="1" thickBot="1" x14ac:dyDescent="0.2">
      <c r="A43" s="1739"/>
      <c r="B43" s="1682"/>
      <c r="C43" s="1683"/>
      <c r="D43" s="1743" t="s">
        <v>1742</v>
      </c>
      <c r="E43" s="1743"/>
      <c r="F43" s="1743"/>
      <c r="G43" s="1743"/>
      <c r="H43" s="1743"/>
      <c r="I43" s="1743"/>
      <c r="J43" s="1743"/>
      <c r="K43" s="1743"/>
      <c r="L43" s="1743"/>
      <c r="M43" s="1743"/>
      <c r="N43" s="1743"/>
      <c r="O43" s="1743"/>
      <c r="P43" s="1743"/>
      <c r="Q43" s="1743"/>
      <c r="R43" s="1743"/>
      <c r="S43" s="1743"/>
      <c r="T43" s="1743"/>
      <c r="U43" s="1743"/>
      <c r="V43" s="1743"/>
      <c r="W43" s="1743"/>
      <c r="X43" s="1743"/>
      <c r="Y43" s="1743"/>
      <c r="AB43" s="194"/>
    </row>
    <row r="44" spans="1:28" ht="54" customHeight="1" x14ac:dyDescent="0.15">
      <c r="AB44" s="195"/>
    </row>
    <row r="45" spans="1:28" x14ac:dyDescent="0.15">
      <c r="Z45" s="200" t="s">
        <v>391</v>
      </c>
    </row>
  </sheetData>
  <sheetProtection formatCells="0" formatColumns="0" formatRows="0" insertHyperlinks="0"/>
  <mergeCells count="83">
    <mergeCell ref="A42:A43"/>
    <mergeCell ref="B42:C43"/>
    <mergeCell ref="D42:Y42"/>
    <mergeCell ref="D43:Y43"/>
    <mergeCell ref="A40:A41"/>
    <mergeCell ref="D40:Y40"/>
    <mergeCell ref="D41:Y41"/>
    <mergeCell ref="A30:A34"/>
    <mergeCell ref="B32:E32"/>
    <mergeCell ref="A35:A39"/>
    <mergeCell ref="B38:E39"/>
    <mergeCell ref="B36:E36"/>
    <mergeCell ref="F31:Y31"/>
    <mergeCell ref="G34:Y34"/>
    <mergeCell ref="F32:O32"/>
    <mergeCell ref="B30:X30"/>
    <mergeCell ref="B31:E31"/>
    <mergeCell ref="S32:U32"/>
    <mergeCell ref="V32:X32"/>
    <mergeCell ref="A19:A29"/>
    <mergeCell ref="D26:I26"/>
    <mergeCell ref="D27:I27"/>
    <mergeCell ref="B19:C29"/>
    <mergeCell ref="L28:W28"/>
    <mergeCell ref="D25:I25"/>
    <mergeCell ref="L25:W25"/>
    <mergeCell ref="D29:I29"/>
    <mergeCell ref="D19:I19"/>
    <mergeCell ref="D20:I20"/>
    <mergeCell ref="L19:W19"/>
    <mergeCell ref="D21:I21"/>
    <mergeCell ref="D22:I22"/>
    <mergeCell ref="D23:I23"/>
    <mergeCell ref="D24:I24"/>
    <mergeCell ref="L27:W27"/>
    <mergeCell ref="V37:X37"/>
    <mergeCell ref="B33:E34"/>
    <mergeCell ref="B40:C41"/>
    <mergeCell ref="S37:U37"/>
    <mergeCell ref="G33:Y33"/>
    <mergeCell ref="B37:E37"/>
    <mergeCell ref="G38:Y38"/>
    <mergeCell ref="G39:Y39"/>
    <mergeCell ref="P37:R37"/>
    <mergeCell ref="F37:O37"/>
    <mergeCell ref="F36:Y36"/>
    <mergeCell ref="A1:Y1"/>
    <mergeCell ref="G4:Y4"/>
    <mergeCell ref="B16:E17"/>
    <mergeCell ref="G17:Y17"/>
    <mergeCell ref="G16:Y16"/>
    <mergeCell ref="A16:A17"/>
    <mergeCell ref="A2:X2"/>
    <mergeCell ref="B7:E7"/>
    <mergeCell ref="F7:O7"/>
    <mergeCell ref="F8:O8"/>
    <mergeCell ref="B8:E8"/>
    <mergeCell ref="B9:E9"/>
    <mergeCell ref="B10:E10"/>
    <mergeCell ref="A11:A15"/>
    <mergeCell ref="L26:W26"/>
    <mergeCell ref="D28:I28"/>
    <mergeCell ref="L20:W20"/>
    <mergeCell ref="L21:W21"/>
    <mergeCell ref="L22:W22"/>
    <mergeCell ref="L23:W23"/>
    <mergeCell ref="L24:W24"/>
    <mergeCell ref="Z2:Z5"/>
    <mergeCell ref="Z7:Z8"/>
    <mergeCell ref="F9:O9"/>
    <mergeCell ref="L29:W29"/>
    <mergeCell ref="P32:R32"/>
    <mergeCell ref="B11:V11"/>
    <mergeCell ref="W11:X11"/>
    <mergeCell ref="B12:V12"/>
    <mergeCell ref="W12:X12"/>
    <mergeCell ref="B13:V13"/>
    <mergeCell ref="W13:X13"/>
    <mergeCell ref="B14:V14"/>
    <mergeCell ref="W14:X14"/>
    <mergeCell ref="B15:V15"/>
    <mergeCell ref="W15:X15"/>
    <mergeCell ref="B18:X18"/>
  </mergeCells>
  <phoneticPr fontId="4"/>
  <conditionalFormatting sqref="AA11:AA15">
    <cfRule type="cellIs" dxfId="5" priority="1" stopIfTrue="1" operator="equal">
      <formula>"未入力あり"</formula>
    </cfRule>
  </conditionalFormatting>
  <dataValidations xWindow="333" yWindow="646" count="11">
    <dataValidation type="list" allowBlank="1" showInputMessage="1" showErrorMessage="1" sqref="F7:O7">
      <formula1>"病棟があります,病棟がありません"</formula1>
    </dataValidation>
    <dataValidation type="list" allowBlank="1" showInputMessage="1" showErrorMessage="1" sqref="Y18 Y30 Y35">
      <formula1>"はい,いいえ"</formula1>
    </dataValidation>
    <dataValidation type="list" allowBlank="1" showInputMessage="1" showErrorMessage="1" sqref="F8:O8">
      <formula1>"届け出て受理されている,届け出ていない,届け出ているがまだ受理されていない"</formula1>
    </dataValidation>
    <dataValidation type="list" allowBlank="1" showInputMessage="1" showErrorMessage="1" sqref="F9:O9">
      <formula1>"院内独立型,院内病棟型"</formula1>
    </dataValidation>
    <dataValidation type="custom" imeMode="disabled" allowBlank="1" showInputMessage="1" showErrorMessage="1" error="半角で入力してください" prompt="アドレスは、手入力せずにホームページからコピーしてください" sqref="G17:Y17 G34:Y34 G39:Y39">
      <formula1>LEN(G17)=LENB(G17)</formula1>
    </dataValidation>
    <dataValidation type="whole" imeMode="disabled" operator="greaterThanOrEqual" allowBlank="1" showInputMessage="1" showErrorMessage="1" error="整数で入力してください" prompt="整数で入力" sqref="J20:J29 X20:X29 F10">
      <formula1>0</formula1>
    </dataValidation>
    <dataValidation allowBlank="1" showInputMessage="1" showErrorMessage="1" prompt="表紙シートの病院名を反映" sqref="G4:Y4"/>
    <dataValidation type="list" allowBlank="1" showInputMessage="1" showErrorMessage="1" prompt="表紙①に反映されます" sqref="Y2">
      <formula1>"あり,なし"</formula1>
    </dataValidation>
    <dataValidation type="custom" imeMode="disabled" allowBlank="1" showInputMessage="1" showErrorMessage="1" error="半角で入力してください" prompt="電話番号はハイフン「-」を含め、半角で入力_x000a_XXX-XXXX-XXXX" sqref="F32:O32 F37:O37">
      <formula1>LEN(F32)=LENB(F32)</formula1>
    </dataValidation>
    <dataValidation imeMode="disabled" allowBlank="1" showInputMessage="1" showErrorMessage="1" prompt="内線番号を半角で入力" sqref="S32:Y32 S37:Y37"/>
    <dataValidation type="whole" operator="greaterThanOrEqual" allowBlank="1" showInputMessage="1" showErrorMessage="1" prompt="整数で入力" sqref="W11:X15">
      <formula1>0</formula1>
    </dataValidation>
  </dataValidations>
  <hyperlinks>
    <hyperlink ref="AA1" location="表紙①!D20" tooltip="表紙①に戻ります" display="表紙①に戻る"/>
    <hyperlink ref="AA2" location="'様式4（機能別）'!N111" tooltip="様式4（機能別）に戻ります" display="様式4（機能別）のⅡ（地域がん診療連携拠点病院の指定要件について）に戻る"/>
    <hyperlink ref="AA4" location="'様式4（機能別）'!N618" tooltip="別紙4（機能別）に戻ります" display="様式4（機能別）のVII（地域がん診療病院の指定要件について）に戻る"/>
    <hyperlink ref="G17" r:id="rId1" location="nyuutoumendan"/>
    <hyperlink ref="G39" r:id="rId2"/>
  </hyperlinks>
  <printOptions horizontalCentered="1"/>
  <pageMargins left="0.39370078740157483" right="0.39370078740157483" top="0.59055118110236227" bottom="0.59055118110236227" header="0.35433070866141736" footer="0.27559055118110237"/>
  <pageSetup paperSize="9" scale="86" fitToHeight="0" orientation="portrait" cellComments="asDisplayed" r:id="rId3"/>
  <headerFooter>
    <oddHeader>&amp;Rver.2.0</oddHeader>
    <oddFooter>&amp;C&amp;P/&amp;N&amp;R&amp;A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rgb="FF00B050"/>
    <pageSetUpPr fitToPage="1"/>
  </sheetPr>
  <dimension ref="A1:M61"/>
  <sheetViews>
    <sheetView showGridLines="0" view="pageBreakPreview" zoomScaleNormal="100" zoomScaleSheetLayoutView="100" workbookViewId="0">
      <selection activeCell="G9" sqref="G9"/>
    </sheetView>
  </sheetViews>
  <sheetFormatPr defaultColWidth="9" defaultRowHeight="13.5" x14ac:dyDescent="0.15"/>
  <cols>
    <col min="1" max="2" width="9.625" style="3" customWidth="1"/>
    <col min="3" max="3" width="5.625" style="3" customWidth="1"/>
    <col min="4" max="4" width="15.625" style="3" customWidth="1"/>
    <col min="5" max="5" width="5.625" style="3" customWidth="1"/>
    <col min="6" max="10" width="9.625" style="3" customWidth="1"/>
    <col min="11" max="11" width="15" style="987" customWidth="1"/>
    <col min="12" max="12" width="2.625" style="3" customWidth="1"/>
    <col min="13" max="13" width="80.625" style="3" customWidth="1"/>
    <col min="14" max="16384" width="9" style="3"/>
  </cols>
  <sheetData>
    <row r="1" spans="1:13" ht="20.25" customHeight="1" thickBot="1" x14ac:dyDescent="0.2">
      <c r="A1" s="1762" t="s">
        <v>1172</v>
      </c>
      <c r="B1" s="1762"/>
      <c r="C1" s="1762"/>
      <c r="D1" s="1762"/>
      <c r="E1" s="1762"/>
      <c r="F1" s="1762"/>
      <c r="G1" s="1762"/>
      <c r="H1" s="1762"/>
      <c r="I1" s="1762"/>
      <c r="J1" s="1762"/>
      <c r="L1" s="990" t="s">
        <v>1214</v>
      </c>
    </row>
    <row r="2" spans="1:13" ht="24.95" customHeight="1" thickTop="1" thickBot="1" x14ac:dyDescent="0.2">
      <c r="A2" s="1608" t="s">
        <v>388</v>
      </c>
      <c r="B2" s="1608"/>
      <c r="C2" s="1608"/>
      <c r="D2" s="1608"/>
      <c r="E2" s="1608"/>
      <c r="F2" s="1608"/>
      <c r="G2" s="1608"/>
      <c r="H2" s="1608"/>
      <c r="I2" s="1609"/>
      <c r="J2" s="343" t="s">
        <v>293</v>
      </c>
      <c r="K2" s="1605" t="str">
        <f>IF(AND(J2&lt;&gt;"",D18&lt;&gt;"",G8&lt;&gt;"",G13&lt;&gt;"",G14&lt;&gt;""),"",IF(J2="あり","←緩和ケア体制に関する入力と別添資料の提出有無について選択してください",IF(J2="","←「あり」か「なし」を選択してください","")))</f>
        <v/>
      </c>
      <c r="L2" s="990" t="s">
        <v>1271</v>
      </c>
    </row>
    <row r="3" spans="1:13" ht="5.0999999999999996" customHeight="1" thickTop="1" x14ac:dyDescent="0.15">
      <c r="K3" s="1605"/>
    </row>
    <row r="4" spans="1:13" s="121" customFormat="1" ht="20.100000000000001" customHeight="1" x14ac:dyDescent="0.15">
      <c r="F4" s="123" t="s">
        <v>327</v>
      </c>
      <c r="G4" s="1763" t="str">
        <f>表紙①!E2</f>
        <v>市立貝塚病院</v>
      </c>
      <c r="H4" s="1764"/>
      <c r="I4" s="1764"/>
      <c r="J4" s="1765"/>
      <c r="K4" s="1605"/>
      <c r="L4" s="990" t="s">
        <v>1275</v>
      </c>
    </row>
    <row r="5" spans="1:13" s="121" customFormat="1" ht="20.100000000000001" customHeight="1" x14ac:dyDescent="0.15">
      <c r="F5" s="120" t="s">
        <v>1355</v>
      </c>
      <c r="G5" s="38" t="s">
        <v>1600</v>
      </c>
      <c r="H5" s="38"/>
      <c r="I5" s="125"/>
      <c r="J5" s="125"/>
      <c r="K5" s="1605"/>
      <c r="L5" s="990" t="s">
        <v>1272</v>
      </c>
      <c r="M5" s="683"/>
    </row>
    <row r="6" spans="1:13" s="121" customFormat="1" ht="20.100000000000001" customHeight="1" x14ac:dyDescent="0.15">
      <c r="F6" s="120"/>
      <c r="G6" s="38"/>
      <c r="H6" s="38"/>
      <c r="I6" s="125"/>
      <c r="J6" s="125"/>
      <c r="K6" s="1106"/>
      <c r="L6" s="990"/>
      <c r="M6" s="1207" t="s">
        <v>384</v>
      </c>
    </row>
    <row r="7" spans="1:13" s="121" customFormat="1" ht="18" customHeight="1" thickBot="1" x14ac:dyDescent="0.2">
      <c r="A7" s="1767" t="s">
        <v>1313</v>
      </c>
      <c r="B7" s="1768"/>
      <c r="C7" s="1768"/>
      <c r="D7" s="1768"/>
      <c r="E7" s="1768"/>
      <c r="F7" s="1768"/>
      <c r="G7" s="1768"/>
      <c r="H7" s="1768"/>
      <c r="I7" s="1768"/>
      <c r="J7" s="1769"/>
      <c r="K7" s="1106"/>
      <c r="L7" s="990"/>
      <c r="M7" s="194"/>
    </row>
    <row r="8" spans="1:13" s="121" customFormat="1" ht="18" customHeight="1" thickBot="1" x14ac:dyDescent="0.2">
      <c r="A8" s="1143" t="s">
        <v>1614</v>
      </c>
      <c r="B8" s="127"/>
      <c r="C8" s="127"/>
      <c r="D8" s="745"/>
      <c r="E8" s="745"/>
      <c r="F8" s="127"/>
      <c r="G8" s="1212">
        <v>2</v>
      </c>
      <c r="H8" s="1129" t="s">
        <v>1314</v>
      </c>
      <c r="I8" s="1131"/>
      <c r="J8" s="1130"/>
      <c r="K8" s="989" t="str">
        <f>IF(AND(J2="あり",G8=""),"未記入あり","")</f>
        <v/>
      </c>
      <c r="L8" s="990"/>
      <c r="M8" s="194"/>
    </row>
    <row r="9" spans="1:13" s="121" customFormat="1" ht="20.100000000000001" customHeight="1" x14ac:dyDescent="0.15">
      <c r="A9" s="1144" t="s">
        <v>1320</v>
      </c>
      <c r="B9" s="745" t="s">
        <v>1319</v>
      </c>
      <c r="C9" s="745"/>
      <c r="D9" s="745"/>
      <c r="E9" s="745"/>
      <c r="F9" s="1145"/>
      <c r="G9" s="38"/>
      <c r="H9" s="38"/>
      <c r="I9" s="125"/>
      <c r="J9" s="1146"/>
      <c r="K9" s="1106"/>
      <c r="L9" s="990"/>
      <c r="M9" s="194"/>
    </row>
    <row r="10" spans="1:13" s="121" customFormat="1" ht="43.5" customHeight="1" x14ac:dyDescent="0.15">
      <c r="A10" s="1147" t="s">
        <v>1315</v>
      </c>
      <c r="B10" s="1770" t="s">
        <v>1316</v>
      </c>
      <c r="C10" s="1770"/>
      <c r="D10" s="1770"/>
      <c r="E10" s="1770"/>
      <c r="F10" s="1770"/>
      <c r="G10" s="1770"/>
      <c r="H10" s="1770"/>
      <c r="I10" s="1770"/>
      <c r="J10" s="1771"/>
      <c r="K10" s="1106"/>
      <c r="L10" s="990"/>
      <c r="M10" s="194"/>
    </row>
    <row r="11" spans="1:13" s="121" customFormat="1" ht="18.75" customHeight="1" x14ac:dyDescent="0.15">
      <c r="A11" s="1148" t="s">
        <v>1318</v>
      </c>
      <c r="B11" s="1772" t="s">
        <v>1317</v>
      </c>
      <c r="C11" s="1772"/>
      <c r="D11" s="1772"/>
      <c r="E11" s="1772"/>
      <c r="F11" s="1772"/>
      <c r="G11" s="1772"/>
      <c r="H11" s="1772"/>
      <c r="I11" s="1772"/>
      <c r="J11" s="1773"/>
      <c r="K11" s="1106"/>
      <c r="L11" s="990"/>
      <c r="M11" s="194"/>
    </row>
    <row r="12" spans="1:13" s="121" customFormat="1" ht="20.100000000000001" customHeight="1" thickBot="1" x14ac:dyDescent="0.2">
      <c r="A12" s="1149" t="s">
        <v>1321</v>
      </c>
      <c r="B12" s="1150"/>
      <c r="C12" s="1150"/>
      <c r="D12" s="1150"/>
      <c r="E12" s="1150"/>
      <c r="F12" s="1150"/>
      <c r="G12" s="1150"/>
      <c r="H12" s="1150"/>
      <c r="I12" s="1151"/>
      <c r="J12" s="1152"/>
      <c r="K12" s="1106"/>
      <c r="L12" s="990"/>
      <c r="M12" s="194"/>
    </row>
    <row r="13" spans="1:13" s="121" customFormat="1" ht="20.100000000000001" customHeight="1" thickBot="1" x14ac:dyDescent="0.2">
      <c r="A13" s="1774" t="s">
        <v>1322</v>
      </c>
      <c r="B13" s="1774"/>
      <c r="C13" s="1774"/>
      <c r="D13" s="1774"/>
      <c r="E13" s="1774"/>
      <c r="F13" s="1775"/>
      <c r="G13" s="1212">
        <v>0</v>
      </c>
      <c r="H13" s="1153" t="s">
        <v>319</v>
      </c>
      <c r="J13" s="1154"/>
      <c r="K13" s="989" t="str">
        <f>IF(AND(J2="あり",G13=""),"未記入あり","")</f>
        <v/>
      </c>
      <c r="L13" s="990"/>
      <c r="M13" s="194"/>
    </row>
    <row r="14" spans="1:13" s="121" customFormat="1" ht="20.100000000000001" customHeight="1" thickBot="1" x14ac:dyDescent="0.2">
      <c r="A14" s="1776" t="s">
        <v>1615</v>
      </c>
      <c r="B14" s="1776"/>
      <c r="C14" s="1776"/>
      <c r="D14" s="1776"/>
      <c r="E14" s="1776"/>
      <c r="F14" s="1777"/>
      <c r="G14" s="1212">
        <v>0</v>
      </c>
      <c r="H14" s="1132" t="s">
        <v>330</v>
      </c>
      <c r="I14" s="1133"/>
      <c r="J14" s="1134"/>
      <c r="K14" s="989" t="str">
        <f>IF(AND(J2="あり",G14=""),"未記入あり","")</f>
        <v/>
      </c>
      <c r="L14" s="990"/>
      <c r="M14" s="194"/>
    </row>
    <row r="15" spans="1:13" s="121" customFormat="1" ht="20.100000000000001" customHeight="1" x14ac:dyDescent="0.15">
      <c r="F15" s="120"/>
      <c r="G15" s="24"/>
      <c r="H15" s="20"/>
      <c r="I15" s="125"/>
      <c r="J15" s="125"/>
      <c r="K15" s="1106"/>
      <c r="L15" s="990"/>
      <c r="M15" s="194"/>
    </row>
    <row r="16" spans="1:13" s="78" customFormat="1" ht="54.6" customHeight="1" x14ac:dyDescent="0.15">
      <c r="A16" s="1766" t="s">
        <v>855</v>
      </c>
      <c r="B16" s="1766"/>
      <c r="C16" s="1766"/>
      <c r="D16" s="1766"/>
      <c r="E16" s="1766"/>
      <c r="F16" s="1766"/>
      <c r="G16" s="1766"/>
      <c r="H16" s="1766"/>
      <c r="I16" s="1766"/>
      <c r="J16" s="1766"/>
      <c r="K16" s="988"/>
      <c r="L16" s="3"/>
      <c r="M16" s="194"/>
    </row>
    <row r="17" spans="1:13" s="78" customFormat="1" ht="20.100000000000001" customHeight="1" thickBot="1" x14ac:dyDescent="0.2">
      <c r="A17" s="143" t="s">
        <v>1436</v>
      </c>
      <c r="B17" s="985"/>
      <c r="C17" s="985"/>
      <c r="D17" s="985"/>
      <c r="E17" s="985"/>
      <c r="F17" s="985"/>
      <c r="G17" s="985"/>
      <c r="H17" s="985"/>
      <c r="I17" s="985"/>
      <c r="J17" s="985"/>
      <c r="K17" s="988"/>
      <c r="L17" s="3"/>
      <c r="M17" s="194"/>
    </row>
    <row r="18" spans="1:13" s="78" customFormat="1" ht="15" customHeight="1" thickBot="1" x14ac:dyDescent="0.2">
      <c r="A18" s="144" t="s">
        <v>11</v>
      </c>
      <c r="B18" s="143"/>
      <c r="C18" s="127"/>
      <c r="D18" s="296" t="s">
        <v>341</v>
      </c>
      <c r="E18" s="143" t="s">
        <v>412</v>
      </c>
      <c r="K18" s="989" t="str">
        <f>IF(AND(J2="あり",D18=""),"未記入あり","")</f>
        <v/>
      </c>
      <c r="L18" s="3"/>
      <c r="M18" s="194"/>
    </row>
    <row r="19" spans="1:13" s="78" customFormat="1" ht="15" customHeight="1" thickBot="1" x14ac:dyDescent="0.2">
      <c r="A19" s="144" t="s">
        <v>12</v>
      </c>
      <c r="D19" s="296"/>
      <c r="E19" s="403" t="s">
        <v>413</v>
      </c>
      <c r="K19" s="988"/>
      <c r="L19" s="3"/>
      <c r="M19" s="194"/>
    </row>
    <row r="20" spans="1:13" s="78" customFormat="1" ht="15" customHeight="1" thickBot="1" x14ac:dyDescent="0.2">
      <c r="A20" s="145" t="s">
        <v>13</v>
      </c>
      <c r="B20" s="117"/>
      <c r="C20" s="117"/>
      <c r="D20" s="117"/>
      <c r="E20" s="117"/>
      <c r="F20" s="1759"/>
      <c r="G20" s="1760"/>
      <c r="H20" s="1761"/>
      <c r="I20" s="117"/>
      <c r="J20" s="117"/>
      <c r="K20" s="988"/>
      <c r="L20" s="3"/>
      <c r="M20" s="194"/>
    </row>
    <row r="21" spans="1:13" x14ac:dyDescent="0.15">
      <c r="A21" s="201"/>
      <c r="B21" s="201"/>
      <c r="C21" s="201"/>
      <c r="D21" s="201"/>
      <c r="E21" s="201"/>
      <c r="F21" s="201"/>
      <c r="G21" s="201"/>
      <c r="H21" s="201"/>
      <c r="I21" s="201"/>
      <c r="J21" s="201"/>
      <c r="M21" s="194"/>
    </row>
    <row r="22" spans="1:13" x14ac:dyDescent="0.15">
      <c r="A22" s="1750" t="s">
        <v>1727</v>
      </c>
      <c r="B22" s="1751"/>
      <c r="C22" s="1751"/>
      <c r="D22" s="1751"/>
      <c r="E22" s="1751"/>
      <c r="F22" s="1751"/>
      <c r="G22" s="1751"/>
      <c r="H22" s="1751"/>
      <c r="I22" s="1751"/>
      <c r="J22" s="1752"/>
      <c r="M22" s="194"/>
    </row>
    <row r="23" spans="1:13" x14ac:dyDescent="0.15">
      <c r="A23" s="1753"/>
      <c r="B23" s="1754"/>
      <c r="C23" s="1754"/>
      <c r="D23" s="1754"/>
      <c r="E23" s="1754"/>
      <c r="F23" s="1754"/>
      <c r="G23" s="1754"/>
      <c r="H23" s="1754"/>
      <c r="I23" s="1754"/>
      <c r="J23" s="1755"/>
      <c r="M23" s="194"/>
    </row>
    <row r="24" spans="1:13" x14ac:dyDescent="0.15">
      <c r="A24" s="1753"/>
      <c r="B24" s="1754"/>
      <c r="C24" s="1754"/>
      <c r="D24" s="1754"/>
      <c r="E24" s="1754"/>
      <c r="F24" s="1754"/>
      <c r="G24" s="1754"/>
      <c r="H24" s="1754"/>
      <c r="I24" s="1754"/>
      <c r="J24" s="1755"/>
      <c r="M24" s="194"/>
    </row>
    <row r="25" spans="1:13" x14ac:dyDescent="0.15">
      <c r="A25" s="1753"/>
      <c r="B25" s="1754"/>
      <c r="C25" s="1754"/>
      <c r="D25" s="1754"/>
      <c r="E25" s="1754"/>
      <c r="F25" s="1754"/>
      <c r="G25" s="1754"/>
      <c r="H25" s="1754"/>
      <c r="I25" s="1754"/>
      <c r="J25" s="1755"/>
      <c r="M25" s="194"/>
    </row>
    <row r="26" spans="1:13" x14ac:dyDescent="0.15">
      <c r="A26" s="1753"/>
      <c r="B26" s="1754"/>
      <c r="C26" s="1754"/>
      <c r="D26" s="1754"/>
      <c r="E26" s="1754"/>
      <c r="F26" s="1754"/>
      <c r="G26" s="1754"/>
      <c r="H26" s="1754"/>
      <c r="I26" s="1754"/>
      <c r="J26" s="1755"/>
      <c r="M26" s="194"/>
    </row>
    <row r="27" spans="1:13" x14ac:dyDescent="0.15">
      <c r="A27" s="1753"/>
      <c r="B27" s="1754"/>
      <c r="C27" s="1754"/>
      <c r="D27" s="1754"/>
      <c r="E27" s="1754"/>
      <c r="F27" s="1754"/>
      <c r="G27" s="1754"/>
      <c r="H27" s="1754"/>
      <c r="I27" s="1754"/>
      <c r="J27" s="1755"/>
      <c r="M27" s="194"/>
    </row>
    <row r="28" spans="1:13" x14ac:dyDescent="0.15">
      <c r="A28" s="1753"/>
      <c r="B28" s="1754"/>
      <c r="C28" s="1754"/>
      <c r="D28" s="1754"/>
      <c r="E28" s="1754"/>
      <c r="F28" s="1754"/>
      <c r="G28" s="1754"/>
      <c r="H28" s="1754"/>
      <c r="I28" s="1754"/>
      <c r="J28" s="1755"/>
      <c r="M28" s="194"/>
    </row>
    <row r="29" spans="1:13" x14ac:dyDescent="0.15">
      <c r="A29" s="1753"/>
      <c r="B29" s="1754"/>
      <c r="C29" s="1754"/>
      <c r="D29" s="1754"/>
      <c r="E29" s="1754"/>
      <c r="F29" s="1754"/>
      <c r="G29" s="1754"/>
      <c r="H29" s="1754"/>
      <c r="I29" s="1754"/>
      <c r="J29" s="1755"/>
      <c r="M29" s="194"/>
    </row>
    <row r="30" spans="1:13" x14ac:dyDescent="0.15">
      <c r="A30" s="1753"/>
      <c r="B30" s="1754"/>
      <c r="C30" s="1754"/>
      <c r="D30" s="1754"/>
      <c r="E30" s="1754"/>
      <c r="F30" s="1754"/>
      <c r="G30" s="1754"/>
      <c r="H30" s="1754"/>
      <c r="I30" s="1754"/>
      <c r="J30" s="1755"/>
      <c r="M30" s="194"/>
    </row>
    <row r="31" spans="1:13" x14ac:dyDescent="0.15">
      <c r="A31" s="1753"/>
      <c r="B31" s="1754"/>
      <c r="C31" s="1754"/>
      <c r="D31" s="1754"/>
      <c r="E31" s="1754"/>
      <c r="F31" s="1754"/>
      <c r="G31" s="1754"/>
      <c r="H31" s="1754"/>
      <c r="I31" s="1754"/>
      <c r="J31" s="1755"/>
      <c r="M31" s="194"/>
    </row>
    <row r="32" spans="1:13" x14ac:dyDescent="0.15">
      <c r="A32" s="1753"/>
      <c r="B32" s="1754"/>
      <c r="C32" s="1754"/>
      <c r="D32" s="1754"/>
      <c r="E32" s="1754"/>
      <c r="F32" s="1754"/>
      <c r="G32" s="1754"/>
      <c r="H32" s="1754"/>
      <c r="I32" s="1754"/>
      <c r="J32" s="1755"/>
      <c r="M32" s="194"/>
    </row>
    <row r="33" spans="1:13" x14ac:dyDescent="0.15">
      <c r="A33" s="1753"/>
      <c r="B33" s="1754"/>
      <c r="C33" s="1754"/>
      <c r="D33" s="1754"/>
      <c r="E33" s="1754"/>
      <c r="F33" s="1754"/>
      <c r="G33" s="1754"/>
      <c r="H33" s="1754"/>
      <c r="I33" s="1754"/>
      <c r="J33" s="1755"/>
      <c r="M33" s="194"/>
    </row>
    <row r="34" spans="1:13" x14ac:dyDescent="0.15">
      <c r="A34" s="1753"/>
      <c r="B34" s="1754"/>
      <c r="C34" s="1754"/>
      <c r="D34" s="1754"/>
      <c r="E34" s="1754"/>
      <c r="F34" s="1754"/>
      <c r="G34" s="1754"/>
      <c r="H34" s="1754"/>
      <c r="I34" s="1754"/>
      <c r="J34" s="1755"/>
      <c r="M34" s="194"/>
    </row>
    <row r="35" spans="1:13" x14ac:dyDescent="0.15">
      <c r="A35" s="1753"/>
      <c r="B35" s="1754"/>
      <c r="C35" s="1754"/>
      <c r="D35" s="1754"/>
      <c r="E35" s="1754"/>
      <c r="F35" s="1754"/>
      <c r="G35" s="1754"/>
      <c r="H35" s="1754"/>
      <c r="I35" s="1754"/>
      <c r="J35" s="1755"/>
      <c r="M35" s="194"/>
    </row>
    <row r="36" spans="1:13" x14ac:dyDescent="0.15">
      <c r="A36" s="1753"/>
      <c r="B36" s="1754"/>
      <c r="C36" s="1754"/>
      <c r="D36" s="1754"/>
      <c r="E36" s="1754"/>
      <c r="F36" s="1754"/>
      <c r="G36" s="1754"/>
      <c r="H36" s="1754"/>
      <c r="I36" s="1754"/>
      <c r="J36" s="1755"/>
      <c r="M36" s="194"/>
    </row>
    <row r="37" spans="1:13" x14ac:dyDescent="0.15">
      <c r="A37" s="1753"/>
      <c r="B37" s="1754"/>
      <c r="C37" s="1754"/>
      <c r="D37" s="1754"/>
      <c r="E37" s="1754"/>
      <c r="F37" s="1754"/>
      <c r="G37" s="1754"/>
      <c r="H37" s="1754"/>
      <c r="I37" s="1754"/>
      <c r="J37" s="1755"/>
      <c r="M37" s="194"/>
    </row>
    <row r="38" spans="1:13" x14ac:dyDescent="0.15">
      <c r="A38" s="1753"/>
      <c r="B38" s="1754"/>
      <c r="C38" s="1754"/>
      <c r="D38" s="1754"/>
      <c r="E38" s="1754"/>
      <c r="F38" s="1754"/>
      <c r="G38" s="1754"/>
      <c r="H38" s="1754"/>
      <c r="I38" s="1754"/>
      <c r="J38" s="1755"/>
      <c r="M38" s="194"/>
    </row>
    <row r="39" spans="1:13" x14ac:dyDescent="0.15">
      <c r="A39" s="1753"/>
      <c r="B39" s="1754"/>
      <c r="C39" s="1754"/>
      <c r="D39" s="1754"/>
      <c r="E39" s="1754"/>
      <c r="F39" s="1754"/>
      <c r="G39" s="1754"/>
      <c r="H39" s="1754"/>
      <c r="I39" s="1754"/>
      <c r="J39" s="1755"/>
      <c r="M39" s="194"/>
    </row>
    <row r="40" spans="1:13" x14ac:dyDescent="0.15">
      <c r="A40" s="1753"/>
      <c r="B40" s="1754"/>
      <c r="C40" s="1754"/>
      <c r="D40" s="1754"/>
      <c r="E40" s="1754"/>
      <c r="F40" s="1754"/>
      <c r="G40" s="1754"/>
      <c r="H40" s="1754"/>
      <c r="I40" s="1754"/>
      <c r="J40" s="1755"/>
      <c r="M40" s="194"/>
    </row>
    <row r="41" spans="1:13" x14ac:dyDescent="0.15">
      <c r="A41" s="1753"/>
      <c r="B41" s="1754"/>
      <c r="C41" s="1754"/>
      <c r="D41" s="1754"/>
      <c r="E41" s="1754"/>
      <c r="F41" s="1754"/>
      <c r="G41" s="1754"/>
      <c r="H41" s="1754"/>
      <c r="I41" s="1754"/>
      <c r="J41" s="1755"/>
      <c r="M41" s="194"/>
    </row>
    <row r="42" spans="1:13" x14ac:dyDescent="0.15">
      <c r="A42" s="1753"/>
      <c r="B42" s="1754"/>
      <c r="C42" s="1754"/>
      <c r="D42" s="1754"/>
      <c r="E42" s="1754"/>
      <c r="F42" s="1754"/>
      <c r="G42" s="1754"/>
      <c r="H42" s="1754"/>
      <c r="I42" s="1754"/>
      <c r="J42" s="1755"/>
      <c r="M42" s="194"/>
    </row>
    <row r="43" spans="1:13" x14ac:dyDescent="0.15">
      <c r="A43" s="1753"/>
      <c r="B43" s="1754"/>
      <c r="C43" s="1754"/>
      <c r="D43" s="1754"/>
      <c r="E43" s="1754"/>
      <c r="F43" s="1754"/>
      <c r="G43" s="1754"/>
      <c r="H43" s="1754"/>
      <c r="I43" s="1754"/>
      <c r="J43" s="1755"/>
      <c r="M43" s="194"/>
    </row>
    <row r="44" spans="1:13" x14ac:dyDescent="0.15">
      <c r="A44" s="1753"/>
      <c r="B44" s="1754"/>
      <c r="C44" s="1754"/>
      <c r="D44" s="1754"/>
      <c r="E44" s="1754"/>
      <c r="F44" s="1754"/>
      <c r="G44" s="1754"/>
      <c r="H44" s="1754"/>
      <c r="I44" s="1754"/>
      <c r="J44" s="1755"/>
      <c r="M44" s="194"/>
    </row>
    <row r="45" spans="1:13" x14ac:dyDescent="0.15">
      <c r="A45" s="1753"/>
      <c r="B45" s="1754"/>
      <c r="C45" s="1754"/>
      <c r="D45" s="1754"/>
      <c r="E45" s="1754"/>
      <c r="F45" s="1754"/>
      <c r="G45" s="1754"/>
      <c r="H45" s="1754"/>
      <c r="I45" s="1754"/>
      <c r="J45" s="1755"/>
      <c r="M45" s="194"/>
    </row>
    <row r="46" spans="1:13" x14ac:dyDescent="0.15">
      <c r="A46" s="1753"/>
      <c r="B46" s="1754"/>
      <c r="C46" s="1754"/>
      <c r="D46" s="1754"/>
      <c r="E46" s="1754"/>
      <c r="F46" s="1754"/>
      <c r="G46" s="1754"/>
      <c r="H46" s="1754"/>
      <c r="I46" s="1754"/>
      <c r="J46" s="1755"/>
      <c r="M46" s="194"/>
    </row>
    <row r="47" spans="1:13" x14ac:dyDescent="0.15">
      <c r="A47" s="1753"/>
      <c r="B47" s="1754"/>
      <c r="C47" s="1754"/>
      <c r="D47" s="1754"/>
      <c r="E47" s="1754"/>
      <c r="F47" s="1754"/>
      <c r="G47" s="1754"/>
      <c r="H47" s="1754"/>
      <c r="I47" s="1754"/>
      <c r="J47" s="1755"/>
      <c r="M47" s="194"/>
    </row>
    <row r="48" spans="1:13" x14ac:dyDescent="0.15">
      <c r="A48" s="1753"/>
      <c r="B48" s="1754"/>
      <c r="C48" s="1754"/>
      <c r="D48" s="1754"/>
      <c r="E48" s="1754"/>
      <c r="F48" s="1754"/>
      <c r="G48" s="1754"/>
      <c r="H48" s="1754"/>
      <c r="I48" s="1754"/>
      <c r="J48" s="1755"/>
      <c r="M48" s="194"/>
    </row>
    <row r="49" spans="1:13" x14ac:dyDescent="0.15">
      <c r="A49" s="1753"/>
      <c r="B49" s="1754"/>
      <c r="C49" s="1754"/>
      <c r="D49" s="1754"/>
      <c r="E49" s="1754"/>
      <c r="F49" s="1754"/>
      <c r="G49" s="1754"/>
      <c r="H49" s="1754"/>
      <c r="I49" s="1754"/>
      <c r="J49" s="1755"/>
      <c r="M49" s="194"/>
    </row>
    <row r="50" spans="1:13" x14ac:dyDescent="0.15">
      <c r="A50" s="1753"/>
      <c r="B50" s="1754"/>
      <c r="C50" s="1754"/>
      <c r="D50" s="1754"/>
      <c r="E50" s="1754"/>
      <c r="F50" s="1754"/>
      <c r="G50" s="1754"/>
      <c r="H50" s="1754"/>
      <c r="I50" s="1754"/>
      <c r="J50" s="1755"/>
      <c r="M50" s="194"/>
    </row>
    <row r="51" spans="1:13" x14ac:dyDescent="0.15">
      <c r="A51" s="1753"/>
      <c r="B51" s="1754"/>
      <c r="C51" s="1754"/>
      <c r="D51" s="1754"/>
      <c r="E51" s="1754"/>
      <c r="F51" s="1754"/>
      <c r="G51" s="1754"/>
      <c r="H51" s="1754"/>
      <c r="I51" s="1754"/>
      <c r="J51" s="1755"/>
      <c r="M51" s="194"/>
    </row>
    <row r="52" spans="1:13" x14ac:dyDescent="0.15">
      <c r="A52" s="1753"/>
      <c r="B52" s="1754"/>
      <c r="C52" s="1754"/>
      <c r="D52" s="1754"/>
      <c r="E52" s="1754"/>
      <c r="F52" s="1754"/>
      <c r="G52" s="1754"/>
      <c r="H52" s="1754"/>
      <c r="I52" s="1754"/>
      <c r="J52" s="1755"/>
      <c r="M52" s="194"/>
    </row>
    <row r="53" spans="1:13" x14ac:dyDescent="0.15">
      <c r="A53" s="1753"/>
      <c r="B53" s="1754"/>
      <c r="C53" s="1754"/>
      <c r="D53" s="1754"/>
      <c r="E53" s="1754"/>
      <c r="F53" s="1754"/>
      <c r="G53" s="1754"/>
      <c r="H53" s="1754"/>
      <c r="I53" s="1754"/>
      <c r="J53" s="1755"/>
      <c r="M53" s="194"/>
    </row>
    <row r="54" spans="1:13" x14ac:dyDescent="0.15">
      <c r="A54" s="1753"/>
      <c r="B54" s="1754"/>
      <c r="C54" s="1754"/>
      <c r="D54" s="1754"/>
      <c r="E54" s="1754"/>
      <c r="F54" s="1754"/>
      <c r="G54" s="1754"/>
      <c r="H54" s="1754"/>
      <c r="I54" s="1754"/>
      <c r="J54" s="1755"/>
      <c r="M54" s="194"/>
    </row>
    <row r="55" spans="1:13" x14ac:dyDescent="0.15">
      <c r="A55" s="1753"/>
      <c r="B55" s="1754"/>
      <c r="C55" s="1754"/>
      <c r="D55" s="1754"/>
      <c r="E55" s="1754"/>
      <c r="F55" s="1754"/>
      <c r="G55" s="1754"/>
      <c r="H55" s="1754"/>
      <c r="I55" s="1754"/>
      <c r="J55" s="1755"/>
      <c r="M55" s="194"/>
    </row>
    <row r="56" spans="1:13" x14ac:dyDescent="0.15">
      <c r="A56" s="1756"/>
      <c r="B56" s="1757"/>
      <c r="C56" s="1757"/>
      <c r="D56" s="1757"/>
      <c r="E56" s="1757"/>
      <c r="F56" s="1757"/>
      <c r="G56" s="1757"/>
      <c r="H56" s="1757"/>
      <c r="I56" s="1757"/>
      <c r="J56" s="1758"/>
      <c r="M56" s="195"/>
    </row>
    <row r="57" spans="1:13" x14ac:dyDescent="0.15">
      <c r="K57" s="197" t="s">
        <v>391</v>
      </c>
    </row>
    <row r="61" spans="1:13" x14ac:dyDescent="0.15">
      <c r="L61" s="200"/>
    </row>
  </sheetData>
  <sheetProtection formatCells="0" formatColumns="0" formatRows="0" insertHyperlinks="0"/>
  <mergeCells count="12">
    <mergeCell ref="K2:K5"/>
    <mergeCell ref="A22:J56"/>
    <mergeCell ref="F20:H20"/>
    <mergeCell ref="A1:J1"/>
    <mergeCell ref="G4:J4"/>
    <mergeCell ref="A16:J16"/>
    <mergeCell ref="A2:I2"/>
    <mergeCell ref="A7:J7"/>
    <mergeCell ref="B10:J10"/>
    <mergeCell ref="B11:J11"/>
    <mergeCell ref="A13:F13"/>
    <mergeCell ref="A14:F14"/>
  </mergeCells>
  <phoneticPr fontId="4"/>
  <dataValidations count="7">
    <dataValidation type="list" allowBlank="1" showInputMessage="1" showErrorMessage="1" prompt="表紙①に反映されます" sqref="J2">
      <formula1>"あり,なし"</formula1>
    </dataValidation>
    <dataValidation type="list" allowBlank="1" showInputMessage="1" showErrorMessage="1" sqref="D18">
      <formula1>"あり,なし"</formula1>
    </dataValidation>
    <dataValidation type="list" allowBlank="1" showInputMessage="1" showErrorMessage="1" sqref="D19">
      <formula1>"ワード,一太郎,リッチテキスト,エクセル,パワーポイント,PDF,その他"</formula1>
    </dataValidation>
    <dataValidation allowBlank="1" showInputMessage="1" showErrorMessage="1" prompt="表紙シートの病院名を反映" sqref="G4:J4"/>
    <dataValidation allowBlank="1" showErrorMessage="1" sqref="L4 L2"/>
    <dataValidation allowBlank="1" showErrorMessage="1" prompt="表紙シートの病院名を反映" sqref="L5:L15"/>
    <dataValidation type="whole" operator="greaterThanOrEqual" allowBlank="1" showInputMessage="1" showErrorMessage="1" prompt="整数で入力" sqref="G8 G13:G14">
      <formula1>0</formula1>
    </dataValidation>
  </dataValidations>
  <hyperlinks>
    <hyperlink ref="L1" location="表紙①!D21" tooltip="表紙①に戻ります" display="表紙①に戻る"/>
    <hyperlink ref="L2" location="'様式4（機能別）'!N115" tooltip="様式4（機能別）に戻ります" display="様式4（機能別）のⅡ（地域がん診療連携拠点病院の指定要件について）に戻る"/>
    <hyperlink ref="L4" location="'様式4（機能別）'!N490" tooltip="様式4（機能別）に戻ります" display="様式4（機能別）のⅣ（都道府県がん診療連携拠点病院の指定要件について）に戻る"/>
    <hyperlink ref="L5" location="'様式4（機能別）'!N622" tooltip="様式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89" fitToHeight="0" orientation="portrait" cellComments="asDisplayed" r:id="rId1"/>
  <headerFooter>
    <oddHeader>&amp;Rver.2.0</oddHeader>
    <oddFooter>&amp;C&amp;P/&amp;N&amp;R&amp;A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23</vt:i4>
      </vt:variant>
    </vt:vector>
  </HeadingPairs>
  <TitlesOfParts>
    <vt:vector size="46" baseType="lpstr">
      <vt:lpstr>入力時の注意事項</vt:lpstr>
      <vt:lpstr>表紙①</vt:lpstr>
      <vt:lpstr>様式4（全般事項）</vt:lpstr>
      <vt:lpstr>様式4（機能別）</vt:lpstr>
      <vt:lpstr>別紙1（満たしていない要件）</vt:lpstr>
      <vt:lpstr>別紙2（専門とするがんの診療状況）</vt:lpstr>
      <vt:lpstr>別紙３（緩和外来）</vt:lpstr>
      <vt:lpstr>別紙４（緩和病棟）</vt:lpstr>
      <vt:lpstr>別紙５（地域緩和ケア連携体制）</vt:lpstr>
      <vt:lpstr>別紙６（地域パス）</vt:lpstr>
      <vt:lpstr>別紙７（地域連携カンファ開催状況）</vt:lpstr>
      <vt:lpstr>別紙８（緩和メンバー）</vt:lpstr>
      <vt:lpstr>別紙９（語り合うための場の設定状況）</vt:lpstr>
      <vt:lpstr>別紙10（診療実績）</vt:lpstr>
      <vt:lpstr>別紙11（相談内容）</vt:lpstr>
      <vt:lpstr>別紙12（相談支援センター窓口）</vt:lpstr>
      <vt:lpstr>別紙13（相談支援センター体制）</vt:lpstr>
      <vt:lpstr>別紙14（連携協力体制）</vt:lpstr>
      <vt:lpstr>別紙15（専門外来）</vt:lpstr>
      <vt:lpstr>別紙16（院内がん登録）</vt:lpstr>
      <vt:lpstr>別紙17（臨床試験・治験）</vt:lpstr>
      <vt:lpstr>別紙18（PDCAサイクル）</vt:lpstr>
      <vt:lpstr>別紙19（医療安全）</vt:lpstr>
      <vt:lpstr>入力時の注意事項!Print_Area</vt:lpstr>
      <vt:lpstr>表紙①!Print_Area</vt:lpstr>
      <vt:lpstr>'別紙1（満たしていない要件）'!Print_Area</vt:lpstr>
      <vt:lpstr>'別紙10（診療実績）'!Print_Area</vt:lpstr>
      <vt:lpstr>'別紙11（相談内容）'!Print_Area</vt:lpstr>
      <vt:lpstr>'別紙12（相談支援センター窓口）'!Print_Area</vt:lpstr>
      <vt:lpstr>'別紙13（相談支援センター体制）'!Print_Area</vt:lpstr>
      <vt:lpstr>'別紙14（連携協力体制）'!Print_Area</vt:lpstr>
      <vt:lpstr>'別紙15（専門外来）'!Print_Area</vt:lpstr>
      <vt:lpstr>'別紙16（院内がん登録）'!Print_Area</vt:lpstr>
      <vt:lpstr>'別紙17（臨床試験・治験）'!Print_Area</vt:lpstr>
      <vt:lpstr>'別紙18（PDCAサイクル）'!Print_Area</vt:lpstr>
      <vt:lpstr>'別紙19（医療安全）'!Print_Area</vt:lpstr>
      <vt:lpstr>'別紙2（専門とするがんの診療状況）'!Print_Area</vt:lpstr>
      <vt:lpstr>'別紙３（緩和外来）'!Print_Area</vt:lpstr>
      <vt:lpstr>'別紙４（緩和病棟）'!Print_Area</vt:lpstr>
      <vt:lpstr>'別紙５（地域緩和ケア連携体制）'!Print_Area</vt:lpstr>
      <vt:lpstr>'別紙６（地域パス）'!Print_Area</vt:lpstr>
      <vt:lpstr>'別紙７（地域連携カンファ開催状況）'!Print_Area</vt:lpstr>
      <vt:lpstr>'別紙８（緩和メンバー）'!Print_Area</vt:lpstr>
      <vt:lpstr>'別紙９（語り合うための場の設定状況）'!Print_Area</vt:lpstr>
      <vt:lpstr>'様式4（機能別）'!Print_Area</vt:lpstr>
      <vt:lpstr>'様式4（全般事項）'!Print_Area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2016-08-30T05:01:01Z</dcterms:created>
  <dcterms:modified xsi:type="dcterms:W3CDTF">2023-01-13T01:36:12Z</dcterms:modified>
</cp:coreProperties>
</file>