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19320" windowHeight="11460"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'別紙13（相談支援センター体制）'!$A$1:$J$51</definedName>
    <definedName name="_xlnm.Print_Area" localSheetId="17">'別紙14（連携協力体制）'!$A$1:$I$42</definedName>
    <definedName name="_xlnm.Print_Area" localSheetId="18">'別紙15（専門外来）'!$A$1:$X$118</definedName>
    <definedName name="_xlnm.Print_Area" localSheetId="19">'別紙16（院内がん登録）'!$A$1:$H$26</definedName>
    <definedName name="_xlnm.Print_Area" localSheetId="20">'別紙17（臨床試験・治験）'!$A$1:$X$35</definedName>
    <definedName name="_xlnm.Print_Area" localSheetId="21">'別紙18（PDCAサイクル）'!$A$1:$L$44</definedName>
    <definedName name="_xlnm.Print_Area" localSheetId="22">'別紙19（医療安全）'!$A$1:$J$50</definedName>
    <definedName name="_xlnm.Print_Area" localSheetId="5">'別紙2（専門とするがんの診療状況）'!$A$1:$L$108</definedName>
    <definedName name="_xlnm.Print_Area" localSheetId="6">'別紙３（緩和外来）'!$A$1:$Y$22</definedName>
    <definedName name="_xlnm.Print_Area" localSheetId="7">'別紙４（緩和病棟）'!$A$1:$Z$44</definedName>
    <definedName name="_xlnm.Print_Area" localSheetId="8">'別紙５（地域緩和ケア連携体制）'!$A$1:$K$55</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'別紙９（語り合うための場の設定状況）'!$A$1:$R$46</definedName>
    <definedName name="_xlnm.Print_Area" localSheetId="3">'様式4（機能別）'!$A$1:$R$414</definedName>
    <definedName name="_xlnm.Print_Area" localSheetId="2">'様式4（全般事項）'!$A$1:$W$330</definedName>
  </definedNames>
  <calcPr calcId="162913"/>
</workbook>
</file>

<file path=xl/calcChain.xml><?xml version="1.0" encoding="utf-8"?>
<calcChain xmlns="http://schemas.openxmlformats.org/spreadsheetml/2006/main">
  <c r="C17" i="2" l="1"/>
  <c r="Q44" i="129" l="1"/>
  <c r="H9" i="4" l="1"/>
  <c r="J14" i="183" l="1"/>
  <c r="G5" i="183"/>
  <c r="J2" i="183"/>
  <c r="G4" i="182"/>
  <c r="L2" i="182"/>
  <c r="E4" i="181"/>
  <c r="X2" i="181"/>
  <c r="H12" i="179"/>
  <c r="G4" i="179"/>
  <c r="H2" i="179"/>
  <c r="F4" i="177"/>
  <c r="X2" i="177"/>
  <c r="I2" i="176"/>
  <c r="H9" i="175"/>
  <c r="J2" i="175"/>
  <c r="E4" i="174"/>
  <c r="X2" i="174"/>
  <c r="F14" i="173"/>
  <c r="E14" i="173"/>
  <c r="D14" i="173"/>
  <c r="C14" i="173"/>
  <c r="G13" i="173"/>
  <c r="G12" i="173"/>
  <c r="G11" i="173"/>
  <c r="E4" i="173"/>
  <c r="H2" i="173"/>
  <c r="C4" i="149"/>
  <c r="F2" i="149"/>
  <c r="L4" i="148"/>
  <c r="Q2" i="148"/>
  <c r="F4" i="171"/>
  <c r="G2" i="171"/>
  <c r="H11" i="163"/>
  <c r="H7" i="163"/>
  <c r="I2" i="163"/>
  <c r="J6" i="144"/>
  <c r="F4" i="144"/>
  <c r="J2" i="144"/>
  <c r="K18" i="158"/>
  <c r="K14" i="158"/>
  <c r="K13" i="158"/>
  <c r="K8" i="158"/>
  <c r="K2" i="158"/>
  <c r="Z7" i="141"/>
  <c r="G4" i="141"/>
  <c r="Z2" i="141"/>
  <c r="F4" i="139"/>
  <c r="Y2" i="139"/>
  <c r="L2" i="193"/>
  <c r="F17" i="168"/>
  <c r="F13" i="168"/>
  <c r="D4" i="168"/>
  <c r="F2" i="168"/>
  <c r="Q414" i="129"/>
  <c r="Q413" i="129"/>
  <c r="M413" i="129"/>
  <c r="Q412" i="129"/>
  <c r="M412" i="129"/>
  <c r="Q411" i="129"/>
  <c r="M411" i="129"/>
  <c r="Q409" i="129"/>
  <c r="Q407" i="129"/>
  <c r="Q406" i="129"/>
  <c r="Q405" i="129"/>
  <c r="Q404" i="129"/>
  <c r="Q403" i="129"/>
  <c r="Q400" i="129"/>
  <c r="Q398" i="129"/>
  <c r="Q396" i="129"/>
  <c r="M396" i="129"/>
  <c r="Q395" i="129"/>
  <c r="Q394" i="129"/>
  <c r="M394" i="129"/>
  <c r="Q391" i="129"/>
  <c r="M391" i="129"/>
  <c r="Q389" i="129"/>
  <c r="M389" i="129"/>
  <c r="Q388" i="129"/>
  <c r="M388" i="129"/>
  <c r="Q387" i="129"/>
  <c r="Q385" i="129"/>
  <c r="Q383" i="129"/>
  <c r="Q382" i="129"/>
  <c r="M382" i="129"/>
  <c r="Q381" i="129"/>
  <c r="Q379" i="129"/>
  <c r="Q378" i="129"/>
  <c r="Q376" i="129"/>
  <c r="Q375" i="129"/>
  <c r="Q373" i="129"/>
  <c r="M373" i="129"/>
  <c r="Q372" i="129"/>
  <c r="Q370" i="129"/>
  <c r="M370" i="129"/>
  <c r="Q369" i="129"/>
  <c r="Q367" i="129"/>
  <c r="M367" i="129"/>
  <c r="Q365" i="129"/>
  <c r="Q364" i="129"/>
  <c r="Q363" i="129"/>
  <c r="Q362" i="129"/>
  <c r="Q361" i="129"/>
  <c r="Q360" i="129"/>
  <c r="Q359" i="129"/>
  <c r="Q358" i="129"/>
  <c r="Q356" i="129"/>
  <c r="Q355" i="129"/>
  <c r="Q354" i="129"/>
  <c r="Q353" i="129"/>
  <c r="Q352" i="129"/>
  <c r="Q350" i="129"/>
  <c r="Q349" i="129"/>
  <c r="Q348" i="129"/>
  <c r="Q347" i="129"/>
  <c r="Q346" i="129"/>
  <c r="Q345" i="129"/>
  <c r="Q344" i="129"/>
  <c r="Q343" i="129"/>
  <c r="Q342" i="129"/>
  <c r="Q341" i="129"/>
  <c r="Q340" i="129"/>
  <c r="Q339" i="129"/>
  <c r="Q338" i="129"/>
  <c r="Q337" i="129"/>
  <c r="Q336" i="129"/>
  <c r="Q335" i="129"/>
  <c r="Q334" i="129"/>
  <c r="Q333" i="129"/>
  <c r="Q331" i="129"/>
  <c r="Q330" i="129"/>
  <c r="Q329" i="129"/>
  <c r="Q328" i="129"/>
  <c r="Q326" i="129"/>
  <c r="Q325" i="129"/>
  <c r="Q323" i="129"/>
  <c r="Q320" i="129"/>
  <c r="Q319" i="129"/>
  <c r="Q317" i="129"/>
  <c r="Q313" i="129"/>
  <c r="Q310" i="129"/>
  <c r="Q309" i="129"/>
  <c r="Q308" i="129"/>
  <c r="Q307" i="129"/>
  <c r="Q306" i="129"/>
  <c r="Q304" i="129"/>
  <c r="Q303" i="129"/>
  <c r="Q301" i="129"/>
  <c r="Q300" i="129"/>
  <c r="Q299" i="129"/>
  <c r="Q297" i="129"/>
  <c r="Q296" i="129"/>
  <c r="Q292" i="129"/>
  <c r="Q290" i="129"/>
  <c r="Q289" i="129"/>
  <c r="Q288" i="129"/>
  <c r="Q286" i="129"/>
  <c r="Q285" i="129"/>
  <c r="Q284" i="129"/>
  <c r="Q283" i="129"/>
  <c r="Q282" i="129"/>
  <c r="Q279" i="129"/>
  <c r="Q278" i="129"/>
  <c r="Q277" i="129"/>
  <c r="Q276" i="129"/>
  <c r="Q275" i="129"/>
  <c r="Q274" i="129"/>
  <c r="Q273" i="129"/>
  <c r="Q269" i="129"/>
  <c r="Q268" i="129"/>
  <c r="Q267" i="129"/>
  <c r="Q266" i="129"/>
  <c r="Q265" i="129"/>
  <c r="Q263" i="129"/>
  <c r="Q262" i="129"/>
  <c r="Q261" i="129"/>
  <c r="Q260" i="129"/>
  <c r="Q258" i="129"/>
  <c r="Q257" i="129"/>
  <c r="Q256" i="129"/>
  <c r="Q254" i="129"/>
  <c r="Q253" i="129"/>
  <c r="Q252" i="129"/>
  <c r="Q251" i="129"/>
  <c r="Q249" i="129"/>
  <c r="Q248" i="129"/>
  <c r="Q242" i="129"/>
  <c r="Q241" i="129"/>
  <c r="Q240" i="129"/>
  <c r="Q239" i="129"/>
  <c r="Q238" i="129"/>
  <c r="Q237" i="129"/>
  <c r="Q236" i="129"/>
  <c r="Q235" i="129"/>
  <c r="Q233" i="129"/>
  <c r="Q232" i="129"/>
  <c r="Q231" i="129"/>
  <c r="Q230" i="129"/>
  <c r="Q229" i="129"/>
  <c r="Q228" i="129"/>
  <c r="Q227" i="129"/>
  <c r="Q225" i="129"/>
  <c r="Q224" i="129"/>
  <c r="Q222" i="129"/>
  <c r="Q221" i="129"/>
  <c r="Q220" i="129"/>
  <c r="Q217" i="129"/>
  <c r="Q216" i="129"/>
  <c r="Q215" i="129"/>
  <c r="Q214" i="129"/>
  <c r="M214" i="129"/>
  <c r="Q213" i="129"/>
  <c r="Q212" i="129"/>
  <c r="Q211" i="129"/>
  <c r="Q210" i="129"/>
  <c r="M210" i="129"/>
  <c r="Q208" i="129"/>
  <c r="Q207" i="129"/>
  <c r="Q206" i="129"/>
  <c r="Q203" i="129"/>
  <c r="Q202" i="129"/>
  <c r="Q201" i="129"/>
  <c r="Q200" i="129"/>
  <c r="Q199" i="129"/>
  <c r="Q196" i="129"/>
  <c r="Q195" i="129"/>
  <c r="Q194" i="129"/>
  <c r="Q193" i="129"/>
  <c r="Q192" i="129"/>
  <c r="Q190" i="129"/>
  <c r="Q189" i="129"/>
  <c r="Q188" i="129"/>
  <c r="Q187" i="129"/>
  <c r="Q186" i="129"/>
  <c r="Q184" i="129"/>
  <c r="Q183" i="129"/>
  <c r="Q182" i="129"/>
  <c r="Q180" i="129"/>
  <c r="Q179" i="129"/>
  <c r="Q178" i="129"/>
  <c r="Q177" i="129"/>
  <c r="Q176" i="129"/>
  <c r="Q174" i="129"/>
  <c r="Q173" i="129"/>
  <c r="Q172" i="129"/>
  <c r="Q171" i="129"/>
  <c r="Q169" i="129"/>
  <c r="Q168" i="129"/>
  <c r="Q167" i="129"/>
  <c r="Q166" i="129"/>
  <c r="Q165" i="129"/>
  <c r="Q163" i="129"/>
  <c r="Q162" i="129"/>
  <c r="Q161" i="129"/>
  <c r="Q160" i="129"/>
  <c r="Q158" i="129"/>
  <c r="Q157" i="129"/>
  <c r="Q156" i="129"/>
  <c r="Q155" i="129"/>
  <c r="Q153" i="129"/>
  <c r="Q152" i="129"/>
  <c r="Q151" i="129"/>
  <c r="Q149" i="129"/>
  <c r="M149" i="129"/>
  <c r="Q148" i="129"/>
  <c r="Q147" i="129"/>
  <c r="Q146" i="129"/>
  <c r="Q145" i="129"/>
  <c r="Q144" i="129"/>
  <c r="Q143" i="129"/>
  <c r="Q142" i="129"/>
  <c r="Q141" i="129"/>
  <c r="Q140" i="129"/>
  <c r="Q139" i="129"/>
  <c r="Q138" i="129"/>
  <c r="Q137" i="129"/>
  <c r="Q136" i="129"/>
  <c r="Q135" i="129"/>
  <c r="Q134" i="129"/>
  <c r="Q133" i="129"/>
  <c r="Q132" i="129"/>
  <c r="Q130" i="129"/>
  <c r="Q128" i="129"/>
  <c r="Q127" i="129"/>
  <c r="Q124" i="129"/>
  <c r="Q121" i="129"/>
  <c r="Q120" i="129"/>
  <c r="Q119" i="129"/>
  <c r="Q117" i="129"/>
  <c r="Q116" i="129"/>
  <c r="Q115" i="129"/>
  <c r="Q113" i="129"/>
  <c r="Q112" i="129"/>
  <c r="Q111" i="129"/>
  <c r="Q110" i="129"/>
  <c r="Q108" i="129"/>
  <c r="Q106" i="129"/>
  <c r="Q104" i="129"/>
  <c r="Q103" i="129"/>
  <c r="Q102" i="129"/>
  <c r="Q100" i="129"/>
  <c r="Q99" i="129"/>
  <c r="Q98" i="129"/>
  <c r="Q97" i="129"/>
  <c r="Q96" i="129"/>
  <c r="Q95" i="129"/>
  <c r="Q93" i="129"/>
  <c r="Q91" i="129"/>
  <c r="Q90" i="129"/>
  <c r="Q89" i="129"/>
  <c r="Q88" i="129"/>
  <c r="Q87" i="129"/>
  <c r="Q86" i="129"/>
  <c r="Q85" i="129"/>
  <c r="Q84" i="129"/>
  <c r="Q83" i="129"/>
  <c r="Q82" i="129"/>
  <c r="Q81" i="129"/>
  <c r="Q79" i="129"/>
  <c r="Q78" i="129"/>
  <c r="Q76" i="129"/>
  <c r="Q75" i="129"/>
  <c r="Q74" i="129"/>
  <c r="Q73" i="129"/>
  <c r="Q72" i="129"/>
  <c r="Q71" i="129"/>
  <c r="Q69" i="129"/>
  <c r="Q68" i="129"/>
  <c r="Q67" i="129"/>
  <c r="Q64" i="129"/>
  <c r="Q63" i="129"/>
  <c r="Q62" i="129"/>
  <c r="Q61" i="129"/>
  <c r="Q60" i="129"/>
  <c r="Q59" i="129"/>
  <c r="Q58" i="129"/>
  <c r="Q56" i="129"/>
  <c r="Q54" i="129"/>
  <c r="Q52" i="129"/>
  <c r="Q51" i="129"/>
  <c r="Q50" i="129"/>
  <c r="Q46" i="129"/>
  <c r="Q45"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8" i="4"/>
  <c r="W327" i="4"/>
  <c r="W326" i="4"/>
  <c r="W325" i="4"/>
  <c r="W324" i="4"/>
  <c r="W319" i="4"/>
  <c r="W318" i="4"/>
  <c r="W316" i="4"/>
  <c r="W315" i="4"/>
  <c r="W314" i="4"/>
  <c r="W313" i="4"/>
  <c r="W312" i="4"/>
  <c r="W311" i="4"/>
  <c r="W310" i="4"/>
  <c r="W308" i="4"/>
  <c r="W307" i="4"/>
  <c r="W303" i="4"/>
  <c r="W302" i="4"/>
  <c r="W301" i="4"/>
  <c r="W299" i="4"/>
  <c r="W297" i="4"/>
  <c r="W296" i="4"/>
  <c r="W295" i="4"/>
  <c r="W281" i="4"/>
  <c r="W280" i="4"/>
  <c r="W279" i="4"/>
  <c r="W278" i="4"/>
  <c r="W277" i="4"/>
  <c r="W276" i="4"/>
  <c r="W275" i="4"/>
  <c r="W274" i="4"/>
  <c r="W273" i="4"/>
  <c r="W272" i="4"/>
  <c r="W271" i="4"/>
  <c r="W270" i="4"/>
  <c r="W269" i="4"/>
  <c r="W265" i="4"/>
  <c r="W264" i="4"/>
  <c r="W263" i="4"/>
  <c r="W262" i="4"/>
  <c r="W261" i="4"/>
  <c r="W260" i="4"/>
  <c r="W259" i="4"/>
  <c r="W258" i="4"/>
  <c r="W257" i="4"/>
  <c r="W256" i="4"/>
  <c r="W255" i="4"/>
  <c r="W254" i="4"/>
  <c r="W253" i="4"/>
  <c r="W250" i="4"/>
  <c r="W249" i="4"/>
  <c r="W236" i="4"/>
  <c r="W235" i="4"/>
  <c r="W234"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3" i="4"/>
  <c r="W142" i="4"/>
  <c r="W141" i="4"/>
  <c r="W140" i="4"/>
  <c r="W139" i="4"/>
  <c r="W138" i="4"/>
  <c r="W137" i="4"/>
  <c r="W136" i="4"/>
  <c r="W135" i="4"/>
  <c r="W134" i="4"/>
  <c r="W133" i="4"/>
  <c r="W132" i="4"/>
  <c r="W131" i="4"/>
  <c r="W130" i="4"/>
  <c r="W129" i="4"/>
  <c r="W128" i="4"/>
  <c r="W127" i="4"/>
  <c r="W126" i="4"/>
  <c r="W125" i="4"/>
  <c r="W124" i="4"/>
  <c r="W123" i="4"/>
  <c r="W122" i="4"/>
  <c r="W121" i="4"/>
  <c r="W120" i="4"/>
  <c r="W114"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3" i="4"/>
  <c r="W42" i="4"/>
  <c r="W41" i="4"/>
  <c r="W40" i="4"/>
  <c r="W39" i="4"/>
  <c r="W38" i="4"/>
  <c r="W37" i="4"/>
  <c r="W36" i="4"/>
  <c r="W35" i="4"/>
  <c r="W34" i="4"/>
  <c r="W33" i="4"/>
  <c r="W32" i="4"/>
  <c r="W28" i="4"/>
  <c r="W27" i="4"/>
  <c r="W26" i="4"/>
  <c r="W25" i="4"/>
  <c r="V1" i="4"/>
  <c r="B8" i="2" s="1"/>
  <c r="B31" i="2"/>
  <c r="C30" i="2"/>
  <c r="B30" i="2"/>
  <c r="B29" i="2"/>
  <c r="B28" i="2"/>
  <c r="B27" i="2"/>
  <c r="B26" i="2"/>
  <c r="B25" i="2"/>
  <c r="B24" i="2"/>
  <c r="B23" i="2"/>
  <c r="B22" i="2"/>
  <c r="B21" i="2"/>
  <c r="B20" i="2"/>
  <c r="C20" i="2" s="1"/>
  <c r="B19" i="2"/>
  <c r="B18" i="2"/>
  <c r="B17" i="2"/>
  <c r="B16" i="2"/>
  <c r="B15" i="2"/>
  <c r="B14" i="2"/>
  <c r="B13" i="2"/>
  <c r="B9" i="2"/>
  <c r="G14" i="173" l="1"/>
</calcChain>
</file>

<file path=xl/sharedStrings.xml><?xml version="1.0" encoding="utf-8"?>
<sst xmlns="http://schemas.openxmlformats.org/spreadsheetml/2006/main" count="4094" uniqueCount="1766">
  <si>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</si>
  <si>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</si>
  <si>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</si>
  <si>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</si>
  <si>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</si>
  <si>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</si>
  <si>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</si>
  <si>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</si>
  <si>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</si>
  <si>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</si>
  <si>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</si>
  <si>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</si>
  <si>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</si>
  <si>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</si>
  <si>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</si>
  <si>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</si>
  <si>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</si>
  <si>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</si>
  <si>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</si>
  <si>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</si>
  <si>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</si>
  <si>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</si>
  <si>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</si>
  <si>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</si>
  <si>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</si>
  <si>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</si>
  <si>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</si>
  <si>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</si>
  <si>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</si>
  <si>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</si>
  <si>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</si>
  <si>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</si>
  <si>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</si>
  <si>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</si>
  <si>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</si>
  <si>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</si>
  <si>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</si>
  <si>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</si>
  <si>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</si>
  <si>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</si>
  <si>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</si>
  <si>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</si>
  <si>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</si>
  <si>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</si>
  <si>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</si>
  <si>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</si>
  <si>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</si>
  <si>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</si>
  <si>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</si>
  <si>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</si>
  <si>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</si>
  <si>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</si>
  <si>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</si>
  <si>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</si>
  <si>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</si>
  <si>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</si>
  <si>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</si>
  <si>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</si>
  <si>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</si>
  <si>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</si>
  <si>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</si>
  <si>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</si>
  <si>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</si>
  <si>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</si>
  <si>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</si>
  <si>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</si>
  <si>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</si>
  <si>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</si>
  <si>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</si>
  <si>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</si>
  <si>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</si>
  <si>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</si>
  <si>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</si>
  <si>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</si>
  <si>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</si>
  <si>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</si>
  <si>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</si>
  <si>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</si>
  <si>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</si>
  <si>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</si>
  <si>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</si>
  <si>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</si>
  <si>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</si>
  <si>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</si>
  <si>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</si>
  <si>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</si>
  <si>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</si>
  <si>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</si>
  <si>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</si>
  <si>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</si>
  <si>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</si>
  <si>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</si>
  <si>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</si>
  <si>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</si>
  <si>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</si>
  <si>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</si>
  <si>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</si>
  <si>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</si>
  <si>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</si>
  <si>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</si>
  <si>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</si>
  <si>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</si>
  <si>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</si>
  <si>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</si>
  <si>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</si>
  <si>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</si>
  <si>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</si>
  <si>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</si>
  <si>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</si>
  <si>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</si>
  <si>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</si>
  <si>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</si>
  <si>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</si>
  <si>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</si>
  <si>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</si>
  <si>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</si>
  <si>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</si>
  <si>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</si>
  <si>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</si>
  <si>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</si>
  <si>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</si>
  <si>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</si>
  <si>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</si>
  <si>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</si>
  <si>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</si>
  <si>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</si>
  <si>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</si>
  <si>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</si>
  <si>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</si>
  <si>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</si>
  <si>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</si>
  <si>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</si>
  <si>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</si>
  <si>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</si>
  <si>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</si>
  <si>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</si>
  <si>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</si>
  <si>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</si>
  <si>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</si>
  <si>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</si>
  <si>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</si>
  <si>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</si>
  <si>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</si>
  <si>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</si>
  <si>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</si>
  <si>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</si>
  <si>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</si>
  <si>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</si>
  <si>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</si>
  <si>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</si>
  <si>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</si>
  <si>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</si>
  <si>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</si>
  <si>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</si>
  <si>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</si>
  <si>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</si>
  <si>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</si>
  <si>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</si>
  <si>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</si>
  <si>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</si>
  <si>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</si>
  <si>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</si>
  <si>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</si>
  <si>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</si>
  <si>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</si>
  <si>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</si>
  <si>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</si>
  <si>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</si>
  <si>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</si>
  <si>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</si>
  <si>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</si>
  <si>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</si>
  <si>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</si>
  <si>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</si>
  <si>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</si>
  <si>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</si>
  <si>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</si>
  <si>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</si>
  <si>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</si>
  <si>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</si>
  <si>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</si>
  <si>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</si>
  <si>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</si>
  <si>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</si>
  <si>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</si>
  <si>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</si>
  <si>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</si>
  <si>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</si>
  <si>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</si>
  <si>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</si>
  <si>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</si>
  <si>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</si>
  <si>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</si>
  <si>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</si>
  <si>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</si>
  <si>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</si>
  <si>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</si>
  <si>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</si>
  <si>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</si>
  <si>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</si>
  <si>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</si>
  <si>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</si>
  <si>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</si>
  <si>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</si>
  <si>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</si>
  <si>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</si>
  <si>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</si>
  <si>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</si>
  <si>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</si>
  <si>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</si>
  <si>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</si>
  <si>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</si>
  <si>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</si>
  <si>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</si>
  <si>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</si>
  <si>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</si>
  <si>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</si>
  <si>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</si>
  <si>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</si>
  <si>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</si>
  <si>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</si>
  <si>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</si>
  <si>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</si>
  <si>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</si>
  <si>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</si>
  <si>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</si>
  <si>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</si>
  <si>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</si>
  <si>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</si>
  <si>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</si>
  <si>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</si>
  <si>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</si>
  <si>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</si>
  <si>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</si>
  <si>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</si>
  <si>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</si>
  <si>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</si>
  <si>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</si>
  <si>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</si>
  <si>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</si>
  <si>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</si>
  <si>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</si>
  <si>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</si>
  <si>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</si>
  <si>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</si>
  <si>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</si>
  <si>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</si>
  <si>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</si>
  <si>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</si>
  <si>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</si>
  <si>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</si>
  <si>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</si>
  <si>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</si>
  <si>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</si>
  <si>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</si>
  <si>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</si>
  <si>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</si>
  <si>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</si>
  <si>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</si>
  <si>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</si>
  <si>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</si>
  <si>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</si>
  <si>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</si>
  <si>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</si>
  <si>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</si>
  <si>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</si>
  <si>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</si>
  <si>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</si>
  <si>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</si>
  <si>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</si>
  <si>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</si>
  <si>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</si>
  <si>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</si>
  <si>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</si>
  <si>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</si>
  <si>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</si>
  <si>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</si>
  <si>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</si>
  <si>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</si>
  <si>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</si>
  <si>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</si>
  <si>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</si>
  <si>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</si>
  <si>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</si>
  <si>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</si>
  <si>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</si>
  <si>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</si>
  <si>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</si>
  <si>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</si>
  <si>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</si>
  <si>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</si>
  <si>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</si>
  <si>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</si>
  <si>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</si>
  <si>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</si>
  <si>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</si>
  <si>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</si>
  <si>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</si>
  <si>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</si>
  <si>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</si>
  <si>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</si>
  <si>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</si>
  <si>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</si>
  <si>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</si>
  <si>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</si>
  <si>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</si>
  <si>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</si>
  <si>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</si>
  <si>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</si>
  <si>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</si>
  <si>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</si>
  <si>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</si>
  <si>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</si>
  <si>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</si>
  <si>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</si>
  <si>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</si>
  <si>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</si>
  <si>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</si>
  <si>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</si>
  <si>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</si>
  <si>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</si>
  <si>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</si>
  <si>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</si>
  <si>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</si>
  <si>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</si>
  <si>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</si>
  <si>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</si>
  <si>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</si>
  <si>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</si>
  <si>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</si>
  <si>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</si>
  <si>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</si>
  <si>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</si>
  <si>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</si>
  <si>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</si>
  <si>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</si>
  <si>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</si>
  <si>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</si>
  <si>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</si>
  <si>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</si>
  <si>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</si>
  <si>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</si>
  <si>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</si>
  <si>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</si>
  <si>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</si>
  <si>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</si>
  <si>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</si>
  <si>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</si>
  <si>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</si>
  <si>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</si>
  <si>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</si>
  <si>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</si>
  <si>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</si>
  <si>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</si>
  <si>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</si>
  <si>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</si>
  <si>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</si>
  <si>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</si>
  <si>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</si>
  <si>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</si>
  <si>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</si>
  <si>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</si>
  <si>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</si>
  <si>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</si>
  <si>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</si>
  <si>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</si>
  <si>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</si>
  <si>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</si>
  <si>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</si>
  <si>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</si>
  <si>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</si>
  <si>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</si>
  <si>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</si>
  <si>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</si>
  <si>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</si>
  <si>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</si>
  <si>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</si>
  <si>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</si>
  <si>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</si>
  <si>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</si>
  <si>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</si>
  <si>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</si>
  <si>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</si>
  <si>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</si>
  <si>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</si>
  <si>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</si>
  <si>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</si>
  <si>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</si>
  <si>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</si>
  <si>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</si>
  <si>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</si>
  <si>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</si>
  <si>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</si>
  <si>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</si>
  <si>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</si>
  <si>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</si>
  <si>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</si>
  <si>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</si>
  <si>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</si>
  <si>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</si>
  <si>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</si>
  <si>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</si>
  <si>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</si>
  <si>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</si>
  <si>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</si>
  <si>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</si>
  <si>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</si>
  <si>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</si>
  <si>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</si>
  <si>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</si>
  <si>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</si>
  <si>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</si>
  <si>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</si>
  <si>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</si>
  <si>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</si>
  <si>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</si>
  <si>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</si>
  <si>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</si>
  <si>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</si>
  <si>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</si>
  <si>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</si>
  <si>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</si>
  <si>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</si>
  <si>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</si>
  <si>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</si>
  <si>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</si>
  <si>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</si>
  <si>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</si>
  <si>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</si>
  <si>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</si>
  <si>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</si>
  <si>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</si>
  <si>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</si>
  <si>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</si>
  <si>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</si>
  <si>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</si>
  <si>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</si>
  <si>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</si>
  <si>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</si>
  <si>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</si>
  <si>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</si>
  <si>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</si>
  <si>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</si>
  <si>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</si>
  <si>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</si>
  <si>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</si>
  <si>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</si>
  <si>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</si>
  <si>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</si>
  <si>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</si>
  <si>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</si>
  <si>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</si>
  <si>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</si>
  <si>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</si>
  <si>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</si>
  <si>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</si>
  <si>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</si>
  <si>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</si>
  <si>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</si>
  <si>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</si>
  <si>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</si>
  <si>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</si>
  <si>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</si>
  <si>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</si>
  <si>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</si>
  <si>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</si>
  <si>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</si>
  <si>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</si>
  <si>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</si>
  <si>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</si>
  <si>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</si>
  <si>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</si>
  <si>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</si>
  <si>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</si>
  <si>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</si>
  <si>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</si>
  <si>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</si>
  <si>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</si>
  <si>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</si>
  <si>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</si>
  <si>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</si>
  <si>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</si>
  <si>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</si>
  <si>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</si>
  <si>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</si>
  <si>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</si>
  <si>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</si>
  <si>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</si>
  <si>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</si>
  <si>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</si>
  <si>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</si>
  <si>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</si>
  <si>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</si>
  <si>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</si>
  <si>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</si>
  <si>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</si>
  <si>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</si>
  <si>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</si>
  <si>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</si>
  <si>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</si>
  <si>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</si>
  <si>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</si>
  <si>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</si>
  <si>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</si>
  <si>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</si>
  <si>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</si>
  <si>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</si>
  <si>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</si>
  <si>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</si>
  <si>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</si>
  <si>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</si>
  <si>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</si>
  <si>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</si>
  <si>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</si>
  <si>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</si>
  <si>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</si>
  <si>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</si>
  <si>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</si>
  <si>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</si>
  <si>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</si>
  <si>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</si>
  <si>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</si>
  <si>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</si>
  <si>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</si>
  <si>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</si>
  <si>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</si>
  <si>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</si>
  <si>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</si>
  <si>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</si>
  <si>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</si>
  <si>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</si>
  <si>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</si>
  <si>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</si>
  <si>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</si>
  <si>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</si>
  <si>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</si>
  <si>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</si>
  <si>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</si>
  <si>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</si>
  <si>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</si>
  <si>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</si>
  <si>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</si>
  <si>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</si>
  <si>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</si>
  <si>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</si>
  <si>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</si>
  <si>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</si>
  <si>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</si>
  <si>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</si>
  <si>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</si>
  <si>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</si>
  <si>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</si>
  <si>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</si>
  <si>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</si>
  <si>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</si>
  <si>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</si>
  <si>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</si>
  <si>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</si>
  <si>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</si>
  <si>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</si>
  <si>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</si>
  <si>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</si>
  <si>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</si>
  <si>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</si>
  <si>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</si>
  <si>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</si>
  <si>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</si>
  <si>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</si>
  <si>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</si>
  <si>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</si>
  <si>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</si>
  <si>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</si>
  <si>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</si>
  <si>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</si>
  <si>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</si>
  <si>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</si>
  <si>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</si>
  <si>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</si>
  <si>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</si>
  <si>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</si>
  <si>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</si>
  <si>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</si>
  <si>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</si>
  <si>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</si>
  <si>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</si>
  <si>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</si>
  <si>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</si>
  <si>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</si>
  <si>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</si>
  <si>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</si>
  <si>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</si>
  <si>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</si>
  <si>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</si>
  <si>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</si>
  <si>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</si>
  <si>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</si>
  <si>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</si>
  <si>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</si>
  <si>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</si>
  <si>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</si>
  <si>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</si>
  <si>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</si>
  <si>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</si>
  <si>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</si>
  <si>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</si>
  <si>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</si>
  <si>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</si>
  <si>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</si>
  <si>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</si>
  <si>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</si>
  <si>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</si>
  <si>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</si>
  <si>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</si>
  <si>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</si>
  <si>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</si>
  <si>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</si>
  <si>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</si>
  <si>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</si>
  <si>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</si>
  <si>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</si>
  <si>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</si>
  <si>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</si>
  <si>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</si>
  <si>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</si>
  <si>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</si>
  <si>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</si>
  <si>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</si>
  <si>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</si>
  <si>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</si>
  <si>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</si>
  <si>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</si>
  <si>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</si>
  <si>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</si>
  <si>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</si>
  <si>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</si>
  <si>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</si>
  <si>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</si>
  <si>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</si>
  <si>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</si>
  <si>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</si>
  <si>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</si>
  <si>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</si>
  <si>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</si>
  <si>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</si>
  <si>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</si>
  <si>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</si>
  <si>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</si>
  <si>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</si>
  <si>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</si>
  <si>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</si>
  <si>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</si>
  <si>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</si>
  <si>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</si>
  <si>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</si>
  <si>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</si>
  <si>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</si>
  <si>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</si>
  <si>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</si>
  <si>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</si>
  <si>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</si>
  <si>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</si>
  <si>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</si>
  <si>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</si>
  <si>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</si>
  <si>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</si>
  <si>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</si>
  <si>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</si>
  <si>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</si>
  <si>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</si>
  <si>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</si>
  <si>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</si>
  <si>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</si>
  <si>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</si>
  <si>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</si>
  <si>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</si>
  <si>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</si>
  <si>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</si>
  <si>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</si>
  <si>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</si>
  <si>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</si>
  <si>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</si>
  <si>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</si>
  <si>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</si>
  <si>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</si>
  <si>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</si>
  <si>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</si>
  <si>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</si>
  <si>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</si>
  <si>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</si>
  <si>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</si>
  <si>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</si>
  <si>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</si>
  <si>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</si>
  <si>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</si>
  <si>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</si>
  <si>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</si>
  <si>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</si>
  <si>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</si>
  <si>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</si>
  <si>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</si>
  <si>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</si>
  <si>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</si>
  <si>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</si>
  <si>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</si>
  <si>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</si>
  <si>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</si>
  <si>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</si>
  <si>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</si>
  <si>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</si>
  <si>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</si>
  <si>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</si>
  <si>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</si>
  <si>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</si>
  <si>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</si>
  <si>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</si>
  <si>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</si>
  <si>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</si>
  <si>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</si>
  <si>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</si>
  <si>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</si>
  <si>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</si>
  <si>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</si>
  <si>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</si>
  <si>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</si>
  <si>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</si>
  <si>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</si>
  <si>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</si>
  <si>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</si>
  <si>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</si>
  <si>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</si>
  <si>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</si>
  <si>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</si>
  <si>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</si>
  <si>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</si>
  <si>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</si>
  <si>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</si>
  <si>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</si>
  <si>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</si>
  <si>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</si>
  <si>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</si>
  <si>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</si>
  <si>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</si>
  <si>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</si>
  <si>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</si>
  <si>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</si>
  <si>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</si>
  <si>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</si>
  <si>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</si>
  <si>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</si>
  <si>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</si>
  <si>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</si>
  <si>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</si>
  <si>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</si>
  <si>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</si>
  <si>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</si>
  <si>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</si>
  <si>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</si>
  <si>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</si>
  <si>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</si>
  <si>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</si>
  <si>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</si>
  <si>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</si>
  <si>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</si>
  <si>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</si>
  <si>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</si>
  <si>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</si>
  <si>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</si>
  <si>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</si>
  <si>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</si>
  <si>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</si>
  <si>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</si>
  <si>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</si>
  <si>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</si>
  <si>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</si>
  <si>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</si>
  <si>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</si>
  <si>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</si>
  <si>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</si>
  <si>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</si>
  <si>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</si>
  <si>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</si>
  <si>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</si>
  <si>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</si>
  <si>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</si>
  <si>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</si>
  <si>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</si>
  <si>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</si>
  <si>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</si>
  <si>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</si>
  <si>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</si>
  <si>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</si>
  <si>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</si>
  <si>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</si>
  <si>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</si>
  <si>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</si>
  <si>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</si>
  <si>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</si>
  <si>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</si>
  <si>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</si>
  <si>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</si>
  <si>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</si>
  <si>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</si>
  <si>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</si>
  <si>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</si>
  <si>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</si>
  <si>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</si>
  <si>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</si>
  <si>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</si>
  <si>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</si>
  <si>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</si>
  <si>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</si>
  <si>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</si>
  <si>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</si>
  <si>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</si>
  <si>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</si>
  <si>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</si>
  <si>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</si>
  <si>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</si>
  <si>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</si>
  <si>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</si>
  <si>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</si>
  <si>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</si>
  <si>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</si>
  <si>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</si>
  <si>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</si>
  <si>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</si>
  <si>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</si>
  <si>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</si>
  <si>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</si>
  <si>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</si>
  <si>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</si>
  <si>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</si>
  <si>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</si>
  <si>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</si>
  <si>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</si>
  <si>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</si>
  <si>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</si>
  <si>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</si>
  <si>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</si>
  <si>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</si>
  <si>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</si>
  <si>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</si>
  <si>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</si>
  <si>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</si>
  <si>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</si>
  <si>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</si>
  <si>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</si>
  <si>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</si>
  <si>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</si>
  <si>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</si>
  <si>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</si>
  <si>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</si>
  <si>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</si>
  <si>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</si>
  <si>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</si>
  <si>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</si>
  <si>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</si>
  <si>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</si>
  <si>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</si>
  <si>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</si>
  <si>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</si>
  <si>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</si>
  <si>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</si>
  <si>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</si>
  <si>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</si>
  <si>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</si>
  <si>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</si>
  <si>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</si>
  <si>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</si>
  <si>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</si>
  <si>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</si>
  <si>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</si>
  <si>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</si>
  <si>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</si>
  <si>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</si>
  <si>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</si>
  <si>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</si>
  <si>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</si>
  <si>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</si>
  <si>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</si>
  <si>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</si>
  <si>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</si>
  <si>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</si>
  <si>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</si>
  <si>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</si>
  <si>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</si>
  <si>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</si>
  <si>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</si>
  <si>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</si>
  <si>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</si>
  <si>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</si>
  <si>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</si>
  <si>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</si>
  <si>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</si>
  <si>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</si>
  <si>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</si>
  <si>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</si>
  <si>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</si>
  <si>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</si>
  <si>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</si>
  <si>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</si>
  <si>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</si>
  <si>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</si>
  <si>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</si>
  <si>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</si>
  <si>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</si>
  <si>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</si>
  <si>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</si>
  <si>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</si>
  <si>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</si>
  <si>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</si>
  <si>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</si>
  <si>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</si>
  <si>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</si>
  <si>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</si>
  <si>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</si>
  <si>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</si>
  <si>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</si>
  <si>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</si>
  <si>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</si>
  <si>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</si>
  <si>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</si>
  <si>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</si>
  <si>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</si>
  <si>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</si>
  <si>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</si>
  <si>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</si>
  <si>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</si>
  <si>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</si>
  <si>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</si>
  <si>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</si>
  <si>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</si>
  <si>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</si>
  <si>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</si>
  <si>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</si>
  <si>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</si>
  <si>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</si>
  <si>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</si>
  <si>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</si>
  <si>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</si>
  <si>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</si>
  <si>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</si>
  <si>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</si>
  <si>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</si>
  <si>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</si>
  <si>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</si>
  <si>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</si>
  <si>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</si>
  <si>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</si>
  <si>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</si>
  <si>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</si>
  <si>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</si>
  <si>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</si>
  <si>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</si>
  <si>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</si>
  <si>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</si>
  <si>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</si>
  <si>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</si>
  <si>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</si>
  <si>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</si>
  <si>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</si>
  <si>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</si>
  <si>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</si>
  <si>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</si>
  <si>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</si>
  <si>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</si>
  <si>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</si>
  <si>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</si>
  <si>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</si>
  <si>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</si>
  <si>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</si>
  <si>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</si>
  <si>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</si>
  <si>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</si>
  <si>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</si>
  <si>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</si>
  <si>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</si>
  <si>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</si>
  <si>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</si>
  <si>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</si>
  <si>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</si>
  <si>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</si>
  <si>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</si>
  <si>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</si>
  <si>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</si>
  <si>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</si>
  <si>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</si>
  <si>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</si>
  <si>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</si>
  <si>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</si>
  <si>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</si>
  <si>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</si>
  <si>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</si>
  <si>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</si>
  <si>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</si>
  <si>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</si>
  <si>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</si>
  <si>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</si>
  <si>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</si>
  <si>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</si>
  <si>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</si>
  <si>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</si>
  <si>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</si>
  <si>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</si>
  <si>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</si>
  <si>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</si>
  <si>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</si>
  <si>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</si>
  <si>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</si>
  <si>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</si>
  <si>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</si>
  <si>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</si>
  <si>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</si>
  <si>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</si>
  <si>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</si>
  <si>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</si>
  <si>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</si>
  <si>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</si>
  <si>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</si>
  <si>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</si>
  <si>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</si>
  <si>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</si>
  <si>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</si>
  <si>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</si>
  <si>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</si>
  <si>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</si>
  <si>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</si>
  <si>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</si>
  <si>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</si>
  <si>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</si>
  <si>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</si>
  <si>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</si>
  <si>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</si>
  <si>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</si>
  <si>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</si>
  <si>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</si>
  <si>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</si>
  <si>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</si>
  <si>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</si>
  <si>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</si>
  <si>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</si>
  <si>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</si>
  <si>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</si>
  <si>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</si>
  <si>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</si>
  <si>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</si>
  <si>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</si>
  <si>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</si>
  <si>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</si>
  <si>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</si>
  <si>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</si>
  <si>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</si>
  <si>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</si>
  <si>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</si>
  <si>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</si>
  <si>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</si>
  <si>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</si>
  <si>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</si>
  <si>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</si>
  <si>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</si>
  <si>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</si>
  <si>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</si>
  <si>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</si>
  <si>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</si>
  <si>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</si>
  <si>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</si>
  <si>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</si>
  <si>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</si>
  <si>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</si>
  <si>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</si>
  <si>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</si>
  <si>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</si>
  <si>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</si>
  <si>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</si>
  <si>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</si>
  <si>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</si>
  <si>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</si>
  <si>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</si>
  <si>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</si>
  <si>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</si>
  <si>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</si>
  <si>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</si>
  <si>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</si>
  <si>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</si>
  <si>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</si>
  <si>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</si>
  <si>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</si>
  <si>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</si>
  <si>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</si>
  <si>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</si>
  <si>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</si>
  <si>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</si>
  <si>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</si>
  <si>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</si>
  <si>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</si>
  <si>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</si>
  <si>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</si>
  <si>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</si>
  <si>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</si>
  <si>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</si>
  <si>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</si>
  <si>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</si>
  <si>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</si>
  <si>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</si>
  <si>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</si>
  <si>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</si>
  <si>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</si>
  <si>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</si>
  <si>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</si>
  <si>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</si>
  <si>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</si>
  <si>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</si>
  <si>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</si>
  <si>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</si>
  <si>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</si>
  <si>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</si>
  <si>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</si>
  <si>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</si>
  <si>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</si>
  <si>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</si>
  <si>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</si>
  <si>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</si>
  <si>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</si>
  <si>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</si>
  <si>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</si>
  <si>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</si>
  <si>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</si>
  <si>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</si>
  <si>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</si>
  <si>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</si>
  <si>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</si>
  <si>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</si>
  <si>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</si>
  <si>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</si>
  <si>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</si>
  <si>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</si>
  <si>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</si>
  <si>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</si>
  <si>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</si>
  <si>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</si>
  <si>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</si>
  <si>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</si>
  <si>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</si>
  <si>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</si>
  <si>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</si>
  <si>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</si>
  <si>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</si>
  <si>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</si>
  <si>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</si>
  <si>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</si>
  <si>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</si>
  <si>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</si>
  <si>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</si>
  <si>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</si>
  <si>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</si>
  <si>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</si>
  <si>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</si>
  <si>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</si>
  <si>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</si>
  <si>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</si>
  <si>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</si>
  <si>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</si>
  <si>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</si>
  <si>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</si>
  <si>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</si>
  <si>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</si>
  <si>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</si>
  <si>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</si>
  <si>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</si>
  <si>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</si>
  <si>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</si>
  <si>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</si>
  <si>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</si>
  <si>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</si>
  <si>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</si>
  <si>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</si>
  <si>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</si>
  <si>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</si>
  <si>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</si>
  <si>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</si>
  <si>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</si>
  <si>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</si>
  <si>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</si>
  <si>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</si>
  <si>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</si>
  <si>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</si>
  <si>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</si>
  <si>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</si>
  <si>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</si>
  <si>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</si>
  <si>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</si>
  <si>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</si>
  <si>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</si>
  <si>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</si>
  <si>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</si>
  <si>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</si>
  <si>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</si>
  <si>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</si>
  <si>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</si>
  <si>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</si>
  <si>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</si>
  <si>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</si>
  <si>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</si>
  <si>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</si>
  <si>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</si>
  <si>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</si>
  <si>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</si>
  <si>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</si>
  <si>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</si>
  <si>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</si>
  <si>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</si>
  <si>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</si>
  <si>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</si>
  <si>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</si>
  <si>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</si>
  <si>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</si>
  <si>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</si>
  <si>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</si>
  <si>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</si>
  <si>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</si>
  <si>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</si>
  <si>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</si>
  <si>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</si>
  <si>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</si>
  <si>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</si>
  <si>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</si>
  <si>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</si>
  <si>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</si>
  <si>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</si>
  <si>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</si>
  <si>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</si>
  <si>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</si>
  <si>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</si>
  <si>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</si>
  <si>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</si>
  <si>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</si>
  <si>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</si>
  <si>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</si>
  <si>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</si>
  <si>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</si>
  <si>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</si>
  <si>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</si>
  <si>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</si>
  <si>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</si>
  <si>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</si>
  <si>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</si>
  <si>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</si>
  <si>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</si>
  <si>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</si>
  <si>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</si>
  <si>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</si>
  <si>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</si>
  <si>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</si>
  <si>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</si>
  <si>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</si>
  <si>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</si>
  <si>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</si>
  <si>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</si>
  <si>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</si>
  <si>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</si>
  <si>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</si>
  <si>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</si>
  <si>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</si>
  <si>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</si>
  <si>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</si>
  <si>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</si>
  <si>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</si>
  <si>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</si>
  <si>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</si>
  <si>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</si>
  <si>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</si>
  <si>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</si>
  <si>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</si>
  <si>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</si>
  <si>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</si>
  <si>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</si>
  <si>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</si>
  <si>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</si>
  <si>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</si>
  <si>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</si>
  <si>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</si>
  <si>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</si>
  <si>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</si>
  <si>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</si>
  <si>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</si>
  <si>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</si>
  <si>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</si>
  <si>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</si>
  <si>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</si>
  <si>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</si>
  <si>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</si>
  <si>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</si>
  <si>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</si>
  <si>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</si>
  <si>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</si>
  <si>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</si>
  <si>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</si>
  <si>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</si>
  <si>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</si>
  <si>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</si>
  <si>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</si>
  <si>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</si>
  <si>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</si>
  <si>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</si>
  <si>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</si>
  <si>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</si>
  <si>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</si>
  <si>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</si>
  <si>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</si>
  <si>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</si>
  <si>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</si>
  <si>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</si>
  <si>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</si>
  <si>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</si>
  <si>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</si>
  <si>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</si>
  <si>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</si>
  <si>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</si>
  <si>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</si>
  <si>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</si>
  <si>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</si>
  <si>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</si>
  <si>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</si>
  <si>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</si>
  <si>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</si>
  <si>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</si>
  <si>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</si>
  <si>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</si>
  <si>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</si>
  <si>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</si>
  <si>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</si>
  <si>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</si>
  <si>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</si>
  <si>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</si>
  <si>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</si>
  <si>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</si>
  <si>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</si>
  <si>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</si>
  <si>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</si>
  <si>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</si>
  <si>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</si>
  <si>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</si>
  <si>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</si>
  <si>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</si>
  <si>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</si>
  <si>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</si>
  <si>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</si>
  <si>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</si>
  <si>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</si>
  <si>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</si>
  <si>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</si>
  <si>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</si>
  <si>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</si>
  <si>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</si>
  <si>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</si>
  <si>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</si>
  <si>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</si>
  <si>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</si>
  <si>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</si>
  <si>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</si>
  <si>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</si>
  <si>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</si>
  <si>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</si>
  <si>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</si>
  <si>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</si>
  <si>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</si>
  <si>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</si>
  <si>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</si>
  <si>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</si>
  <si>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</si>
  <si>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</si>
  <si>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</si>
  <si>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</si>
  <si>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</si>
  <si>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</si>
  <si>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</si>
  <si>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</si>
  <si>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</si>
  <si>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</si>
  <si>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</si>
  <si>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</si>
  <si>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</si>
  <si>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</si>
  <si>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</si>
  <si>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</si>
  <si>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</si>
  <si>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</si>
  <si>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</si>
  <si>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</si>
  <si>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</si>
  <si>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</si>
  <si>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</si>
  <si>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</si>
  <si>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</si>
  <si>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</si>
  <si>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</si>
  <si>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</si>
  <si>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</si>
  <si>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</si>
  <si>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</si>
  <si>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</si>
  <si>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</si>
  <si>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</si>
  <si>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</si>
  <si>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</si>
  <si>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</si>
  <si>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</si>
  <si>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</si>
  <si>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</si>
  <si>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</si>
  <si>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</si>
  <si>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</si>
  <si>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</si>
  <si>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</si>
  <si>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</si>
  <si>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</si>
  <si>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</si>
  <si>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</si>
  <si>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</si>
  <si>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</si>
  <si>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</si>
  <si>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</si>
  <si>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</si>
  <si>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</si>
  <si>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</si>
  <si>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</si>
  <si>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</si>
  <si>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</si>
  <si>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</si>
  <si>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</si>
  <si>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</si>
  <si>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</si>
  <si>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</si>
  <si>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</si>
  <si>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</si>
  <si>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</si>
  <si>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</si>
  <si>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</si>
  <si>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</si>
  <si>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</si>
  <si>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</si>
  <si>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</si>
  <si>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</si>
  <si>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</si>
  <si>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</si>
  <si>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</si>
  <si>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</si>
  <si>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</si>
  <si>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</si>
  <si>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</si>
  <si>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</si>
  <si>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</si>
  <si>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</si>
  <si>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</si>
  <si>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</si>
  <si>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</si>
  <si>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</si>
  <si>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</si>
  <si>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</si>
  <si>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</si>
  <si>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</si>
  <si>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</si>
  <si>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</si>
  <si>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</si>
  <si>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</si>
  <si>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●●年●月●日</t>
    <rPh sb="2" eb="3">
      <t>ネン</t>
    </rPh>
    <rPh sb="4" eb="5">
      <t>ゲツ</t>
    </rPh>
    <rPh sb="6" eb="7">
      <t>ニチ</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</si>
  <si>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</si>
  <si>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</si>
  <si>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</si>
  <si>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</si>
  <si>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</si>
  <si>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</si>
  <si>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</si>
  <si>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</si>
  <si>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</si>
  <si>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</si>
  <si>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</si>
  <si>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</si>
  <si>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</si>
  <si>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</si>
  <si>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</si>
  <si>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</si>
  <si>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</si>
  <si>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</si>
  <si>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</si>
  <si>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</si>
  <si>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</si>
  <si>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</si>
  <si>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</si>
  <si>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</si>
  <si>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</si>
  <si>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</si>
  <si>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</si>
  <si>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</si>
  <si>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</si>
  <si>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</si>
  <si>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</si>
  <si>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</si>
  <si>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</si>
  <si>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</si>
  <si>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</si>
  <si>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</si>
  <si>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</si>
  <si>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</si>
  <si>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</si>
  <si>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</si>
  <si>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</si>
  <si>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</si>
  <si>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</si>
  <si>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</si>
  <si>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</si>
  <si>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</si>
  <si>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</si>
  <si>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</si>
  <si>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</si>
  <si>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</si>
  <si>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</si>
  <si>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</si>
  <si>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</si>
  <si>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</si>
  <si>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</si>
  <si>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</si>
  <si>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</si>
  <si>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</si>
  <si>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</si>
  <si>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</si>
  <si>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</si>
  <si>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</si>
  <si>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</si>
  <si>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</si>
  <si>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</si>
  <si>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</si>
  <si>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</si>
  <si>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</si>
  <si>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</si>
  <si>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</si>
  <si>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</si>
  <si>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</si>
  <si>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</si>
  <si>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</si>
  <si>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</si>
  <si>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</si>
  <si>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</si>
  <si>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</si>
  <si>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</si>
  <si>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</si>
  <si>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</si>
  <si>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</si>
  <si>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</si>
  <si>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</si>
  <si>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</si>
  <si>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</si>
  <si>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</si>
  <si>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</si>
  <si>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</si>
  <si>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</si>
  <si>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</si>
  <si>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</si>
  <si>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</si>
  <si>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</si>
  <si>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</si>
  <si>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</si>
  <si>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</si>
  <si>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</si>
  <si>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</si>
  <si>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</si>
  <si>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</si>
  <si>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</si>
  <si>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</si>
  <si>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</si>
  <si>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</si>
  <si>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</si>
  <si>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</si>
  <si>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</si>
  <si>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</si>
  <si>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</si>
  <si>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</si>
  <si>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</si>
  <si>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</si>
  <si>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</si>
  <si>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</si>
  <si>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</si>
  <si>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</si>
  <si>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</si>
  <si>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</si>
  <si>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</si>
  <si>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</si>
  <si>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</si>
  <si>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</si>
  <si>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</si>
  <si>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</si>
  <si>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</si>
  <si>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</si>
  <si>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</si>
  <si>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</si>
  <si>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</si>
  <si>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</si>
  <si>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</si>
  <si>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</si>
  <si>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</si>
  <si>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</si>
  <si>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</si>
  <si>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</si>
  <si>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</si>
  <si>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</si>
  <si>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</si>
  <si>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</si>
  <si>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</si>
  <si>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</si>
  <si>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</si>
  <si>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</si>
  <si>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</si>
  <si>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</si>
  <si>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</si>
  <si>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</si>
  <si>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</si>
  <si>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</si>
  <si>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</si>
  <si>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</si>
  <si>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</si>
  <si>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</si>
  <si>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</si>
  <si>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</si>
  <si>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</si>
  <si>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</si>
  <si>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</si>
  <si>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</si>
  <si>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</si>
  <si>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</si>
  <si>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</si>
  <si>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</si>
  <si>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</si>
  <si>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</si>
  <si>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</si>
  <si>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</si>
  <si>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</si>
  <si>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</si>
  <si>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</si>
  <si>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</si>
  <si>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</si>
  <si>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</si>
  <si>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</si>
  <si>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</si>
  <si>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</si>
  <si>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</si>
  <si>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</si>
  <si>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看護師</t>
    <rPh sb="0" eb="2">
      <t>カンゴ</t>
    </rPh>
    <rPh sb="2" eb="3">
      <t>シ</t>
    </rPh>
    <phoneticPr fontId="4"/>
  </si>
  <si>
    <t>がん性疼痛看護認定看護師</t>
    <rPh sb="2" eb="3">
      <t>セイ</t>
    </rPh>
    <rPh sb="3" eb="5">
      <t>トウツウ</t>
    </rPh>
    <rPh sb="5" eb="7">
      <t>カンゴ</t>
    </rPh>
    <rPh sb="7" eb="9">
      <t>ニンテイ</t>
    </rPh>
    <rPh sb="9" eb="12">
      <t>カンゴシ</t>
    </rPh>
    <phoneticPr fontId="4"/>
  </si>
  <si>
    <t>がん化学療法認定看護師</t>
    <rPh sb="2" eb="4">
      <t>カガク</t>
    </rPh>
    <rPh sb="4" eb="6">
      <t>リョウホウ</t>
    </rPh>
    <rPh sb="6" eb="8">
      <t>ニンテイ</t>
    </rPh>
    <rPh sb="8" eb="11">
      <t>カンゴシ</t>
    </rPh>
    <phoneticPr fontId="4"/>
  </si>
  <si>
    <t>作業療法士</t>
    <rPh sb="0" eb="2">
      <t>サギョウ</t>
    </rPh>
    <rPh sb="2" eb="5">
      <t>リョウホウシ</t>
    </rPh>
    <phoneticPr fontId="4"/>
  </si>
  <si>
    <t>がんリハビリテーション研修会過程修了者</t>
    <rPh sb="11" eb="14">
      <t>ケンシュウカイ</t>
    </rPh>
    <rPh sb="14" eb="16">
      <t>カテイ</t>
    </rPh>
    <rPh sb="16" eb="19">
      <t>シュウリョウシャ</t>
    </rPh>
    <phoneticPr fontId="4"/>
  </si>
  <si>
    <t>薬剤師</t>
    <rPh sb="0" eb="2">
      <t>ヤクザイ</t>
    </rPh>
    <rPh sb="2" eb="3">
      <t>シ</t>
    </rPh>
    <phoneticPr fontId="4"/>
  </si>
  <si>
    <t>がん薬物療法認定薬剤師</t>
    <rPh sb="2" eb="4">
      <t>ヤクブツ</t>
    </rPh>
    <rPh sb="4" eb="6">
      <t>リョウホウ</t>
    </rPh>
    <rPh sb="6" eb="8">
      <t>ニンテイ</t>
    </rPh>
    <rPh sb="8" eb="11">
      <t>ヤクザイシ</t>
    </rPh>
    <phoneticPr fontId="4"/>
  </si>
  <si>
    <t>医療ソーシャルワーカー</t>
    <rPh sb="0" eb="2">
      <t>イリョウ</t>
    </rPh>
    <phoneticPr fontId="4"/>
  </si>
  <si>
    <t>しりつかしわらびょういん</t>
    <phoneticPr fontId="4" type="Hiragana"/>
  </si>
  <si>
    <t>582-0005</t>
    <phoneticPr fontId="4" type="Hiragana"/>
  </si>
  <si>
    <t>大阪府</t>
  </si>
  <si>
    <t>柏原市法善寺1丁目7番9号</t>
    <phoneticPr fontId="4" type="Hiragana"/>
  </si>
  <si>
    <t>おおさかふかしわらしほうぜんじ1-7-9</t>
    <phoneticPr fontId="4" type="Hiragana"/>
  </si>
  <si>
    <t>072-972-0885</t>
    <phoneticPr fontId="4" type="Hiragana"/>
  </si>
  <si>
    <t>072-970-2120</t>
    <phoneticPr fontId="4" type="Hiragana"/>
  </si>
  <si>
    <t>byouin@city.kashiwara.osaka.jp</t>
    <phoneticPr fontId="4" type="Hiragana"/>
  </si>
  <si>
    <t>http://www.hospital-kashiwara-osaka.jp</t>
    <phoneticPr fontId="4" type="Hiragana"/>
  </si>
  <si>
    <t>中河内</t>
    <phoneticPr fontId="4" type="Hiragana"/>
  </si>
  <si>
    <t>はい</t>
  </si>
  <si>
    <t>可</t>
  </si>
  <si>
    <t>がん相談支援センター</t>
    <rPh sb="2" eb="4">
      <t>ソウダン</t>
    </rPh>
    <rPh sb="4" eb="6">
      <t>シエン</t>
    </rPh>
    <phoneticPr fontId="4"/>
  </si>
  <si>
    <t>072-972-0885</t>
    <phoneticPr fontId="4"/>
  </si>
  <si>
    <t>実施</t>
  </si>
  <si>
    <t>不要</t>
  </si>
  <si>
    <t>市立柏原病院</t>
    <rPh sb="0" eb="2">
      <t>シリツ</t>
    </rPh>
    <rPh sb="2" eb="4">
      <t>カシワラ</t>
    </rPh>
    <rPh sb="4" eb="6">
      <t>ビョウイン</t>
    </rPh>
    <phoneticPr fontId="4"/>
  </si>
  <si>
    <t>兼任（5割未満）</t>
  </si>
  <si>
    <t>いいえ</t>
  </si>
  <si>
    <t>あすなろ会</t>
    <rPh sb="4" eb="5">
      <t>カイ</t>
    </rPh>
    <phoneticPr fontId="4"/>
  </si>
  <si>
    <t>ピンクリボン大阪</t>
    <rPh sb="6" eb="8">
      <t>オオサカ</t>
    </rPh>
    <phoneticPr fontId="4"/>
  </si>
  <si>
    <t>マジックリング</t>
    <phoneticPr fontId="4"/>
  </si>
  <si>
    <t>リンパ浮腫(乳がん)</t>
    <rPh sb="3" eb="5">
      <t>フシュ</t>
    </rPh>
    <rPh sb="6" eb="7">
      <t>ニュウ</t>
    </rPh>
    <phoneticPr fontId="4"/>
  </si>
  <si>
    <t>乳がん</t>
    <rPh sb="0" eb="1">
      <t>ニュウ</t>
    </rPh>
    <phoneticPr fontId="4"/>
  </si>
  <si>
    <t>イベントの相互協力</t>
    <rPh sb="5" eb="7">
      <t>ソウゴ</t>
    </rPh>
    <rPh sb="7" eb="9">
      <t>キョウリョク</t>
    </rPh>
    <phoneticPr fontId="4"/>
  </si>
  <si>
    <t>院内で手編み乳房パッドを制作</t>
    <rPh sb="0" eb="2">
      <t>インナイ</t>
    </rPh>
    <rPh sb="3" eb="5">
      <t>テア</t>
    </rPh>
    <rPh sb="6" eb="8">
      <t>ニュウボウ</t>
    </rPh>
    <rPh sb="12" eb="14">
      <t>セイサク</t>
    </rPh>
    <phoneticPr fontId="4"/>
  </si>
  <si>
    <t>北河内</t>
  </si>
  <si>
    <t>南河内</t>
  </si>
  <si>
    <t>大阪市</t>
  </si>
  <si>
    <t>市立柏原病院</t>
    <rPh sb="0" eb="2">
      <t>シリツ</t>
    </rPh>
    <rPh sb="2" eb="4">
      <t>カシワラ</t>
    </rPh>
    <rPh sb="4" eb="6">
      <t>ビョウイン</t>
    </rPh>
    <phoneticPr fontId="4"/>
  </si>
  <si>
    <t>エクセル</t>
  </si>
  <si>
    <t>市立柏原病院</t>
    <rPh sb="0" eb="2">
      <t>シリツ</t>
    </rPh>
    <rPh sb="2" eb="4">
      <t>カシワラ</t>
    </rPh>
    <rPh sb="4" eb="6">
      <t>ビョウイン</t>
    </rPh>
    <phoneticPr fontId="4"/>
  </si>
  <si>
    <t>医療機関のwebサイトに掲載</t>
    <rPh sb="0" eb="2">
      <t>イリョウ</t>
    </rPh>
    <rPh sb="2" eb="4">
      <t>キカン</t>
    </rPh>
    <rPh sb="12" eb="14">
      <t>ケイサイ</t>
    </rPh>
    <phoneticPr fontId="4"/>
  </si>
  <si>
    <t>0件</t>
    <rPh sb="1" eb="2">
      <t>ケン</t>
    </rPh>
    <phoneticPr fontId="4"/>
  </si>
  <si>
    <t>はい</t>
    <phoneticPr fontId="4"/>
  </si>
  <si>
    <t>院内掲示</t>
    <rPh sb="0" eb="2">
      <t>インナイ</t>
    </rPh>
    <rPh sb="2" eb="4">
      <t>ケイジ</t>
    </rPh>
    <phoneticPr fontId="4"/>
  </si>
  <si>
    <t>院内掲示、医局会・運営委員会で周知</t>
    <phoneticPr fontId="4"/>
  </si>
  <si>
    <t>医療機関のwebサイトに掲載</t>
    <phoneticPr fontId="4"/>
  </si>
  <si>
    <t>医療機関のサイトに掲載</t>
    <phoneticPr fontId="4"/>
  </si>
  <si>
    <t>適切な機関に紹介</t>
  </si>
  <si>
    <t>医療機関のサイトに掲載</t>
    <phoneticPr fontId="4"/>
  </si>
  <si>
    <t>広報誌に掲載</t>
    <rPh sb="0" eb="3">
      <t>コウホウシ</t>
    </rPh>
    <rPh sb="4" eb="6">
      <t>ケイサイ</t>
    </rPh>
    <phoneticPr fontId="4"/>
  </si>
  <si>
    <t>National Clinical Database</t>
    <phoneticPr fontId="4"/>
  </si>
  <si>
    <t>配置してない</t>
  </si>
  <si>
    <t>○</t>
  </si>
  <si>
    <t>×</t>
  </si>
  <si>
    <t>緩和ケア外来</t>
    <rPh sb="0" eb="2">
      <t>カンワ</t>
    </rPh>
    <rPh sb="4" eb="6">
      <t>ガイライ</t>
    </rPh>
    <phoneticPr fontId="4"/>
  </si>
  <si>
    <t>外科</t>
    <rPh sb="0" eb="2">
      <t>ゲカ</t>
    </rPh>
    <phoneticPr fontId="4"/>
  </si>
  <si>
    <t>緩和ケア病棟入院のための面談を主に行う</t>
    <rPh sb="0" eb="2">
      <t>カンワ</t>
    </rPh>
    <rPh sb="4" eb="6">
      <t>ビョウトウ</t>
    </rPh>
    <rPh sb="6" eb="8">
      <t>ニュウイン</t>
    </rPh>
    <rPh sb="12" eb="14">
      <t>メンダン</t>
    </rPh>
    <rPh sb="15" eb="16">
      <t>オモ</t>
    </rPh>
    <rPh sb="17" eb="18">
      <t>オコナ</t>
    </rPh>
    <phoneticPr fontId="4"/>
  </si>
  <si>
    <t>診察予定表</t>
    <rPh sb="0" eb="2">
      <t>シンサツ</t>
    </rPh>
    <rPh sb="2" eb="4">
      <t>ヨテイ</t>
    </rPh>
    <rPh sb="4" eb="5">
      <t>ヒョウ</t>
    </rPh>
    <phoneticPr fontId="4"/>
  </si>
  <si>
    <t>http://www.hospital-kashiwara-osaka.jp/gai-yoteihyou.html</t>
    <phoneticPr fontId="4"/>
  </si>
  <si>
    <t>がん相談支援センター</t>
    <rPh sb="2" eb="4">
      <t>ソウダン</t>
    </rPh>
    <rPh sb="4" eb="6">
      <t>シエン</t>
    </rPh>
    <phoneticPr fontId="4"/>
  </si>
  <si>
    <t>072-972-0885</t>
    <phoneticPr fontId="4"/>
  </si>
  <si>
    <t>地域医療連携係</t>
    <rPh sb="0" eb="2">
      <t>チイキ</t>
    </rPh>
    <rPh sb="2" eb="4">
      <t>イリョウ</t>
    </rPh>
    <rPh sb="4" eb="6">
      <t>レンケイ</t>
    </rPh>
    <rPh sb="6" eb="7">
      <t>ガカリ</t>
    </rPh>
    <phoneticPr fontId="4"/>
  </si>
  <si>
    <t>http://www.hospital-kashiwara-osaka.jp/sin-kanwa.html</t>
    <phoneticPr fontId="4"/>
  </si>
  <si>
    <t>緩和ケア病棟のご案内</t>
    <rPh sb="0" eb="2">
      <t>カンワ</t>
    </rPh>
    <rPh sb="4" eb="6">
      <t>ビョウトウ</t>
    </rPh>
    <rPh sb="8" eb="10">
      <t>アンナイ</t>
    </rPh>
    <phoneticPr fontId="4"/>
  </si>
  <si>
    <t>医師</t>
    <rPh sb="0" eb="2">
      <t>イシ</t>
    </rPh>
    <phoneticPr fontId="4"/>
  </si>
  <si>
    <t>看護師</t>
    <rPh sb="0" eb="3">
      <t>カンゴシ</t>
    </rPh>
    <phoneticPr fontId="4"/>
  </si>
  <si>
    <t>薬剤師</t>
  </si>
  <si>
    <t>薬剤師</t>
    <rPh sb="0" eb="3">
      <t>ヤクザイシ</t>
    </rPh>
    <phoneticPr fontId="4"/>
  </si>
  <si>
    <t>医療ソーシャルワーカー</t>
    <rPh sb="0" eb="2">
      <t>イリョウ</t>
    </rPh>
    <phoneticPr fontId="4"/>
  </si>
  <si>
    <t>理学療法士</t>
    <rPh sb="0" eb="2">
      <t>リガク</t>
    </rPh>
    <rPh sb="2" eb="5">
      <t>リョウホウシ</t>
    </rPh>
    <phoneticPr fontId="4"/>
  </si>
  <si>
    <t>作業療法士</t>
    <phoneticPr fontId="4"/>
  </si>
  <si>
    <t>管理栄養士</t>
    <rPh sb="0" eb="2">
      <t>カンリ</t>
    </rPh>
    <rPh sb="2" eb="5">
      <t>エイヨウシ</t>
    </rPh>
    <phoneticPr fontId="4"/>
  </si>
  <si>
    <t>ナースエイド</t>
    <phoneticPr fontId="4"/>
  </si>
  <si>
    <t>地域医療連携係</t>
    <rPh sb="0" eb="7">
      <t>チイキイリョウレンケイガカリ</t>
    </rPh>
    <phoneticPr fontId="4"/>
  </si>
  <si>
    <t>キッチン・談話室、家族控室、面談室、特殊浴室、ランドリー、洗髪室、車椅子用トイレ</t>
    <phoneticPr fontId="4"/>
  </si>
  <si>
    <t>例：自施設で実施している、同一医療法人の施設で実施している、連携している訪問看護ケアステーションを紹介している、など</t>
    <phoneticPr fontId="4"/>
  </si>
  <si>
    <t>連携している訪問看護ケアステーションを紹介している</t>
    <phoneticPr fontId="4"/>
  </si>
  <si>
    <t>乳癌術後フォローアップ</t>
    <phoneticPr fontId="4"/>
  </si>
  <si>
    <t>術後フォロー（化療あり）</t>
  </si>
  <si>
    <t>地域内複数施設</t>
  </si>
  <si>
    <t>ESD連携計画書</t>
    <rPh sb="3" eb="5">
      <t>レンケイ</t>
    </rPh>
    <rPh sb="5" eb="8">
      <t>ケイカクショ</t>
    </rPh>
    <phoneticPr fontId="4"/>
  </si>
  <si>
    <t>胃がん</t>
  </si>
  <si>
    <t>術後フォロー（化療なし）</t>
  </si>
  <si>
    <t>1施設のみ</t>
  </si>
  <si>
    <t>呼吸器内科1名</t>
    <rPh sb="0" eb="3">
      <t>コキュウキ</t>
    </rPh>
    <rPh sb="3" eb="5">
      <t>ナイカ</t>
    </rPh>
    <rPh sb="6" eb="7">
      <t>メイ</t>
    </rPh>
    <phoneticPr fontId="4"/>
  </si>
  <si>
    <t>消化器外科1名　</t>
    <phoneticPr fontId="4"/>
  </si>
  <si>
    <t>ストーマ外来</t>
    <rPh sb="4" eb="6">
      <t>ガイライ</t>
    </rPh>
    <phoneticPr fontId="4"/>
  </si>
  <si>
    <t>コロストーマ</t>
  </si>
  <si>
    <t>大腸癌</t>
    <rPh sb="0" eb="3">
      <t>ダイチョウガン</t>
    </rPh>
    <phoneticPr fontId="4"/>
  </si>
  <si>
    <t>ストーマ専門の看護師と外科、皮膚科の専門医が相談に応じる。ストーマケアの状況を観察して、適切なストーマケアの指導を行う。</t>
    <phoneticPr fontId="4"/>
  </si>
  <si>
    <t>http://www.hospital-kashiwara-osaka.jp/sin-hifu.html</t>
    <phoneticPr fontId="4"/>
  </si>
  <si>
    <t>地域医療連携係</t>
    <rPh sb="0" eb="7">
      <t>チイキイリョウレンケイガカリ</t>
    </rPh>
    <phoneticPr fontId="4"/>
  </si>
  <si>
    <t>072-972-0885</t>
    <phoneticPr fontId="4"/>
  </si>
  <si>
    <t>対応していない</t>
  </si>
  <si>
    <t>禁煙外来</t>
    <rPh sb="0" eb="2">
      <t>キンエン</t>
    </rPh>
    <rPh sb="2" eb="4">
      <t>ガイライ</t>
    </rPh>
    <phoneticPr fontId="4"/>
  </si>
  <si>
    <t>内科医師の外来で施行</t>
    <rPh sb="0" eb="2">
      <t>ナイカ</t>
    </rPh>
    <rPh sb="2" eb="4">
      <t>イシ</t>
    </rPh>
    <rPh sb="5" eb="7">
      <t>ガイライ</t>
    </rPh>
    <rPh sb="8" eb="10">
      <t>シコウ</t>
    </rPh>
    <phoneticPr fontId="4"/>
  </si>
  <si>
    <t>専任(5割以上8割未満)</t>
  </si>
  <si>
    <t>初級認定者（みなし含む）</t>
  </si>
  <si>
    <t>窓口はない</t>
  </si>
  <si>
    <t>ISO9001</t>
  </si>
  <si>
    <t>緩和医療の充実</t>
    <rPh sb="0" eb="2">
      <t>カンワ</t>
    </rPh>
    <rPh sb="2" eb="4">
      <t>イリョウ</t>
    </rPh>
    <rPh sb="5" eb="7">
      <t>ジュウジツ</t>
    </rPh>
    <phoneticPr fontId="4"/>
  </si>
  <si>
    <t>アドバンス・ケア・プランニングの実施</t>
    <rPh sb="16" eb="18">
      <t>ジッシ</t>
    </rPh>
    <phoneticPr fontId="4"/>
  </si>
  <si>
    <t>緩和ケア外来で本人が来院した時に、アドバンス・ケア・プランニングの話をする</t>
    <rPh sb="0" eb="2">
      <t>カンワ</t>
    </rPh>
    <rPh sb="4" eb="6">
      <t>ガイライ</t>
    </rPh>
    <rPh sb="7" eb="9">
      <t>ホンニン</t>
    </rPh>
    <rPh sb="10" eb="12">
      <t>ライイン</t>
    </rPh>
    <rPh sb="14" eb="15">
      <t>トキ</t>
    </rPh>
    <rPh sb="33" eb="34">
      <t>ハナシ</t>
    </rPh>
    <phoneticPr fontId="4"/>
  </si>
  <si>
    <t>緩和ケア外来でのアドバンス・ケア・プランニング実施数</t>
    <rPh sb="0" eb="2">
      <t>カンワ</t>
    </rPh>
    <rPh sb="4" eb="6">
      <t>ガイライ</t>
    </rPh>
    <rPh sb="23" eb="25">
      <t>ジッシ</t>
    </rPh>
    <rPh sb="25" eb="26">
      <t>スウ</t>
    </rPh>
    <phoneticPr fontId="4"/>
  </si>
  <si>
    <t>化学療法の充実</t>
    <rPh sb="0" eb="2">
      <t>カガク</t>
    </rPh>
    <rPh sb="2" eb="4">
      <t>リョウホウ</t>
    </rPh>
    <rPh sb="5" eb="7">
      <t>ジュウジツ</t>
    </rPh>
    <phoneticPr fontId="4"/>
  </si>
  <si>
    <t>化学療法を受けている患者に対する栄養指導数の増加</t>
    <rPh sb="0" eb="2">
      <t>カガク</t>
    </rPh>
    <rPh sb="2" eb="4">
      <t>リョウホウ</t>
    </rPh>
    <rPh sb="5" eb="6">
      <t>ウ</t>
    </rPh>
    <rPh sb="10" eb="12">
      <t>カンジャ</t>
    </rPh>
    <rPh sb="13" eb="14">
      <t>タイ</t>
    </rPh>
    <rPh sb="16" eb="18">
      <t>エイヨウ</t>
    </rPh>
    <rPh sb="18" eb="20">
      <t>シドウ</t>
    </rPh>
    <rPh sb="20" eb="21">
      <t>スウ</t>
    </rPh>
    <rPh sb="22" eb="24">
      <t>ゾウカ</t>
    </rPh>
    <phoneticPr fontId="4"/>
  </si>
  <si>
    <t>左記件数</t>
    <rPh sb="0" eb="2">
      <t>サキ</t>
    </rPh>
    <rPh sb="2" eb="4">
      <t>ケンスウ</t>
    </rPh>
    <phoneticPr fontId="4"/>
  </si>
  <si>
    <t>管理栄養士の外来化学療法室への訪室</t>
    <rPh sb="0" eb="2">
      <t>カンリ</t>
    </rPh>
    <rPh sb="2" eb="5">
      <t>エイヨウシ</t>
    </rPh>
    <rPh sb="6" eb="8">
      <t>ガイライ</t>
    </rPh>
    <rPh sb="8" eb="10">
      <t>カガク</t>
    </rPh>
    <rPh sb="10" eb="12">
      <t>リョウホウ</t>
    </rPh>
    <rPh sb="12" eb="13">
      <t>シツ</t>
    </rPh>
    <rPh sb="15" eb="16">
      <t>ホウ</t>
    </rPh>
    <rPh sb="16" eb="17">
      <t>シツ</t>
    </rPh>
    <phoneticPr fontId="4"/>
  </si>
  <si>
    <t>【自施設の診療機能や診療実績、地域連携に関する実績や活動状況の他、患者QOLについて把握・評価し、課題認識を院内の関係者で共有した上で、組織的な改善策を講じる体制】
①　病院・病床機能検討委員会を月1回開催して診療機能の改革などの検討を行っている。
②　運営委員会において診療実績の解析を行い、各部門で改善策を講じるように通達している。
③　地域連携委員会において連携実績の解析を行って現状を把握し、今後の連携の方策を考えている。
④　緩和ケア委員会においてがん患者のＱＯＬ向上のため症例に応じた検討を行っている。</t>
    <phoneticPr fontId="4"/>
  </si>
  <si>
    <t>医療安全管理者養成講座</t>
    <rPh sb="0" eb="2">
      <t>イリョウ</t>
    </rPh>
    <rPh sb="2" eb="4">
      <t>アンゼン</t>
    </rPh>
    <rPh sb="4" eb="7">
      <t>カンリシャ</t>
    </rPh>
    <rPh sb="7" eb="9">
      <t>ヨウセイ</t>
    </rPh>
    <rPh sb="9" eb="11">
      <t>コウザ</t>
    </rPh>
    <phoneticPr fontId="4"/>
  </si>
  <si>
    <t>セコム医療システム株式会社</t>
    <phoneticPr fontId="4"/>
  </si>
  <si>
    <t>令和2年8月1日</t>
    <rPh sb="0" eb="1">
      <t>レイ</t>
    </rPh>
    <rPh sb="1" eb="2">
      <t>ワ</t>
    </rPh>
    <rPh sb="3" eb="4">
      <t>ネン</t>
    </rPh>
    <rPh sb="5" eb="6">
      <t>ガツ</t>
    </rPh>
    <rPh sb="7" eb="8">
      <t>ニチ</t>
    </rPh>
    <phoneticPr fontId="4"/>
  </si>
  <si>
    <t>医療安全管理者養成研修</t>
    <rPh sb="0" eb="2">
      <t>イリョウ</t>
    </rPh>
    <rPh sb="2" eb="4">
      <t>アンゼン</t>
    </rPh>
    <rPh sb="4" eb="7">
      <t>カンリシャ</t>
    </rPh>
    <rPh sb="7" eb="9">
      <t>ヨウセイ</t>
    </rPh>
    <rPh sb="9" eb="11">
      <t>ケンシュウ</t>
    </rPh>
    <phoneticPr fontId="4"/>
  </si>
  <si>
    <t>（公）大阪府看護協会</t>
    <rPh sb="1" eb="2">
      <t>コウ</t>
    </rPh>
    <rPh sb="3" eb="6">
      <t>オオサカフ</t>
    </rPh>
    <rPh sb="6" eb="8">
      <t>カンゴ</t>
    </rPh>
    <rPh sb="8" eb="10">
      <t>キョウカイ</t>
    </rPh>
    <phoneticPr fontId="4"/>
  </si>
  <si>
    <t>平成30年8月1日</t>
    <rPh sb="0" eb="2">
      <t>ヘイセイ</t>
    </rPh>
    <rPh sb="4" eb="5">
      <t>ネン</t>
    </rPh>
    <rPh sb="6" eb="7">
      <t>ガツ</t>
    </rPh>
    <rPh sb="8" eb="9">
      <t>ニチ</t>
    </rPh>
    <phoneticPr fontId="4"/>
  </si>
  <si>
    <t>平成19年8月4日</t>
    <rPh sb="0" eb="2">
      <t>ヘイセイ</t>
    </rPh>
    <rPh sb="4" eb="5">
      <t>ネン</t>
    </rPh>
    <rPh sb="6" eb="7">
      <t>ガツ</t>
    </rPh>
    <rPh sb="8" eb="9">
      <t>ニチ</t>
    </rPh>
    <phoneticPr fontId="4"/>
  </si>
  <si>
    <t>その他</t>
  </si>
  <si>
    <t>理学療法士（上記リスト10番）</t>
    <rPh sb="0" eb="2">
      <t>リガク</t>
    </rPh>
    <rPh sb="2" eb="5">
      <t>リョウホウシ</t>
    </rPh>
    <rPh sb="6" eb="8">
      <t>ジョウキ</t>
    </rPh>
    <rPh sb="13" eb="14">
      <t>バン</t>
    </rPh>
    <phoneticPr fontId="4"/>
  </si>
  <si>
    <t>届け出て受理されている</t>
  </si>
  <si>
    <t>院内病棟型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</si>
</sst>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 numFmtId="186" formatCode="[$-F800]dddd\,\ mmmm\ dd\,\ yyyy"/>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3">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xf numFmtId="0" fontId="41" fillId="0" borderId="0" applyNumberFormat="0" applyFill="0" applyBorder="0" applyAlignment="0" applyProtection="0">
      <alignment vertical="top"/>
      <protection locked="0"/>
    </xf>
  </cellStyleXfs>
  <cellXfs count="2132">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10" fillId="0" borderId="185"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0" fillId="15" borderId="42"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left" vertical="center" wrapText="1"/>
      <protection locked="0"/>
    </xf>
    <xf numFmtId="186" fontId="11" fillId="5" borderId="1" xfId="0" applyNumberFormat="1" applyFont="1" applyFill="1" applyBorder="1" applyAlignment="1" applyProtection="1">
      <alignment horizontal="center" vertical="center" wrapText="1"/>
      <protection locked="0"/>
    </xf>
    <xf numFmtId="49" fontId="11" fillId="5" borderId="1" xfId="0" applyNumberFormat="1" applyFont="1" applyFill="1" applyBorder="1" applyAlignment="1" applyProtection="1">
      <alignment horizontal="center" vertical="center" wrapText="1"/>
      <protection locked="0"/>
    </xf>
    <xf numFmtId="0" fontId="3" fillId="2" borderId="247" xfId="0" applyFont="1" applyFill="1" applyBorder="1" applyAlignment="1" applyProtection="1">
      <alignment horizontal="center" vertical="center"/>
    </xf>
    <xf numFmtId="0" fontId="10" fillId="5" borderId="2"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18" borderId="242" xfId="0" applyFont="1" applyFill="1" applyBorder="1" applyAlignment="1" applyProtection="1">
      <alignment horizontal="center"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44" fillId="0" borderId="0" xfId="9" applyFont="1" applyBorder="1" applyAlignment="1" applyProtection="1">
      <alignmen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182" fontId="86" fillId="0" borderId="0" xfId="0" applyNumberFormat="1" applyFont="1" applyFill="1" applyAlignment="1" applyProtection="1">
      <alignment horizontal="left" wrapText="1"/>
      <protection hidden="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0" fontId="41" fillId="21" borderId="42" xfId="2" applyNumberForma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31"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83" xfId="0" applyFont="1" applyFill="1" applyBorder="1" applyAlignment="1" applyProtection="1">
      <alignment horizontal="lef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65" fillId="0" borderId="0"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6" fillId="0" borderId="39"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5" fillId="0" borderId="45"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49" fontId="25" fillId="0" borderId="0" xfId="0" applyNumberFormat="1" applyFont="1" applyFill="1" applyBorder="1" applyAlignment="1" applyProtection="1">
      <alignment horizontal="left" vertical="center"/>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10" fillId="18" borderId="222" xfId="0" applyFont="1" applyFill="1" applyBorder="1" applyAlignment="1" applyProtection="1">
      <alignment horizontal="center" vertical="center" wrapText="1"/>
    </xf>
    <xf numFmtId="0" fontId="10" fillId="18" borderId="225" xfId="0" applyFont="1" applyFill="1" applyBorder="1" applyAlignment="1" applyProtection="1">
      <alignment horizontal="center" vertical="center" wrapText="1"/>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10" fillId="24" borderId="125" xfId="0" applyFont="1" applyFill="1" applyBorder="1" applyAlignment="1" applyProtection="1">
      <alignment horizontal="center" vertical="center" wrapText="1"/>
      <protection locked="0"/>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10" fillId="24" borderId="226" xfId="0" applyFont="1" applyFill="1" applyBorder="1" applyAlignment="1" applyProtection="1">
      <alignment horizontal="center"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52"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2" borderId="81"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41" fillId="5" borderId="1" xfId="2" applyFill="1" applyBorder="1" applyAlignment="1" applyProtection="1">
      <alignment horizontal="left" vertical="center" wrapText="1"/>
      <protection locked="0"/>
    </xf>
    <xf numFmtId="0" fontId="10" fillId="5" borderId="1" xfId="22" applyFont="1" applyFill="1" applyBorder="1" applyAlignment="1" applyProtection="1">
      <alignment horizontal="left" vertical="center" wrapText="1"/>
      <protection locked="0"/>
    </xf>
    <xf numFmtId="0" fontId="10" fillId="5" borderId="162" xfId="2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67"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3" borderId="1" xfId="0" applyFont="1" applyFill="1" applyBorder="1" applyAlignment="1" applyProtection="1">
      <alignment horizontal="left" vertical="center" wrapText="1" shrinkToFi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2" borderId="71" xfId="0"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0" fillId="5" borderId="13" xfId="22" applyFont="1" applyFill="1" applyBorder="1" applyAlignment="1" applyProtection="1">
      <alignment horizontal="left" vertical="center" wrapText="1"/>
      <protection locked="0"/>
    </xf>
    <xf numFmtId="0" fontId="10" fillId="5" borderId="246" xfId="2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42" xfId="0" applyFont="1" applyFill="1" applyBorder="1" applyAlignment="1" applyProtection="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52" fillId="36" borderId="0" xfId="0" applyFont="1" applyFill="1" applyBorder="1" applyAlignment="1" applyProtection="1">
      <alignment horizontal="left" vertical="top" wrapText="1"/>
      <protection hidden="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0" fillId="36" borderId="133" xfId="0" applyFont="1" applyFill="1" applyBorder="1" applyAlignment="1" applyProtection="1">
      <alignment horizontal="left" vertical="center" wrapText="1"/>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35" xfId="0" applyFont="1" applyFill="1" applyBorder="1" applyAlignment="1" applyProtection="1">
      <alignment horizontal="left" vertical="center" wrapText="1"/>
      <protection locked="0"/>
    </xf>
    <xf numFmtId="0" fontId="10" fillId="41" borderId="77" xfId="0" applyFont="1" applyFill="1" applyBorder="1" applyAlignment="1" applyProtection="1">
      <alignment horizontal="left" vertical="center" wrapText="1"/>
      <protection locked="0"/>
    </xf>
    <xf numFmtId="0" fontId="10" fillId="41" borderId="3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10" fillId="18" borderId="232"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52" fillId="19"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18" borderId="233" xfId="0" applyFont="1" applyFill="1" applyBorder="1" applyAlignment="1" applyProtection="1">
      <alignment horizontal="left" vertical="center" wrapText="1"/>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89"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1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18" borderId="37" xfId="0" applyFont="1" applyFill="1" applyBorder="1" applyAlignment="1" applyProtection="1">
      <alignment horizontal="left" vertical="center" wrapText="1"/>
    </xf>
    <xf numFmtId="0" fontId="10" fillId="18" borderId="66" xfId="0" applyFont="1" applyFill="1" applyBorder="1" applyAlignment="1" applyProtection="1">
      <alignment horizontal="left" vertical="center" wrapText="1"/>
    </xf>
    <xf numFmtId="0" fontId="10" fillId="18" borderId="36" xfId="0" applyFont="1" applyFill="1" applyBorder="1" applyAlignment="1" applyProtection="1">
      <alignment horizontal="left" vertical="center" wrapText="1"/>
    </xf>
    <xf numFmtId="0" fontId="10" fillId="18" borderId="59" xfId="0" applyFont="1" applyFill="1" applyBorder="1" applyAlignment="1" applyProtection="1">
      <alignment horizontal="left" vertical="center" wrapText="1"/>
    </xf>
    <xf numFmtId="0" fontId="10" fillId="18" borderId="71"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0" xfId="0" applyFont="1" applyFill="1" applyBorder="1" applyAlignment="1" applyProtection="1">
      <alignment horizontal="center"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23"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23" borderId="42" xfId="0" applyFont="1" applyFill="1" applyBorder="1" applyAlignment="1" applyProtection="1">
      <alignment horizontal="left" vertical="center" shrinkToFit="1"/>
      <protection locked="0"/>
    </xf>
    <xf numFmtId="0" fontId="10" fillId="23" borderId="90" xfId="0" applyFont="1" applyFill="1" applyBorder="1" applyAlignment="1" applyProtection="1">
      <alignment horizontal="left" vertical="center" shrinkToFit="1"/>
      <protection locked="0"/>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0" fillId="0" borderId="205" xfId="0" applyFont="1" applyFill="1" applyBorder="1" applyAlignment="1" applyProtection="1">
      <alignment horizontal="left" vertical="center"/>
    </xf>
    <xf numFmtId="0" fontId="52" fillId="0" borderId="0" xfId="0" applyFont="1" applyFill="1" applyBorder="1" applyAlignment="1" applyProtection="1">
      <alignment horizontal="left" vertical="top" wrapText="1"/>
      <protection hidden="1"/>
    </xf>
    <xf numFmtId="182" fontId="0"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6" fillId="18"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3" fillId="2" borderId="208" xfId="0" applyFont="1" applyFill="1" applyBorder="1" applyAlignment="1" applyProtection="1">
      <alignment horizontal="center" vertical="center" wrapText="1"/>
    </xf>
    <xf numFmtId="0" fontId="0" fillId="2" borderId="208"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3" fillId="2" borderId="133" xfId="0" applyFont="1" applyFill="1" applyBorder="1" applyAlignment="1" applyProtection="1">
      <alignment horizontal="left" vertical="center" wrapText="1"/>
    </xf>
    <xf numFmtId="0" fontId="20" fillId="2" borderId="93"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4" xfId="0" applyFont="1" applyFill="1" applyBorder="1" applyAlignment="1" applyProtection="1">
      <alignment horizontal="center" vertical="center"/>
    </xf>
    <xf numFmtId="0" fontId="0" fillId="18" borderId="64"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2" borderId="165" xfId="0" applyFont="1" applyFill="1" applyBorder="1" applyAlignment="1" applyProtection="1">
      <alignment horizontal="left" vertical="center"/>
    </xf>
    <xf numFmtId="0" fontId="10" fillId="2" borderId="166" xfId="0" applyFont="1" applyFill="1" applyBorder="1" applyAlignment="1" applyProtection="1">
      <alignment horizontal="left" vertical="center"/>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top"/>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0" fillId="30" borderId="0" xfId="0" applyFont="1" applyFill="1" applyBorder="1" applyAlignment="1" applyProtection="1">
      <alignment vertical="center" wrapText="1"/>
    </xf>
    <xf numFmtId="0" fontId="0" fillId="0" borderId="0" xfId="0" applyAlignment="1">
      <alignment vertical="center"/>
    </xf>
    <xf numFmtId="0" fontId="0" fillId="0" borderId="226" xfId="0" applyFont="1" applyFill="1" applyBorder="1" applyAlignment="1" applyProtection="1">
      <alignment horizontal="center" vertical="center" wrapText="1"/>
    </xf>
    <xf numFmtId="0" fontId="0" fillId="0" borderId="227" xfId="0" applyFont="1" applyFill="1" applyBorder="1" applyAlignment="1" applyProtection="1">
      <alignment horizontal="center" vertical="center" wrapText="1"/>
    </xf>
    <xf numFmtId="0" fontId="0" fillId="0" borderId="214" xfId="0" applyFont="1" applyFill="1" applyBorder="1" applyAlignment="1" applyProtection="1">
      <alignment horizontal="center" vertical="center" wrapText="1"/>
    </xf>
    <xf numFmtId="0" fontId="0" fillId="0" borderId="226" xfId="0" applyFont="1" applyFill="1" applyBorder="1" applyAlignment="1" applyProtection="1">
      <alignment horizontal="center" vertical="center"/>
    </xf>
    <xf numFmtId="0" fontId="0" fillId="0" borderId="227" xfId="0" applyFont="1" applyFill="1" applyBorder="1" applyAlignment="1" applyProtection="1">
      <alignment horizontal="center" vertical="center"/>
    </xf>
    <xf numFmtId="0" fontId="0" fillId="0" borderId="214" xfId="0" applyFont="1" applyFill="1" applyBorder="1" applyAlignment="1" applyProtection="1">
      <alignment horizontal="center" vertical="center"/>
    </xf>
    <xf numFmtId="0" fontId="0" fillId="28" borderId="24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0" fillId="28" borderId="52" xfId="0" applyFont="1" applyFill="1" applyBorder="1" applyAlignment="1" applyProtection="1">
      <alignment horizontal="center" vertical="center"/>
    </xf>
    <xf numFmtId="0" fontId="0" fillId="0" borderId="52" xfId="0" applyFont="1" applyFill="1" applyBorder="1" applyAlignment="1" applyProtection="1">
      <alignment horizontal="center" vertical="center" wrapText="1"/>
    </xf>
    <xf numFmtId="0" fontId="52" fillId="30"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10" fillId="46" borderId="0" xfId="0" applyFont="1" applyFill="1" applyBorder="1" applyAlignment="1" applyProtection="1">
      <alignment vertical="center" wrapText="1"/>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cellXfs>
  <cellStyles count="23">
    <cellStyle name="60% - アクセント 6" xfId="20" builtinId="52"/>
    <cellStyle name="どちらでもない" xfId="1" builtinId="28"/>
    <cellStyle name="ハイパーリンク" xfId="2" builtinId="8" customBuiltin="1"/>
    <cellStyle name="ハイパーリンク 2" xfId="22"/>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8">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hospital-kashiwara-osaka.jp/sin-hifu.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ospital-kashiwara-osaka.jp/" TargetMode="External"/><Relationship Id="rId1" Type="http://schemas.openxmlformats.org/officeDocument/2006/relationships/hyperlink" Target="mailto:byouin@city.kashiwara.osaka.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ospital-kashiwara-osaka.jp/gai-yoteihyou.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hospital-kashiwara-osaka.jp/sin-kanwa.html" TargetMode="External"/><Relationship Id="rId2" Type="http://schemas.openxmlformats.org/officeDocument/2006/relationships/hyperlink" Target="http://www.hospital-kashiwara-osaka.jp/sin-kanwa.html" TargetMode="External"/><Relationship Id="rId1" Type="http://schemas.openxmlformats.org/officeDocument/2006/relationships/hyperlink" Target="http://www.hospital-kashiwara-osaka.jp/sin-kanwa.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77" customWidth="1"/>
    <col min="3" max="3" width="21.125" style="826" customWidth="1"/>
    <col min="4" max="4" width="10.625" style="826" customWidth="1"/>
    <col min="5" max="5" width="21.125" style="826" customWidth="1"/>
    <col min="6" max="6" width="10.625" style="826" customWidth="1"/>
    <col min="7" max="7" width="21.125" style="826" customWidth="1"/>
    <col min="8" max="8" width="6.625" style="777" customWidth="1"/>
    <col min="9" max="16384" width="9" style="777"/>
  </cols>
  <sheetData>
    <row r="1" spans="1:9" ht="50.1" customHeight="1" x14ac:dyDescent="0.15">
      <c r="A1" s="1346" t="s">
        <v>1471</v>
      </c>
      <c r="B1" s="1347"/>
      <c r="C1" s="1347"/>
      <c r="D1" s="1347"/>
      <c r="E1" s="1347"/>
      <c r="F1" s="1347"/>
      <c r="G1" s="1347"/>
      <c r="H1" s="1348"/>
    </row>
    <row r="2" spans="1:9" ht="60" customHeight="1" thickBot="1" x14ac:dyDescent="0.2">
      <c r="A2" s="778"/>
      <c r="B2" s="1349" t="s">
        <v>640</v>
      </c>
      <c r="C2" s="1349"/>
      <c r="D2" s="1349"/>
      <c r="E2" s="1349"/>
      <c r="F2" s="1349"/>
      <c r="G2" s="1349"/>
      <c r="H2" s="779"/>
    </row>
    <row r="3" spans="1:9" ht="24.95" customHeight="1" thickTop="1" x14ac:dyDescent="0.15">
      <c r="A3" s="780" t="s">
        <v>642</v>
      </c>
      <c r="B3" s="781" t="s">
        <v>643</v>
      </c>
      <c r="C3" s="782"/>
      <c r="D3" s="782"/>
      <c r="E3" s="782"/>
      <c r="F3" s="782"/>
      <c r="G3" s="782"/>
      <c r="H3" s="783"/>
    </row>
    <row r="4" spans="1:9" ht="20.100000000000001" customHeight="1" x14ac:dyDescent="0.15">
      <c r="A4" s="784"/>
      <c r="B4" s="785"/>
      <c r="C4" s="786" t="s">
        <v>644</v>
      </c>
      <c r="D4" s="787"/>
      <c r="E4" s="787"/>
      <c r="F4" s="787"/>
      <c r="G4" s="787"/>
      <c r="H4" s="788"/>
    </row>
    <row r="5" spans="1:9" ht="20.100000000000001" customHeight="1" x14ac:dyDescent="0.15">
      <c r="A5" s="784"/>
      <c r="B5" s="785"/>
      <c r="C5" s="786" t="s">
        <v>645</v>
      </c>
      <c r="D5" s="787"/>
      <c r="E5" s="787"/>
      <c r="F5" s="787"/>
      <c r="G5" s="787"/>
      <c r="H5" s="788"/>
    </row>
    <row r="6" spans="1:9" ht="20.100000000000001" customHeight="1" x14ac:dyDescent="0.15">
      <c r="A6" s="784"/>
      <c r="B6" s="785"/>
      <c r="C6" s="786" t="s">
        <v>646</v>
      </c>
      <c r="D6" s="787"/>
      <c r="E6" s="787"/>
      <c r="F6" s="787"/>
      <c r="G6" s="787"/>
      <c r="H6" s="788"/>
    </row>
    <row r="7" spans="1:9" ht="20.100000000000001" customHeight="1" x14ac:dyDescent="0.15">
      <c r="A7" s="784"/>
      <c r="B7" s="785"/>
      <c r="C7" s="789" t="s">
        <v>647</v>
      </c>
      <c r="D7" s="790"/>
      <c r="E7" s="790"/>
      <c r="F7" s="790"/>
      <c r="G7" s="790"/>
      <c r="H7" s="788"/>
    </row>
    <row r="8" spans="1:9" ht="39.950000000000003" customHeight="1" x14ac:dyDescent="0.15">
      <c r="A8" s="784"/>
      <c r="B8" s="785"/>
      <c r="C8" s="1350" t="s">
        <v>648</v>
      </c>
      <c r="D8" s="1350"/>
      <c r="E8" s="1350"/>
      <c r="F8" s="1350"/>
      <c r="G8" s="1350"/>
      <c r="H8" s="788"/>
    </row>
    <row r="9" spans="1:9" s="794" customFormat="1" ht="20.100000000000001" customHeight="1" thickBot="1" x14ac:dyDescent="0.2">
      <c r="A9" s="791"/>
      <c r="B9" s="792"/>
      <c r="C9" s="1351" t="s">
        <v>649</v>
      </c>
      <c r="D9" s="1352"/>
      <c r="E9" s="1352"/>
      <c r="F9" s="1352"/>
      <c r="G9" s="1352"/>
      <c r="H9" s="793"/>
      <c r="I9" s="791"/>
    </row>
    <row r="10" spans="1:9" s="798" customFormat="1" ht="39.950000000000003" customHeight="1" thickBot="1" x14ac:dyDescent="0.2">
      <c r="A10" s="795"/>
      <c r="B10" s="796"/>
      <c r="C10" s="1353" t="s">
        <v>650</v>
      </c>
      <c r="D10" s="1354"/>
      <c r="E10" s="1354"/>
      <c r="F10" s="1354"/>
      <c r="G10" s="1355"/>
      <c r="H10" s="797"/>
      <c r="I10" s="795"/>
    </row>
    <row r="11" spans="1:9" s="798" customFormat="1" ht="5.0999999999999996" customHeight="1" x14ac:dyDescent="0.15">
      <c r="A11" s="795"/>
      <c r="B11" s="796"/>
      <c r="C11" s="799"/>
      <c r="D11" s="799"/>
      <c r="E11" s="799"/>
      <c r="F11" s="799"/>
      <c r="G11" s="799"/>
      <c r="H11" s="797"/>
      <c r="I11" s="800"/>
    </row>
    <row r="12" spans="1:9" ht="24.95" customHeight="1" x14ac:dyDescent="0.15">
      <c r="A12" s="801" t="s">
        <v>641</v>
      </c>
      <c r="B12" s="802" t="s">
        <v>651</v>
      </c>
      <c r="C12" s="803"/>
      <c r="D12" s="803"/>
      <c r="E12" s="803"/>
      <c r="F12" s="803"/>
      <c r="G12" s="803"/>
      <c r="H12" s="804"/>
    </row>
    <row r="13" spans="1:9" ht="24.95" customHeight="1" x14ac:dyDescent="0.15">
      <c r="A13" s="805"/>
      <c r="B13" s="806" t="s">
        <v>652</v>
      </c>
      <c r="C13" s="806"/>
      <c r="D13" s="807"/>
      <c r="E13" s="807"/>
      <c r="F13" s="807"/>
      <c r="G13" s="807"/>
      <c r="H13" s="797"/>
    </row>
    <row r="14" spans="1:9" ht="20.100000000000001" customHeight="1" x14ac:dyDescent="0.15">
      <c r="A14" s="808"/>
      <c r="B14" s="809" t="s">
        <v>653</v>
      </c>
      <c r="C14" s="810" t="s">
        <v>654</v>
      </c>
      <c r="D14" s="811"/>
      <c r="E14" s="811"/>
      <c r="F14" s="811"/>
      <c r="G14" s="811"/>
      <c r="H14" s="812"/>
    </row>
    <row r="15" spans="1:9" ht="41.25" customHeight="1" x14ac:dyDescent="0.15">
      <c r="A15" s="784"/>
      <c r="B15" s="785"/>
      <c r="C15" s="1356" t="s">
        <v>1357</v>
      </c>
      <c r="D15" s="1356"/>
      <c r="E15" s="1356"/>
      <c r="F15" s="1356"/>
      <c r="G15" s="1356"/>
      <c r="H15" s="788"/>
    </row>
    <row r="16" spans="1:9" ht="39.950000000000003" customHeight="1" x14ac:dyDescent="0.15">
      <c r="A16" s="784"/>
      <c r="B16" s="785"/>
      <c r="C16" s="1342" t="s">
        <v>655</v>
      </c>
      <c r="D16" s="1342"/>
      <c r="E16" s="1342"/>
      <c r="F16" s="1342"/>
      <c r="G16" s="1342"/>
      <c r="H16" s="788"/>
    </row>
    <row r="17" spans="1:8" ht="20.100000000000001" customHeight="1" x14ac:dyDescent="0.15">
      <c r="A17" s="808"/>
      <c r="B17" s="809" t="s">
        <v>653</v>
      </c>
      <c r="C17" s="813" t="s">
        <v>656</v>
      </c>
      <c r="D17" s="811"/>
      <c r="E17" s="811"/>
      <c r="F17" s="811"/>
      <c r="G17" s="811"/>
      <c r="H17" s="812"/>
    </row>
    <row r="18" spans="1:8" ht="39.950000000000003" customHeight="1" x14ac:dyDescent="0.15">
      <c r="A18" s="784"/>
      <c r="B18" s="785"/>
      <c r="C18" s="1341" t="s">
        <v>657</v>
      </c>
      <c r="D18" s="1341"/>
      <c r="E18" s="1341"/>
      <c r="F18" s="1341"/>
      <c r="G18" s="1341"/>
      <c r="H18" s="788"/>
    </row>
    <row r="19" spans="1:8" ht="39.950000000000003" customHeight="1" thickBot="1" x14ac:dyDescent="0.2">
      <c r="A19" s="784"/>
      <c r="B19" s="785"/>
      <c r="C19" s="1342" t="s">
        <v>1308</v>
      </c>
      <c r="D19" s="1342"/>
      <c r="E19" s="1342"/>
      <c r="F19" s="1342"/>
      <c r="G19" s="1342"/>
      <c r="H19" s="788"/>
    </row>
    <row r="20" spans="1:8" ht="39.950000000000003" customHeight="1" thickBot="1" x14ac:dyDescent="0.2">
      <c r="A20" s="784"/>
      <c r="B20" s="785"/>
      <c r="C20" s="1343" t="s">
        <v>658</v>
      </c>
      <c r="D20" s="1344"/>
      <c r="E20" s="1344"/>
      <c r="F20" s="1344"/>
      <c r="G20" s="1345"/>
      <c r="H20" s="788"/>
    </row>
    <row r="21" spans="1:8" ht="5.0999999999999996" customHeight="1" x14ac:dyDescent="0.15">
      <c r="A21" s="784"/>
      <c r="B21" s="785"/>
      <c r="C21" s="814"/>
      <c r="D21" s="814"/>
      <c r="E21" s="814"/>
      <c r="F21" s="814"/>
      <c r="G21" s="814"/>
      <c r="H21" s="788"/>
    </row>
    <row r="22" spans="1:8" ht="20.100000000000001" customHeight="1" x14ac:dyDescent="0.15">
      <c r="A22" s="808"/>
      <c r="B22" s="809" t="s">
        <v>653</v>
      </c>
      <c r="C22" s="813" t="s">
        <v>659</v>
      </c>
      <c r="D22" s="811"/>
      <c r="E22" s="811"/>
      <c r="F22" s="811"/>
      <c r="G22" s="811"/>
      <c r="H22" s="812"/>
    </row>
    <row r="23" spans="1:8" ht="39.950000000000003" customHeight="1" x14ac:dyDescent="0.15">
      <c r="A23" s="784"/>
      <c r="B23" s="785"/>
      <c r="C23" s="1342" t="s">
        <v>1345</v>
      </c>
      <c r="D23" s="1342"/>
      <c r="E23" s="1342"/>
      <c r="F23" s="1342"/>
      <c r="G23" s="1342"/>
      <c r="H23" s="788"/>
    </row>
    <row r="24" spans="1:8" s="1182" customFormat="1" ht="39.950000000000003" customHeight="1" x14ac:dyDescent="0.15">
      <c r="A24" s="1183"/>
      <c r="B24" s="1184"/>
      <c r="C24" s="1341" t="s">
        <v>1346</v>
      </c>
      <c r="D24" s="1341"/>
      <c r="E24" s="1341"/>
      <c r="F24" s="1341"/>
      <c r="G24" s="1341"/>
      <c r="H24" s="1185"/>
    </row>
    <row r="25" spans="1:8" ht="20.100000000000001" customHeight="1" thickBot="1" x14ac:dyDescent="0.2">
      <c r="A25" s="784"/>
      <c r="B25" s="785"/>
      <c r="C25" s="786" t="s">
        <v>660</v>
      </c>
      <c r="D25" s="787"/>
      <c r="E25" s="787"/>
      <c r="F25" s="787"/>
      <c r="G25" s="787"/>
      <c r="H25" s="788"/>
    </row>
    <row r="26" spans="1:8" ht="20.100000000000001" customHeight="1" thickBot="1" x14ac:dyDescent="0.2">
      <c r="A26" s="784"/>
      <c r="B26" s="785"/>
      <c r="C26" s="815"/>
      <c r="D26" s="787"/>
      <c r="E26" s="816"/>
      <c r="F26" s="787"/>
      <c r="G26" s="817"/>
      <c r="H26" s="788"/>
    </row>
    <row r="27" spans="1:8" ht="20.100000000000001" customHeight="1" x14ac:dyDescent="0.15">
      <c r="A27" s="784"/>
      <c r="B27" s="785"/>
      <c r="C27" s="818" t="s">
        <v>661</v>
      </c>
      <c r="D27" s="787"/>
      <c r="E27" s="818" t="s">
        <v>662</v>
      </c>
      <c r="F27" s="787"/>
      <c r="G27" s="818" t="s">
        <v>663</v>
      </c>
      <c r="H27" s="788"/>
    </row>
    <row r="28" spans="1:8" ht="39.950000000000003" customHeight="1" thickBot="1" x14ac:dyDescent="0.2">
      <c r="A28" s="784"/>
      <c r="B28" s="785"/>
      <c r="C28" s="1342" t="s">
        <v>664</v>
      </c>
      <c r="D28" s="1342"/>
      <c r="E28" s="1342"/>
      <c r="F28" s="1342"/>
      <c r="G28" s="1342"/>
      <c r="H28" s="788"/>
    </row>
    <row r="29" spans="1:8" ht="39.950000000000003" customHeight="1" thickBot="1" x14ac:dyDescent="0.2">
      <c r="A29" s="784"/>
      <c r="B29" s="785"/>
      <c r="C29" s="1343" t="s">
        <v>665</v>
      </c>
      <c r="D29" s="1344"/>
      <c r="E29" s="1344"/>
      <c r="F29" s="1344"/>
      <c r="G29" s="1345"/>
      <c r="H29" s="788"/>
    </row>
    <row r="30" spans="1:8" ht="5.0999999999999996" customHeight="1" x14ac:dyDescent="0.15">
      <c r="A30" s="784"/>
      <c r="B30" s="785"/>
      <c r="C30" s="814"/>
      <c r="D30" s="814"/>
      <c r="E30" s="814"/>
      <c r="F30" s="814"/>
      <c r="G30" s="814"/>
      <c r="H30" s="788"/>
    </row>
    <row r="31" spans="1:8" ht="20.100000000000001" customHeight="1" x14ac:dyDescent="0.15">
      <c r="A31" s="808"/>
      <c r="B31" s="819" t="s">
        <v>653</v>
      </c>
      <c r="C31" s="820" t="s">
        <v>666</v>
      </c>
      <c r="D31" s="821"/>
      <c r="E31" s="821"/>
      <c r="F31" s="821"/>
      <c r="G31" s="821"/>
      <c r="H31" s="812"/>
    </row>
    <row r="32" spans="1:8" s="798" customFormat="1" ht="20.100000000000001" customHeight="1" x14ac:dyDescent="0.15">
      <c r="A32" s="795"/>
      <c r="B32" s="796"/>
      <c r="C32" s="806" t="s">
        <v>1469</v>
      </c>
      <c r="D32" s="822"/>
      <c r="E32" s="822"/>
      <c r="F32" s="822"/>
      <c r="G32" s="822"/>
      <c r="H32" s="797"/>
    </row>
    <row r="33" spans="1:9" s="798" customFormat="1" ht="39.950000000000003" customHeight="1" x14ac:dyDescent="0.15">
      <c r="A33" s="795"/>
      <c r="B33" s="796"/>
      <c r="C33" s="1339" t="s">
        <v>667</v>
      </c>
      <c r="D33" s="1339"/>
      <c r="E33" s="1339"/>
      <c r="F33" s="1339"/>
      <c r="G33" s="1339"/>
      <c r="H33" s="797"/>
    </row>
    <row r="34" spans="1:9" s="798" customFormat="1" ht="39.950000000000003" customHeight="1" x14ac:dyDescent="0.15">
      <c r="A34" s="823"/>
      <c r="B34" s="824"/>
      <c r="C34" s="1340" t="s">
        <v>668</v>
      </c>
      <c r="D34" s="1340"/>
      <c r="E34" s="1340"/>
      <c r="F34" s="1340"/>
      <c r="G34" s="1340"/>
      <c r="H34" s="825"/>
    </row>
    <row r="35" spans="1:9" x14ac:dyDescent="0.15">
      <c r="I35" s="202" t="s">
        <v>391</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Normal="100" zoomScaleSheetLayoutView="100" zoomScalePageLayoutView="80" workbookViewId="0">
      <selection activeCell="L41" sqref="L41"/>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22" t="s">
        <v>287</v>
      </c>
      <c r="B1" s="1522"/>
      <c r="C1" s="1522"/>
      <c r="D1" s="1522"/>
      <c r="E1" s="1522"/>
      <c r="F1" s="1522"/>
      <c r="G1" s="1522"/>
      <c r="H1" s="1522"/>
      <c r="I1" s="1522"/>
      <c r="K1" s="989" t="s">
        <v>1213</v>
      </c>
    </row>
    <row r="2" spans="1:12" s="133" customFormat="1" ht="24.95" customHeight="1" thickTop="1" thickBot="1" x14ac:dyDescent="0.2">
      <c r="A2" s="276"/>
      <c r="B2" s="1588" t="s">
        <v>399</v>
      </c>
      <c r="C2" s="1588"/>
      <c r="D2" s="1588"/>
      <c r="E2" s="1588"/>
      <c r="F2" s="1588"/>
      <c r="G2" s="1588"/>
      <c r="H2" s="1589"/>
      <c r="I2" s="288" t="s">
        <v>293</v>
      </c>
      <c r="J2" s="1585" t="str">
        <f>IF(AND(B13&lt;&gt;"",C13&lt;&gt;"",D13&lt;&gt;"",E13&lt;&gt;"",F13&lt;&gt;"",G13&lt;&gt;"",H13&lt;&gt;"",I13&lt;&gt;"",I2="あり"),"",IF(I2="あり","←総数と延べ数の記載及び下の表の少なくとも１項目には入力が必要です",IF(I2="","←「あり」か「なし」を選択してください","")))</f>
        <v/>
      </c>
      <c r="K2" s="989" t="s">
        <v>1270</v>
      </c>
    </row>
    <row r="3" spans="1:12" s="133" customFormat="1" ht="5.0999999999999996" customHeight="1" thickTop="1" x14ac:dyDescent="0.15">
      <c r="A3" s="268"/>
      <c r="B3" s="317"/>
      <c r="C3" s="318"/>
      <c r="D3" s="318"/>
      <c r="E3" s="317"/>
      <c r="F3" s="317"/>
      <c r="G3" s="319"/>
      <c r="H3" s="319"/>
      <c r="I3" s="317"/>
      <c r="J3" s="1585"/>
      <c r="K3" s="78"/>
    </row>
    <row r="4" spans="1:12" s="133" customFormat="1" ht="20.25" customHeight="1" x14ac:dyDescent="0.15">
      <c r="A4" s="268"/>
      <c r="B4" s="318"/>
      <c r="C4" s="318"/>
      <c r="D4" s="318"/>
      <c r="E4" s="278" t="s">
        <v>326</v>
      </c>
      <c r="F4" s="1659" t="str">
        <f>表紙①!E2</f>
        <v>市立柏原病院</v>
      </c>
      <c r="G4" s="1660"/>
      <c r="H4" s="1660"/>
      <c r="I4" s="1661"/>
      <c r="J4" s="1585"/>
      <c r="K4" s="989" t="s">
        <v>1299</v>
      </c>
    </row>
    <row r="5" spans="1:12" s="133" customFormat="1" ht="20.25" customHeight="1" thickBot="1" x14ac:dyDescent="0.2">
      <c r="A5" s="268"/>
      <c r="B5" s="318"/>
      <c r="C5" s="318"/>
      <c r="D5" s="318"/>
      <c r="E5" s="245" t="s">
        <v>1355</v>
      </c>
      <c r="F5" s="38" t="s">
        <v>1617</v>
      </c>
      <c r="G5" s="496"/>
      <c r="H5" s="320"/>
      <c r="I5" s="320"/>
      <c r="J5" s="1585"/>
      <c r="L5" s="1202" t="s">
        <v>383</v>
      </c>
    </row>
    <row r="6" spans="1:12" s="5" customFormat="1" ht="20.25" customHeight="1" thickBot="1" x14ac:dyDescent="0.2">
      <c r="A6" s="267"/>
      <c r="B6" s="267"/>
      <c r="C6" s="267"/>
      <c r="D6" s="267"/>
      <c r="E6" s="267"/>
      <c r="F6" s="267"/>
      <c r="G6" s="311" t="s">
        <v>265</v>
      </c>
      <c r="H6" s="355">
        <v>2</v>
      </c>
      <c r="I6" s="321"/>
      <c r="J6" s="1761" t="str">
        <f>IF(AND(H6&lt;&gt;"",H7&lt;&gt;""),"",IF(I2="あり","←整数で入力してください",""))</f>
        <v/>
      </c>
      <c r="K6" s="128"/>
      <c r="L6" s="194"/>
    </row>
    <row r="7" spans="1:12" s="5" customFormat="1" ht="20.25" customHeight="1" thickBot="1" x14ac:dyDescent="0.2">
      <c r="A7" s="267"/>
      <c r="B7" s="267"/>
      <c r="C7" s="267"/>
      <c r="D7" s="267"/>
      <c r="E7" s="267"/>
      <c r="F7" s="267"/>
      <c r="G7" s="311" t="s">
        <v>264</v>
      </c>
      <c r="H7" s="355">
        <v>1</v>
      </c>
      <c r="I7" s="321"/>
      <c r="J7" s="1761"/>
      <c r="K7" s="128"/>
      <c r="L7" s="194"/>
    </row>
    <row r="8" spans="1:12" s="133" customFormat="1" ht="20.25" customHeight="1" x14ac:dyDescent="0.15">
      <c r="A8" s="268"/>
      <c r="B8" s="1106" t="s">
        <v>1323</v>
      </c>
      <c r="C8" s="318"/>
      <c r="D8" s="318"/>
      <c r="E8" s="317"/>
      <c r="F8" s="317"/>
      <c r="G8" s="319"/>
      <c r="H8" s="319"/>
      <c r="I8" s="317"/>
      <c r="L8" s="194"/>
    </row>
    <row r="9" spans="1:12" s="133" customFormat="1" ht="5.25" customHeight="1" x14ac:dyDescent="0.15">
      <c r="A9" s="268"/>
      <c r="B9" s="317"/>
      <c r="C9" s="318"/>
      <c r="D9" s="318"/>
      <c r="E9" s="317"/>
      <c r="F9" s="317"/>
      <c r="G9" s="319"/>
      <c r="H9" s="319"/>
      <c r="I9" s="317"/>
      <c r="L9" s="194"/>
    </row>
    <row r="10" spans="1:12" ht="50.25" customHeight="1" x14ac:dyDescent="0.15">
      <c r="A10" s="322"/>
      <c r="B10" s="323" t="s">
        <v>263</v>
      </c>
      <c r="C10" s="275" t="s">
        <v>262</v>
      </c>
      <c r="D10" s="275" t="s">
        <v>261</v>
      </c>
      <c r="E10" s="277" t="s">
        <v>14</v>
      </c>
      <c r="F10" s="324" t="s">
        <v>359</v>
      </c>
      <c r="G10" s="277" t="s">
        <v>260</v>
      </c>
      <c r="H10" s="277" t="s">
        <v>15</v>
      </c>
      <c r="I10" s="274" t="s">
        <v>307</v>
      </c>
      <c r="J10" s="132" t="s">
        <v>259</v>
      </c>
      <c r="K10" s="132"/>
      <c r="L10" s="194"/>
    </row>
    <row r="11" spans="1:12" ht="20.100000000000001" customHeight="1" x14ac:dyDescent="0.15">
      <c r="A11" s="325" t="s">
        <v>255</v>
      </c>
      <c r="B11" s="326" t="s">
        <v>258</v>
      </c>
      <c r="C11" s="270" t="s">
        <v>301</v>
      </c>
      <c r="D11" s="270" t="s">
        <v>257</v>
      </c>
      <c r="E11" s="270" t="s">
        <v>256</v>
      </c>
      <c r="F11" s="327">
        <v>8</v>
      </c>
      <c r="G11" s="328">
        <v>40</v>
      </c>
      <c r="H11" s="328">
        <v>15</v>
      </c>
      <c r="I11" s="498">
        <v>42936</v>
      </c>
      <c r="L11" s="194"/>
    </row>
    <row r="12" spans="1:12" ht="20.100000000000001" customHeight="1" thickBot="1" x14ac:dyDescent="0.2">
      <c r="A12" s="325" t="s">
        <v>255</v>
      </c>
      <c r="B12" s="298" t="s">
        <v>31</v>
      </c>
      <c r="C12" s="292" t="s">
        <v>364</v>
      </c>
      <c r="D12" s="292" t="s">
        <v>32</v>
      </c>
      <c r="E12" s="290" t="s">
        <v>254</v>
      </c>
      <c r="F12" s="294">
        <v>3</v>
      </c>
      <c r="G12" s="329">
        <v>5</v>
      </c>
      <c r="H12" s="329">
        <v>0</v>
      </c>
      <c r="I12" s="499">
        <v>42917</v>
      </c>
      <c r="L12" s="194"/>
    </row>
    <row r="13" spans="1:12" ht="30.95" customHeight="1" thickBot="1" x14ac:dyDescent="0.2">
      <c r="A13" s="261">
        <v>1</v>
      </c>
      <c r="B13" s="1331" t="s">
        <v>1723</v>
      </c>
      <c r="C13" s="296" t="s">
        <v>1582</v>
      </c>
      <c r="D13" s="296" t="s">
        <v>1724</v>
      </c>
      <c r="E13" s="296" t="s">
        <v>1725</v>
      </c>
      <c r="F13" s="356">
        <v>0</v>
      </c>
      <c r="G13" s="356">
        <v>2</v>
      </c>
      <c r="H13" s="356">
        <v>1</v>
      </c>
      <c r="I13" s="382">
        <v>42826</v>
      </c>
      <c r="L13" s="194"/>
    </row>
    <row r="14" spans="1:12" ht="30.95" customHeight="1" thickBot="1" x14ac:dyDescent="0.2">
      <c r="A14" s="261">
        <v>2</v>
      </c>
      <c r="B14" s="1331" t="s">
        <v>1726</v>
      </c>
      <c r="C14" s="296" t="s">
        <v>1727</v>
      </c>
      <c r="D14" s="296" t="s">
        <v>1728</v>
      </c>
      <c r="E14" s="296" t="s">
        <v>1729</v>
      </c>
      <c r="F14" s="356">
        <v>0</v>
      </c>
      <c r="G14" s="356">
        <v>1</v>
      </c>
      <c r="H14" s="356">
        <v>0</v>
      </c>
      <c r="I14" s="382">
        <v>43191</v>
      </c>
      <c r="L14" s="194"/>
    </row>
    <row r="15" spans="1:12" ht="30.95" customHeight="1" thickBot="1" x14ac:dyDescent="0.2">
      <c r="A15" s="261">
        <v>3</v>
      </c>
      <c r="B15" s="293"/>
      <c r="C15" s="296"/>
      <c r="D15" s="296"/>
      <c r="E15" s="296"/>
      <c r="F15" s="356"/>
      <c r="G15" s="356"/>
      <c r="H15" s="356"/>
      <c r="I15" s="382"/>
      <c r="L15" s="194"/>
    </row>
    <row r="16" spans="1:12" ht="30.95" customHeight="1" thickBot="1" x14ac:dyDescent="0.2">
      <c r="A16" s="261">
        <v>4</v>
      </c>
      <c r="B16" s="293"/>
      <c r="C16" s="296"/>
      <c r="D16" s="296"/>
      <c r="E16" s="296"/>
      <c r="F16" s="356"/>
      <c r="G16" s="356"/>
      <c r="H16" s="356"/>
      <c r="I16" s="382"/>
      <c r="L16" s="194"/>
    </row>
    <row r="17" spans="1:12" ht="30.95" customHeight="1" thickBot="1" x14ac:dyDescent="0.2">
      <c r="A17" s="261">
        <v>5</v>
      </c>
      <c r="B17" s="293"/>
      <c r="C17" s="296"/>
      <c r="D17" s="296"/>
      <c r="E17" s="296"/>
      <c r="F17" s="356"/>
      <c r="G17" s="356"/>
      <c r="H17" s="356"/>
      <c r="I17" s="382"/>
      <c r="L17" s="195"/>
    </row>
    <row r="18" spans="1:12" x14ac:dyDescent="0.15">
      <c r="A18" s="130"/>
      <c r="G18" s="130"/>
      <c r="H18" s="130"/>
      <c r="J18" s="200" t="s">
        <v>390</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topLeftCell="G1" zoomScaleNormal="100" zoomScaleSheetLayoutView="100" zoomScalePageLayoutView="80" workbookViewId="0">
      <selection activeCell="L41" sqref="L41"/>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22" t="s">
        <v>1324</v>
      </c>
      <c r="B1" s="1522"/>
      <c r="C1" s="1522"/>
      <c r="D1" s="1522"/>
      <c r="E1" s="1522"/>
      <c r="F1" s="1522"/>
      <c r="G1" s="1522"/>
      <c r="H1" s="1522"/>
      <c r="J1" s="989" t="s">
        <v>1213</v>
      </c>
    </row>
    <row r="2" spans="1:11" ht="24.95" customHeight="1" thickTop="1" thickBot="1" x14ac:dyDescent="0.2">
      <c r="A2" s="1524" t="s">
        <v>386</v>
      </c>
      <c r="B2" s="1524"/>
      <c r="C2" s="1524"/>
      <c r="D2" s="1524"/>
      <c r="E2" s="1524"/>
      <c r="F2" s="1524"/>
      <c r="G2" s="1539"/>
      <c r="H2" s="243" t="s">
        <v>340</v>
      </c>
      <c r="I2" s="1585" t="str">
        <f>IF(AND(G7&lt;&gt;"",B11&lt;&gt;"",C11&lt;&gt;"",D11&lt;&gt;"",E11&lt;&gt;"",F11&lt;&gt;"",G11&lt;&gt;"",H2="あり"),"",IF(H2="あり","←開催件数及び下の表の少なくとも１項目には入力が必要です",IF(H2="","←「あり」か「なし」を選択してください","")))</f>
        <v/>
      </c>
      <c r="J2" s="989" t="s">
        <v>1270</v>
      </c>
    </row>
    <row r="3" spans="1:11" ht="5.0999999999999996" customHeight="1" thickTop="1" x14ac:dyDescent="0.15">
      <c r="A3" s="268"/>
      <c r="B3" s="268"/>
      <c r="C3" s="268"/>
      <c r="D3" s="511"/>
      <c r="E3" s="268"/>
      <c r="F3" s="268"/>
      <c r="G3" s="268"/>
      <c r="H3" s="268"/>
      <c r="I3" s="1585"/>
      <c r="J3" s="78"/>
    </row>
    <row r="4" spans="1:11" ht="20.100000000000001" customHeight="1" x14ac:dyDescent="0.15">
      <c r="A4" s="268"/>
      <c r="B4" s="268"/>
      <c r="C4" s="268"/>
      <c r="D4" s="511"/>
      <c r="E4" s="268"/>
      <c r="F4" s="279" t="s">
        <v>326</v>
      </c>
      <c r="G4" s="1659" t="s">
        <v>1683</v>
      </c>
      <c r="H4" s="1526"/>
      <c r="I4" s="1585"/>
      <c r="J4" s="989" t="s">
        <v>1300</v>
      </c>
    </row>
    <row r="5" spans="1:11" ht="30" customHeight="1" thickBot="1" x14ac:dyDescent="0.2">
      <c r="A5" s="1764" t="s">
        <v>813</v>
      </c>
      <c r="B5" s="1764"/>
      <c r="C5" s="1764"/>
      <c r="D5" s="1764"/>
      <c r="E5" s="1764"/>
      <c r="F5" s="1764"/>
      <c r="G5" s="1764"/>
      <c r="H5" s="1764"/>
      <c r="I5" s="1585"/>
      <c r="K5" s="1202" t="s">
        <v>383</v>
      </c>
    </row>
    <row r="6" spans="1:11" ht="20.100000000000001" customHeight="1" thickBot="1" x14ac:dyDescent="0.2">
      <c r="A6" s="268"/>
      <c r="B6" s="1765"/>
      <c r="C6" s="1766"/>
      <c r="D6" s="1766"/>
      <c r="E6" s="1766"/>
      <c r="F6" s="1766"/>
      <c r="G6" s="1767"/>
      <c r="K6" s="194"/>
    </row>
    <row r="7" spans="1:11" ht="20.100000000000001" customHeight="1" thickBot="1" x14ac:dyDescent="0.2">
      <c r="A7" s="268"/>
      <c r="B7" s="268"/>
      <c r="C7" s="268"/>
      <c r="D7" s="511"/>
      <c r="E7" s="268"/>
      <c r="F7" s="497" t="s">
        <v>1618</v>
      </c>
      <c r="G7" s="452"/>
      <c r="H7" s="1224" t="str">
        <f>IF(G7&lt;&gt;"","",IF(H2="あり","←整数で入力してください",""))</f>
        <v/>
      </c>
      <c r="J7" s="194"/>
    </row>
    <row r="8" spans="1:11" ht="99.95" customHeight="1" x14ac:dyDescent="0.15">
      <c r="A8" s="1762" t="s">
        <v>1608</v>
      </c>
      <c r="B8" s="1763"/>
      <c r="C8" s="1763"/>
      <c r="D8" s="1763"/>
      <c r="E8" s="1763"/>
      <c r="F8" s="1763"/>
      <c r="G8" s="1763"/>
      <c r="H8" s="1225"/>
      <c r="I8" s="1224"/>
      <c r="K8" s="194"/>
    </row>
    <row r="9" spans="1:11" ht="27.95" customHeight="1" x14ac:dyDescent="0.15">
      <c r="A9" s="312"/>
      <c r="B9" s="699" t="s">
        <v>812</v>
      </c>
      <c r="C9" s="699" t="s">
        <v>816</v>
      </c>
      <c r="D9" s="313" t="s">
        <v>814</v>
      </c>
      <c r="E9" s="313" t="s">
        <v>159</v>
      </c>
      <c r="F9" s="699" t="s">
        <v>1619</v>
      </c>
      <c r="G9" s="405" t="s">
        <v>1098</v>
      </c>
      <c r="J9" s="194"/>
    </row>
    <row r="10" spans="1:11" ht="45" customHeight="1" thickBot="1" x14ac:dyDescent="0.2">
      <c r="A10" s="314" t="s">
        <v>286</v>
      </c>
      <c r="B10" s="315">
        <v>10</v>
      </c>
      <c r="C10" s="316">
        <v>20</v>
      </c>
      <c r="D10" s="510" t="s">
        <v>815</v>
      </c>
      <c r="E10" s="761" t="s">
        <v>115</v>
      </c>
      <c r="F10" s="760">
        <v>4</v>
      </c>
      <c r="G10" s="759" t="s">
        <v>1099</v>
      </c>
      <c r="J10" s="194"/>
    </row>
    <row r="11" spans="1:11" s="78" customFormat="1" ht="69.95" customHeight="1" thickBot="1" x14ac:dyDescent="0.2">
      <c r="A11" s="557">
        <v>1</v>
      </c>
      <c r="B11" s="359"/>
      <c r="C11" s="359"/>
      <c r="D11" s="512"/>
      <c r="E11" s="479"/>
      <c r="F11" s="359"/>
      <c r="G11" s="479"/>
      <c r="H11" s="1099" t="str">
        <f>IF(AND(H2="あり",B11&lt;&gt;"",C11&lt;&gt;"",D11&lt;&gt;"",E11&lt;&gt;"",F11&lt;&gt;"",G11&lt;&gt;""),"OK",IF(H2&lt;&gt;"あり","","←開催件数に応じて記載が必要です"))</f>
        <v/>
      </c>
      <c r="J11" s="194"/>
    </row>
    <row r="12" spans="1:11" s="78" customFormat="1" ht="69.95" customHeight="1" thickBot="1" x14ac:dyDescent="0.2">
      <c r="A12" s="557">
        <v>2</v>
      </c>
      <c r="B12" s="359"/>
      <c r="C12" s="359"/>
      <c r="D12" s="512"/>
      <c r="E12" s="479"/>
      <c r="F12" s="359"/>
      <c r="G12" s="479"/>
      <c r="J12" s="194"/>
    </row>
    <row r="13" spans="1:11" s="78" customFormat="1" ht="69.95" customHeight="1" thickBot="1" x14ac:dyDescent="0.2">
      <c r="A13" s="557">
        <v>3</v>
      </c>
      <c r="B13" s="359"/>
      <c r="C13" s="359"/>
      <c r="D13" s="512"/>
      <c r="E13" s="479"/>
      <c r="F13" s="359"/>
      <c r="G13" s="479"/>
      <c r="J13" s="194"/>
    </row>
    <row r="14" spans="1:11" s="78" customFormat="1" ht="69.95" customHeight="1" thickBot="1" x14ac:dyDescent="0.2">
      <c r="A14" s="557">
        <v>4</v>
      </c>
      <c r="B14" s="359"/>
      <c r="C14" s="359"/>
      <c r="D14" s="512"/>
      <c r="E14" s="479"/>
      <c r="F14" s="359"/>
      <c r="G14" s="479"/>
      <c r="J14" s="194"/>
    </row>
    <row r="15" spans="1:11" s="78" customFormat="1" ht="69.95" customHeight="1" thickBot="1" x14ac:dyDescent="0.2">
      <c r="A15" s="557">
        <v>5</v>
      </c>
      <c r="B15" s="359"/>
      <c r="C15" s="359"/>
      <c r="D15" s="512"/>
      <c r="E15" s="479"/>
      <c r="F15" s="359"/>
      <c r="G15" s="479"/>
      <c r="J15" s="194"/>
    </row>
    <row r="16" spans="1:11" s="78" customFormat="1" ht="69.95" customHeight="1" thickBot="1" x14ac:dyDescent="0.2">
      <c r="A16" s="557">
        <v>6</v>
      </c>
      <c r="B16" s="359"/>
      <c r="C16" s="359"/>
      <c r="D16" s="512"/>
      <c r="E16" s="479"/>
      <c r="F16" s="359"/>
      <c r="G16" s="479"/>
      <c r="J16" s="194"/>
    </row>
    <row r="17" spans="1:10" s="78" customFormat="1" ht="69.95" customHeight="1" thickBot="1" x14ac:dyDescent="0.2">
      <c r="A17" s="557">
        <v>7</v>
      </c>
      <c r="B17" s="359"/>
      <c r="C17" s="359"/>
      <c r="D17" s="512"/>
      <c r="E17" s="479"/>
      <c r="F17" s="359"/>
      <c r="G17" s="479"/>
      <c r="J17" s="194"/>
    </row>
    <row r="18" spans="1:10" s="78" customFormat="1" ht="69.95" customHeight="1" thickBot="1" x14ac:dyDescent="0.2">
      <c r="A18" s="557">
        <v>8</v>
      </c>
      <c r="B18" s="359"/>
      <c r="C18" s="359"/>
      <c r="D18" s="512"/>
      <c r="E18" s="479"/>
      <c r="F18" s="359"/>
      <c r="G18" s="479"/>
      <c r="J18" s="194"/>
    </row>
    <row r="19" spans="1:10" s="78" customFormat="1" ht="69.95" customHeight="1" thickBot="1" x14ac:dyDescent="0.2">
      <c r="A19" s="557">
        <v>9</v>
      </c>
      <c r="B19" s="359"/>
      <c r="C19" s="359"/>
      <c r="D19" s="512"/>
      <c r="E19" s="479"/>
      <c r="F19" s="359"/>
      <c r="G19" s="479"/>
      <c r="J19" s="194"/>
    </row>
    <row r="20" spans="1:10" s="78" customFormat="1" ht="69.95" customHeight="1" thickBot="1" x14ac:dyDescent="0.2">
      <c r="A20" s="557">
        <v>10</v>
      </c>
      <c r="B20" s="359"/>
      <c r="C20" s="359"/>
      <c r="D20" s="512"/>
      <c r="E20" s="479"/>
      <c r="F20" s="359"/>
      <c r="G20" s="479"/>
      <c r="J20" s="195"/>
    </row>
    <row r="21" spans="1:10" x14ac:dyDescent="0.15">
      <c r="I21" s="197" t="s">
        <v>390</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B11:C20 F11:F20">
      <formula1>0</formula1>
    </dataValidation>
    <dataValidation operator="greaterThanOrEqual" allowBlank="1" showInputMessage="1" showErrorMessage="1" sqref="E11:E20 G11:G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L41" sqref="L41"/>
    </sheetView>
  </sheetViews>
  <sheetFormatPr defaultColWidth="8.875" defaultRowHeight="18.75" x14ac:dyDescent="0.15"/>
  <cols>
    <col min="1" max="1" width="4.625" style="514" customWidth="1"/>
    <col min="2" max="2" width="17.625" style="514" customWidth="1"/>
    <col min="3" max="3" width="15.75" style="528" customWidth="1"/>
    <col min="4" max="4" width="15.25" style="514" customWidth="1"/>
    <col min="5" max="5" width="11.875" style="514" customWidth="1"/>
    <col min="6" max="6" width="39.25" style="514" customWidth="1"/>
    <col min="7" max="7" width="15" style="514" customWidth="1"/>
    <col min="8" max="8" width="2.25" style="514" customWidth="1"/>
    <col min="9" max="9" width="80.625" style="514" customWidth="1"/>
    <col min="10" max="16384" width="8.875" style="514"/>
  </cols>
  <sheetData>
    <row r="1" spans="1:9" ht="19.5" thickBot="1" x14ac:dyDescent="0.2">
      <c r="A1" s="1774" t="s">
        <v>831</v>
      </c>
      <c r="B1" s="1774"/>
      <c r="C1" s="1774"/>
      <c r="D1" s="1774"/>
      <c r="E1" s="1774"/>
      <c r="F1" s="1774"/>
      <c r="G1" s="513"/>
      <c r="H1" s="989" t="s">
        <v>1213</v>
      </c>
      <c r="I1" s="513"/>
    </row>
    <row r="2" spans="1:9" ht="20.25" customHeight="1" thickTop="1" thickBot="1" x14ac:dyDescent="0.2">
      <c r="A2" s="529"/>
      <c r="B2" s="529"/>
      <c r="C2" s="530"/>
      <c r="D2" s="529"/>
      <c r="E2" s="453" t="s">
        <v>835</v>
      </c>
      <c r="F2" s="243" t="s">
        <v>293</v>
      </c>
      <c r="G2" s="1768" t="str">
        <f>IF(OR(AND(C14&lt;&gt;"",D14&lt;&gt;"",F2&lt;&gt;""),AND(F2&lt;&gt;"",B19&lt;&gt;"",C19&lt;&gt;"",D19&lt;&gt;"")),"",IF(F2="あり","下の２つの表の少なくとも１項目には入力が必要です",IF(F2="","←「あり」か「なし」を選択してください","")))</f>
        <v/>
      </c>
      <c r="H2" s="989" t="s">
        <v>1270</v>
      </c>
    </row>
    <row r="3" spans="1:9" ht="19.5" thickTop="1" x14ac:dyDescent="0.15">
      <c r="A3" s="1775" t="s">
        <v>527</v>
      </c>
      <c r="B3" s="1775"/>
      <c r="C3" s="1775"/>
      <c r="D3" s="1775"/>
      <c r="E3" s="1775"/>
      <c r="F3" s="1775"/>
      <c r="G3" s="1768"/>
      <c r="H3" s="989" t="s">
        <v>1271</v>
      </c>
    </row>
    <row r="4" spans="1:9" x14ac:dyDescent="0.15">
      <c r="A4" s="513"/>
      <c r="B4" s="513"/>
      <c r="C4" s="527"/>
      <c r="D4" s="513"/>
      <c r="E4" s="516" t="s">
        <v>239</v>
      </c>
      <c r="F4" s="517" t="str">
        <f>表紙①!E2</f>
        <v>市立柏原病院</v>
      </c>
      <c r="G4" s="1768"/>
      <c r="H4" s="929"/>
      <c r="I4" s="1202" t="s">
        <v>823</v>
      </c>
    </row>
    <row r="5" spans="1:9" x14ac:dyDescent="0.15">
      <c r="A5" s="513"/>
      <c r="B5" s="513"/>
      <c r="C5" s="527"/>
      <c r="D5" s="513"/>
      <c r="E5" s="516" t="s">
        <v>240</v>
      </c>
      <c r="F5" s="1191" t="s">
        <v>1601</v>
      </c>
      <c r="G5" s="1768"/>
      <c r="H5" s="513"/>
      <c r="I5" s="515"/>
    </row>
    <row r="6" spans="1:9" x14ac:dyDescent="0.15">
      <c r="A6" s="513" t="s">
        <v>856</v>
      </c>
      <c r="B6" s="513"/>
      <c r="C6" s="527"/>
      <c r="D6" s="513"/>
      <c r="E6" s="516"/>
      <c r="F6" s="518"/>
      <c r="G6" s="513"/>
      <c r="H6" s="513"/>
      <c r="I6" s="515"/>
    </row>
    <row r="7" spans="1:9" x14ac:dyDescent="0.15">
      <c r="A7" s="519"/>
      <c r="B7" s="1770" t="s">
        <v>367</v>
      </c>
      <c r="C7" s="1770"/>
      <c r="D7" s="1770"/>
      <c r="E7" s="1770"/>
      <c r="F7" s="1770"/>
      <c r="G7" s="513"/>
      <c r="H7" s="513"/>
      <c r="I7" s="515"/>
    </row>
    <row r="8" spans="1:9" x14ac:dyDescent="0.15">
      <c r="A8" s="519"/>
      <c r="B8" s="1770" t="s">
        <v>366</v>
      </c>
      <c r="C8" s="1770"/>
      <c r="D8" s="1770"/>
      <c r="E8" s="1770"/>
      <c r="F8" s="1770"/>
      <c r="G8" s="513"/>
      <c r="H8" s="513"/>
      <c r="I8" s="515"/>
    </row>
    <row r="9" spans="1:9" ht="48" customHeight="1" x14ac:dyDescent="0.15">
      <c r="A9" s="519"/>
      <c r="B9" s="1770" t="s">
        <v>817</v>
      </c>
      <c r="C9" s="1770"/>
      <c r="D9" s="1770"/>
      <c r="E9" s="1770"/>
      <c r="F9" s="1770"/>
      <c r="G9" s="513"/>
      <c r="H9" s="513"/>
      <c r="I9" s="515"/>
    </row>
    <row r="10" spans="1:9" ht="38.450000000000003" customHeight="1" x14ac:dyDescent="0.15">
      <c r="A10" s="519"/>
      <c r="B10" s="1770" t="s">
        <v>834</v>
      </c>
      <c r="C10" s="1770"/>
      <c r="D10" s="1770"/>
      <c r="E10" s="1770"/>
      <c r="F10" s="1770"/>
      <c r="G10" s="513"/>
      <c r="H10" s="513"/>
      <c r="I10" s="515"/>
    </row>
    <row r="11" spans="1:9" ht="25.15" customHeight="1" x14ac:dyDescent="0.15">
      <c r="A11" s="520"/>
      <c r="B11" s="1771" t="s">
        <v>824</v>
      </c>
      <c r="C11" s="1771"/>
      <c r="D11" s="1771"/>
      <c r="E11" s="1771"/>
      <c r="F11" s="520"/>
      <c r="G11" s="513"/>
      <c r="H11" s="513"/>
      <c r="I11" s="515"/>
    </row>
    <row r="12" spans="1:9" ht="21.6" customHeight="1" x14ac:dyDescent="0.15">
      <c r="A12" s="521"/>
      <c r="B12" s="522" t="s">
        <v>840</v>
      </c>
      <c r="C12" s="523" t="s">
        <v>825</v>
      </c>
      <c r="D12" s="1776" t="s">
        <v>830</v>
      </c>
      <c r="E12" s="1777"/>
      <c r="F12" s="1778"/>
      <c r="G12" s="930"/>
      <c r="I12" s="515"/>
    </row>
    <row r="13" spans="1:9" ht="24" x14ac:dyDescent="0.15">
      <c r="A13" s="524" t="s">
        <v>826</v>
      </c>
      <c r="B13" s="525" t="s">
        <v>832</v>
      </c>
      <c r="C13" s="531">
        <v>3</v>
      </c>
      <c r="D13" s="1779" t="s">
        <v>827</v>
      </c>
      <c r="E13" s="1780"/>
      <c r="F13" s="1781"/>
      <c r="G13" s="930"/>
      <c r="I13" s="515"/>
    </row>
    <row r="14" spans="1:9" ht="24" x14ac:dyDescent="0.15">
      <c r="A14" s="533">
        <v>1</v>
      </c>
      <c r="B14" s="532" t="s">
        <v>832</v>
      </c>
      <c r="C14" s="834">
        <v>1</v>
      </c>
      <c r="D14" s="1782" t="s">
        <v>1730</v>
      </c>
      <c r="E14" s="1783"/>
      <c r="F14" s="1784"/>
      <c r="G14" s="930"/>
      <c r="I14" s="515"/>
    </row>
    <row r="15" spans="1:9" ht="24" x14ac:dyDescent="0.15">
      <c r="A15" s="533">
        <v>2</v>
      </c>
      <c r="B15" s="532" t="s">
        <v>833</v>
      </c>
      <c r="C15" s="834">
        <v>1</v>
      </c>
      <c r="D15" s="1782" t="s">
        <v>1731</v>
      </c>
      <c r="E15" s="1783"/>
      <c r="F15" s="1784"/>
      <c r="G15" s="930"/>
      <c r="I15" s="515"/>
    </row>
    <row r="16" spans="1:9" ht="36.6" customHeight="1" thickBot="1" x14ac:dyDescent="0.2">
      <c r="A16" s="904"/>
      <c r="B16" s="1785" t="s">
        <v>828</v>
      </c>
      <c r="C16" s="1785"/>
      <c r="D16" s="1785"/>
      <c r="E16" s="1785"/>
      <c r="F16" s="905"/>
      <c r="G16" s="930"/>
      <c r="I16" s="515"/>
    </row>
    <row r="17" spans="1:9" ht="27" customHeight="1" thickBot="1" x14ac:dyDescent="0.2">
      <c r="A17" s="906"/>
      <c r="B17" s="907" t="s">
        <v>818</v>
      </c>
      <c r="C17" s="907" t="s">
        <v>819</v>
      </c>
      <c r="D17" s="1772" t="s">
        <v>820</v>
      </c>
      <c r="E17" s="1772"/>
      <c r="F17" s="1772"/>
      <c r="G17" s="930"/>
      <c r="I17" s="515"/>
    </row>
    <row r="18" spans="1:9" ht="21" customHeight="1" thickBot="1" x14ac:dyDescent="0.2">
      <c r="A18" s="908" t="s">
        <v>826</v>
      </c>
      <c r="B18" s="909" t="s">
        <v>821</v>
      </c>
      <c r="C18" s="908" t="s">
        <v>822</v>
      </c>
      <c r="D18" s="1773" t="s">
        <v>829</v>
      </c>
      <c r="E18" s="1773"/>
      <c r="F18" s="1773"/>
      <c r="G18" s="930"/>
      <c r="I18" s="515"/>
    </row>
    <row r="19" spans="1:9" ht="21" customHeight="1" thickBot="1" x14ac:dyDescent="0.2">
      <c r="A19" s="910">
        <v>1</v>
      </c>
      <c r="B19" s="911" t="s">
        <v>1646</v>
      </c>
      <c r="C19" s="912" t="s">
        <v>926</v>
      </c>
      <c r="D19" s="1769" t="s">
        <v>1647</v>
      </c>
      <c r="E19" s="1769"/>
      <c r="F19" s="1769"/>
      <c r="G19" s="930"/>
      <c r="I19" s="515"/>
    </row>
    <row r="20" spans="1:9" ht="21" customHeight="1" thickBot="1" x14ac:dyDescent="0.2">
      <c r="A20" s="910">
        <v>2</v>
      </c>
      <c r="B20" s="911" t="s">
        <v>1646</v>
      </c>
      <c r="C20" s="912" t="s">
        <v>926</v>
      </c>
      <c r="D20" s="1769" t="s">
        <v>1648</v>
      </c>
      <c r="E20" s="1769"/>
      <c r="F20" s="1769"/>
      <c r="G20" s="930"/>
      <c r="I20" s="515"/>
    </row>
    <row r="21" spans="1:9" ht="21" customHeight="1" thickBot="1" x14ac:dyDescent="0.2">
      <c r="A21" s="910">
        <v>3</v>
      </c>
      <c r="B21" s="911" t="s">
        <v>821</v>
      </c>
      <c r="C21" s="912" t="s">
        <v>926</v>
      </c>
      <c r="D21" s="1769" t="s">
        <v>829</v>
      </c>
      <c r="E21" s="1769"/>
      <c r="F21" s="1769"/>
      <c r="G21" s="930"/>
      <c r="I21" s="515"/>
    </row>
    <row r="22" spans="1:9" ht="21" customHeight="1" thickBot="1" x14ac:dyDescent="0.2">
      <c r="A22" s="910">
        <v>4</v>
      </c>
      <c r="B22" s="911" t="s">
        <v>1649</v>
      </c>
      <c r="C22" s="912" t="s">
        <v>926</v>
      </c>
      <c r="D22" s="1769" t="s">
        <v>1650</v>
      </c>
      <c r="E22" s="1769"/>
      <c r="F22" s="1769"/>
      <c r="G22" s="930"/>
      <c r="I22" s="515"/>
    </row>
    <row r="23" spans="1:9" ht="21" customHeight="1" thickBot="1" x14ac:dyDescent="0.2">
      <c r="A23" s="910">
        <v>5</v>
      </c>
      <c r="B23" s="911" t="s">
        <v>1651</v>
      </c>
      <c r="C23" s="912" t="s">
        <v>926</v>
      </c>
      <c r="D23" s="1769" t="s">
        <v>1652</v>
      </c>
      <c r="E23" s="1769"/>
      <c r="F23" s="1769"/>
      <c r="G23" s="930"/>
      <c r="I23" s="515"/>
    </row>
    <row r="24" spans="1:9" ht="21" customHeight="1" thickBot="1" x14ac:dyDescent="0.2">
      <c r="A24" s="910">
        <v>6</v>
      </c>
      <c r="B24" s="911" t="s">
        <v>1653</v>
      </c>
      <c r="C24" s="912" t="s">
        <v>926</v>
      </c>
      <c r="D24" s="1769"/>
      <c r="E24" s="1769"/>
      <c r="F24" s="1769"/>
      <c r="G24" s="930"/>
      <c r="I24" s="515"/>
    </row>
    <row r="25" spans="1:9" ht="21" customHeight="1" thickBot="1" x14ac:dyDescent="0.2">
      <c r="A25" s="910">
        <v>7</v>
      </c>
      <c r="B25" s="911"/>
      <c r="C25" s="912"/>
      <c r="D25" s="1769"/>
      <c r="E25" s="1769"/>
      <c r="F25" s="1769"/>
      <c r="G25" s="930"/>
      <c r="I25" s="515"/>
    </row>
    <row r="26" spans="1:9" ht="21" customHeight="1" thickBot="1" x14ac:dyDescent="0.2">
      <c r="A26" s="910">
        <v>8</v>
      </c>
      <c r="B26" s="911"/>
      <c r="C26" s="912"/>
      <c r="D26" s="1769"/>
      <c r="E26" s="1769"/>
      <c r="F26" s="1769"/>
      <c r="G26" s="930"/>
      <c r="I26" s="515"/>
    </row>
    <row r="27" spans="1:9" ht="21" customHeight="1" thickBot="1" x14ac:dyDescent="0.2">
      <c r="A27" s="910">
        <v>9</v>
      </c>
      <c r="B27" s="911"/>
      <c r="C27" s="912"/>
      <c r="D27" s="1769"/>
      <c r="E27" s="1769"/>
      <c r="F27" s="1769"/>
      <c r="G27" s="930"/>
      <c r="I27" s="515"/>
    </row>
    <row r="28" spans="1:9" ht="21" customHeight="1" thickBot="1" x14ac:dyDescent="0.2">
      <c r="A28" s="910">
        <v>10</v>
      </c>
      <c r="B28" s="911"/>
      <c r="C28" s="912"/>
      <c r="D28" s="1769"/>
      <c r="E28" s="1769"/>
      <c r="F28" s="1769"/>
      <c r="G28" s="930"/>
      <c r="I28" s="515"/>
    </row>
    <row r="29" spans="1:9" ht="21" customHeight="1" thickBot="1" x14ac:dyDescent="0.2">
      <c r="A29" s="910">
        <v>11</v>
      </c>
      <c r="B29" s="911"/>
      <c r="C29" s="912"/>
      <c r="D29" s="1769"/>
      <c r="E29" s="1769"/>
      <c r="F29" s="1769"/>
      <c r="G29" s="930"/>
      <c r="I29" s="515"/>
    </row>
    <row r="30" spans="1:9" ht="21" customHeight="1" thickBot="1" x14ac:dyDescent="0.2">
      <c r="A30" s="910">
        <v>12</v>
      </c>
      <c r="B30" s="911"/>
      <c r="C30" s="912"/>
      <c r="D30" s="1769"/>
      <c r="E30" s="1769"/>
      <c r="F30" s="1769"/>
      <c r="G30" s="930"/>
      <c r="I30" s="515"/>
    </row>
    <row r="31" spans="1:9" ht="21" customHeight="1" thickBot="1" x14ac:dyDescent="0.2">
      <c r="A31" s="910">
        <v>13</v>
      </c>
      <c r="B31" s="911"/>
      <c r="C31" s="912"/>
      <c r="D31" s="1769"/>
      <c r="E31" s="1769"/>
      <c r="F31" s="1769"/>
      <c r="G31" s="930"/>
      <c r="I31" s="515"/>
    </row>
    <row r="32" spans="1:9" ht="21" customHeight="1" thickBot="1" x14ac:dyDescent="0.2">
      <c r="A32" s="910">
        <v>14</v>
      </c>
      <c r="B32" s="911"/>
      <c r="C32" s="912"/>
      <c r="D32" s="1769"/>
      <c r="E32" s="1769"/>
      <c r="F32" s="1769"/>
      <c r="G32" s="930"/>
      <c r="I32" s="515"/>
    </row>
    <row r="33" spans="1:9" x14ac:dyDescent="0.15">
      <c r="A33" s="513"/>
      <c r="B33" s="513"/>
      <c r="C33" s="527"/>
      <c r="D33" s="513"/>
      <c r="E33" s="513"/>
      <c r="F33" s="513"/>
      <c r="G33" s="526" t="s">
        <v>390</v>
      </c>
      <c r="H33" s="526"/>
      <c r="I33" s="899"/>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8"/>
  <sheetViews>
    <sheetView showGridLines="0" view="pageBreakPreview" topLeftCell="C20" zoomScaleNormal="100" zoomScaleSheetLayoutView="100" zoomScalePageLayoutView="80" workbookViewId="0">
      <selection activeCell="L41" sqref="L41"/>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786" t="s">
        <v>117</v>
      </c>
      <c r="B1" s="1786"/>
      <c r="C1" s="1786"/>
      <c r="D1" s="1786"/>
      <c r="E1" s="1786"/>
      <c r="F1" s="1786"/>
      <c r="G1" s="1786"/>
      <c r="H1" s="1786"/>
      <c r="I1" s="1786"/>
      <c r="J1" s="1786"/>
      <c r="K1" s="1786"/>
      <c r="L1" s="1786"/>
      <c r="M1" s="1786"/>
      <c r="N1" s="1786"/>
      <c r="O1" s="1786"/>
      <c r="P1" s="1786"/>
      <c r="R1" s="931"/>
      <c r="S1" s="989" t="s">
        <v>1213</v>
      </c>
    </row>
    <row r="2" spans="1:22" ht="24.95" customHeight="1" thickTop="1" thickBot="1" x14ac:dyDescent="0.2">
      <c r="A2" s="330"/>
      <c r="B2" s="330"/>
      <c r="C2" s="330"/>
      <c r="D2" s="330"/>
      <c r="E2" s="330"/>
      <c r="F2" s="1588" t="s">
        <v>388</v>
      </c>
      <c r="G2" s="1588"/>
      <c r="H2" s="1588"/>
      <c r="I2" s="1588"/>
      <c r="J2" s="1588"/>
      <c r="K2" s="1588"/>
      <c r="L2" s="1588"/>
      <c r="M2" s="1588"/>
      <c r="N2" s="1588"/>
      <c r="O2" s="1589"/>
      <c r="P2" s="288" t="s">
        <v>340</v>
      </c>
      <c r="Q2" s="1809" t="str">
        <f>IF(P2="あり",IF(AND(C24&lt;&gt;"",E24&lt;&gt;"",F24&lt;&gt;"",G24&lt;&gt;"",H24&lt;&gt;"",I24&lt;&gt;"",J24&lt;&gt;"",K24&lt;&gt;"",L24&lt;&gt;"",L24&lt;&gt;"",#REF!&lt;&gt;"",#REF!&lt;&gt;"",N24&lt;&gt;"",N25&lt;&gt;""),"","下の表の少なくとも１項目には入力が必要です"),IF(P2="","←「あり」か「なし」を選択してください",""))</f>
        <v/>
      </c>
      <c r="R2" s="1809"/>
      <c r="S2" s="989" t="s">
        <v>1270</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09"/>
      <c r="R3" s="1809"/>
      <c r="S3" s="78"/>
    </row>
    <row r="4" spans="1:22" s="246" customFormat="1" ht="20.25" customHeight="1" x14ac:dyDescent="0.15">
      <c r="A4" s="258"/>
      <c r="B4" s="258"/>
      <c r="C4" s="258"/>
      <c r="D4" s="258"/>
      <c r="E4" s="258"/>
      <c r="F4" s="258"/>
      <c r="G4" s="258"/>
      <c r="H4" s="258"/>
      <c r="I4" s="258"/>
      <c r="J4" s="258"/>
      <c r="K4" s="250" t="s">
        <v>326</v>
      </c>
      <c r="L4" s="1787" t="str">
        <f>表紙①!E2</f>
        <v>市立柏原病院</v>
      </c>
      <c r="M4" s="1788"/>
      <c r="N4" s="1788"/>
      <c r="O4" s="1788"/>
      <c r="P4" s="1789"/>
      <c r="Q4" s="1809"/>
      <c r="R4" s="1809"/>
      <c r="S4" s="989" t="s">
        <v>1271</v>
      </c>
    </row>
    <row r="5" spans="1:22" s="246" customFormat="1" ht="20.25" customHeight="1" x14ac:dyDescent="0.15">
      <c r="A5" s="258"/>
      <c r="B5" s="258"/>
      <c r="C5" s="258"/>
      <c r="D5" s="258"/>
      <c r="E5" s="258"/>
      <c r="F5" s="258"/>
      <c r="G5" s="258"/>
      <c r="H5" s="258"/>
      <c r="I5" s="258"/>
      <c r="J5" s="258"/>
      <c r="K5" s="251" t="s">
        <v>362</v>
      </c>
      <c r="L5" s="495" t="s">
        <v>1603</v>
      </c>
      <c r="M5" s="408"/>
      <c r="N5" s="269"/>
      <c r="O5" s="269"/>
      <c r="P5" s="269"/>
      <c r="R5" s="772"/>
      <c r="T5" s="1202" t="s">
        <v>383</v>
      </c>
    </row>
    <row r="6" spans="1:22" s="246" customFormat="1" ht="30" customHeight="1" x14ac:dyDescent="0.15">
      <c r="B6" s="258"/>
      <c r="C6" s="1802" t="s">
        <v>523</v>
      </c>
      <c r="D6" s="1803"/>
      <c r="E6" s="1804"/>
      <c r="F6" s="1804"/>
      <c r="G6" s="1804"/>
      <c r="H6" s="1804"/>
      <c r="I6" s="1804"/>
      <c r="J6" s="1804"/>
      <c r="K6" s="1804"/>
      <c r="L6" s="1804"/>
      <c r="M6" s="1804"/>
      <c r="N6" s="1804"/>
      <c r="O6" s="1804"/>
      <c r="P6" s="1804"/>
      <c r="Q6" s="1804"/>
      <c r="S6" s="772"/>
      <c r="U6" s="367"/>
    </row>
    <row r="7" spans="1:22" s="246" customFormat="1" ht="20.25" customHeight="1" x14ac:dyDescent="0.15">
      <c r="B7" s="258"/>
      <c r="C7" s="1803" t="s">
        <v>109</v>
      </c>
      <c r="D7" s="1803"/>
      <c r="E7" s="1804"/>
      <c r="F7" s="1804"/>
      <c r="G7" s="1804"/>
      <c r="H7" s="1804"/>
      <c r="I7" s="1804"/>
      <c r="J7" s="1804"/>
      <c r="K7" s="1804"/>
      <c r="L7" s="1804"/>
      <c r="M7" s="1804"/>
      <c r="N7" s="1804"/>
      <c r="O7" s="1804"/>
      <c r="P7" s="1804"/>
      <c r="Q7" s="1804"/>
      <c r="S7" s="772"/>
      <c r="U7" s="367"/>
    </row>
    <row r="8" spans="1:22" s="246" customFormat="1" ht="20.25" customHeight="1" x14ac:dyDescent="0.15">
      <c r="B8" s="258"/>
      <c r="C8" s="1812" t="s">
        <v>839</v>
      </c>
      <c r="D8" s="1812"/>
      <c r="E8" s="1812"/>
      <c r="F8" s="1812"/>
      <c r="G8" s="1812"/>
      <c r="H8" s="1812"/>
      <c r="I8" s="1812"/>
      <c r="J8" s="1812"/>
      <c r="K8" s="1812"/>
      <c r="L8" s="1812"/>
      <c r="M8" s="1812"/>
      <c r="N8" s="1812"/>
      <c r="O8" s="1812"/>
      <c r="P8" s="1812"/>
      <c r="Q8" s="509"/>
      <c r="S8" s="772"/>
      <c r="U8" s="367"/>
    </row>
    <row r="9" spans="1:22" s="246" customFormat="1" ht="12.6" customHeight="1" x14ac:dyDescent="0.15">
      <c r="A9" s="258"/>
      <c r="B9" s="258"/>
      <c r="C9" s="1805" t="s">
        <v>297</v>
      </c>
      <c r="D9" s="1806"/>
      <c r="E9" s="1805" t="s">
        <v>108</v>
      </c>
      <c r="F9" s="1807"/>
      <c r="G9" s="1807"/>
      <c r="H9" s="1806"/>
      <c r="I9" s="332" t="s">
        <v>107</v>
      </c>
      <c r="J9" s="1805" t="s">
        <v>106</v>
      </c>
      <c r="K9" s="1806"/>
      <c r="L9" s="1226" t="s">
        <v>105</v>
      </c>
      <c r="M9" s="1805" t="s">
        <v>104</v>
      </c>
      <c r="N9" s="1806"/>
      <c r="O9" s="252" t="s">
        <v>103</v>
      </c>
      <c r="P9" s="333"/>
      <c r="R9" s="772"/>
      <c r="T9" s="367"/>
    </row>
    <row r="10" spans="1:22" s="246" customFormat="1" ht="21" customHeight="1" x14ac:dyDescent="0.15">
      <c r="A10" s="258"/>
      <c r="B10" s="258"/>
      <c r="C10" s="1790" t="s">
        <v>200</v>
      </c>
      <c r="D10" s="1791"/>
      <c r="E10" s="1790" t="s">
        <v>102</v>
      </c>
      <c r="F10" s="1796"/>
      <c r="G10" s="1796"/>
      <c r="H10" s="1791"/>
      <c r="I10" s="1799" t="s">
        <v>101</v>
      </c>
      <c r="J10" s="1790" t="s">
        <v>100</v>
      </c>
      <c r="K10" s="1791"/>
      <c r="L10" s="1799" t="s">
        <v>99</v>
      </c>
      <c r="M10" s="1790" t="s">
        <v>98</v>
      </c>
      <c r="N10" s="1791"/>
      <c r="O10" s="1808" t="s">
        <v>97</v>
      </c>
      <c r="P10" s="253"/>
      <c r="R10" s="772"/>
      <c r="T10" s="367"/>
    </row>
    <row r="11" spans="1:22" s="246" customFormat="1" ht="12.6" customHeight="1" x14ac:dyDescent="0.15">
      <c r="A11" s="258"/>
      <c r="B11" s="253"/>
      <c r="C11" s="1792"/>
      <c r="D11" s="1793"/>
      <c r="E11" s="1792"/>
      <c r="F11" s="1797"/>
      <c r="G11" s="1797"/>
      <c r="H11" s="1793"/>
      <c r="I11" s="1800"/>
      <c r="J11" s="1792"/>
      <c r="K11" s="1793"/>
      <c r="L11" s="1800"/>
      <c r="M11" s="1792"/>
      <c r="N11" s="1793"/>
      <c r="O11" s="1808"/>
      <c r="P11" s="253"/>
      <c r="R11" s="772"/>
      <c r="T11" s="367"/>
    </row>
    <row r="12" spans="1:22" s="246" customFormat="1" ht="21" customHeight="1" x14ac:dyDescent="0.15">
      <c r="A12" s="258"/>
      <c r="B12" s="253"/>
      <c r="C12" s="1792"/>
      <c r="D12" s="1793"/>
      <c r="E12" s="1794"/>
      <c r="F12" s="1798"/>
      <c r="G12" s="1798"/>
      <c r="H12" s="1795"/>
      <c r="I12" s="1800"/>
      <c r="J12" s="1794"/>
      <c r="K12" s="1795"/>
      <c r="L12" s="1801"/>
      <c r="M12" s="1794"/>
      <c r="N12" s="1795"/>
      <c r="O12" s="1808"/>
      <c r="P12" s="253"/>
      <c r="R12" s="772"/>
      <c r="T12" s="367"/>
    </row>
    <row r="13" spans="1:22" s="246" customFormat="1" ht="12.6" customHeight="1" x14ac:dyDescent="0.15">
      <c r="A13" s="258"/>
      <c r="B13" s="253"/>
      <c r="C13" s="1792"/>
      <c r="D13" s="1793"/>
      <c r="E13" s="1805" t="s">
        <v>96</v>
      </c>
      <c r="F13" s="1807"/>
      <c r="G13" s="1807"/>
      <c r="H13" s="1806"/>
      <c r="I13" s="1800"/>
      <c r="J13" s="1805" t="s">
        <v>95</v>
      </c>
      <c r="K13" s="1806"/>
      <c r="L13" s="1226" t="s">
        <v>94</v>
      </c>
      <c r="M13" s="1805" t="s">
        <v>93</v>
      </c>
      <c r="N13" s="1806"/>
      <c r="O13" s="1808"/>
      <c r="P13" s="253"/>
      <c r="R13" s="772"/>
      <c r="T13" s="367"/>
    </row>
    <row r="14" spans="1:22" s="246" customFormat="1" ht="45" customHeight="1" x14ac:dyDescent="0.15">
      <c r="A14" s="258"/>
      <c r="B14" s="253"/>
      <c r="C14" s="1794"/>
      <c r="D14" s="1795"/>
      <c r="E14" s="1810" t="s">
        <v>92</v>
      </c>
      <c r="F14" s="1816"/>
      <c r="G14" s="1816"/>
      <c r="H14" s="1811"/>
      <c r="I14" s="1801"/>
      <c r="J14" s="1810" t="s">
        <v>91</v>
      </c>
      <c r="K14" s="1811"/>
      <c r="L14" s="1227" t="s">
        <v>90</v>
      </c>
      <c r="M14" s="1810" t="s">
        <v>89</v>
      </c>
      <c r="N14" s="1811"/>
      <c r="O14" s="1808"/>
      <c r="P14" s="253"/>
      <c r="R14" s="772"/>
      <c r="T14" s="367"/>
    </row>
    <row r="15" spans="1:22" ht="10.5" customHeight="1" x14ac:dyDescent="0.15">
      <c r="A15" s="334"/>
      <c r="B15" s="334"/>
      <c r="C15" s="334"/>
      <c r="D15" s="334"/>
      <c r="E15" s="334"/>
      <c r="F15" s="334"/>
      <c r="G15" s="334"/>
      <c r="H15" s="334"/>
      <c r="I15" s="334"/>
      <c r="J15" s="335"/>
      <c r="K15" s="334"/>
      <c r="L15" s="334"/>
      <c r="M15" s="334"/>
      <c r="N15" s="334"/>
      <c r="O15" s="334"/>
      <c r="P15" s="334"/>
      <c r="R15" s="931"/>
      <c r="T15" s="367"/>
      <c r="V15" s="246"/>
    </row>
    <row r="16" spans="1:22" ht="20.25" customHeight="1" x14ac:dyDescent="0.15">
      <c r="B16" s="1617"/>
      <c r="C16" s="1836" t="s">
        <v>75</v>
      </c>
      <c r="D16" s="1837"/>
      <c r="E16" s="1721" t="s">
        <v>74</v>
      </c>
      <c r="F16" s="1822" t="s">
        <v>73</v>
      </c>
      <c r="G16" s="1822" t="s">
        <v>838</v>
      </c>
      <c r="H16" s="1822" t="s">
        <v>72</v>
      </c>
      <c r="I16" s="1822"/>
      <c r="J16" s="1822"/>
      <c r="K16" s="1867" t="s">
        <v>71</v>
      </c>
      <c r="L16" s="1868"/>
      <c r="M16" s="1551" t="s">
        <v>70</v>
      </c>
      <c r="N16" s="1552"/>
      <c r="O16" s="1553"/>
      <c r="P16" s="932"/>
      <c r="Q16" s="1257"/>
      <c r="R16" s="1257"/>
      <c r="S16" s="246"/>
    </row>
    <row r="17" spans="2:19" ht="55.5" customHeight="1" x14ac:dyDescent="0.15">
      <c r="B17" s="1618"/>
      <c r="C17" s="1838"/>
      <c r="D17" s="1549"/>
      <c r="E17" s="1722"/>
      <c r="F17" s="1839"/>
      <c r="G17" s="1839"/>
      <c r="H17" s="1262" t="s">
        <v>69</v>
      </c>
      <c r="I17" s="1820" t="s">
        <v>68</v>
      </c>
      <c r="J17" s="1821"/>
      <c r="K17" s="254" t="s">
        <v>67</v>
      </c>
      <c r="L17" s="304" t="s">
        <v>66</v>
      </c>
      <c r="M17" s="1817"/>
      <c r="N17" s="1818"/>
      <c r="O17" s="1819"/>
      <c r="P17" s="932"/>
      <c r="Q17" s="1257"/>
      <c r="R17" s="1257"/>
      <c r="S17" s="246"/>
    </row>
    <row r="18" spans="2:19" ht="21.75" customHeight="1" x14ac:dyDescent="0.15">
      <c r="B18" s="1840" t="s">
        <v>82</v>
      </c>
      <c r="C18" s="1841" t="s">
        <v>88</v>
      </c>
      <c r="D18" s="1842"/>
      <c r="E18" s="1835" t="s">
        <v>87</v>
      </c>
      <c r="F18" s="1845" t="s">
        <v>293</v>
      </c>
      <c r="G18" s="1845" t="s">
        <v>293</v>
      </c>
      <c r="H18" s="1829" t="s">
        <v>86</v>
      </c>
      <c r="I18" s="1831" t="s">
        <v>85</v>
      </c>
      <c r="J18" s="1833">
        <v>3</v>
      </c>
      <c r="K18" s="1835" t="s">
        <v>301</v>
      </c>
      <c r="L18" s="1823" t="s">
        <v>83</v>
      </c>
      <c r="M18" s="336" t="s">
        <v>328</v>
      </c>
      <c r="N18" s="1825" t="s">
        <v>77</v>
      </c>
      <c r="O18" s="1826"/>
      <c r="P18" s="933"/>
      <c r="Q18" s="1257"/>
      <c r="R18" s="1257"/>
      <c r="S18" s="246"/>
    </row>
    <row r="19" spans="2:19" ht="27.6" customHeight="1" x14ac:dyDescent="0.15">
      <c r="B19" s="1840"/>
      <c r="C19" s="1843"/>
      <c r="D19" s="1844"/>
      <c r="E19" s="1835"/>
      <c r="F19" s="1845"/>
      <c r="G19" s="1845"/>
      <c r="H19" s="1830"/>
      <c r="I19" s="1832"/>
      <c r="J19" s="1834"/>
      <c r="K19" s="1835"/>
      <c r="L19" s="1824"/>
      <c r="M19" s="337" t="s">
        <v>1432</v>
      </c>
      <c r="N19" s="1827" t="s">
        <v>403</v>
      </c>
      <c r="O19" s="1828"/>
      <c r="P19" s="933"/>
      <c r="Q19" s="1257"/>
      <c r="R19" s="1257"/>
      <c r="S19" s="246"/>
    </row>
    <row r="20" spans="2:19" ht="21.75" customHeight="1" x14ac:dyDescent="0.15">
      <c r="B20" s="1848" t="s">
        <v>82</v>
      </c>
      <c r="C20" s="1841" t="s">
        <v>80</v>
      </c>
      <c r="D20" s="1842"/>
      <c r="E20" s="1841" t="s">
        <v>80</v>
      </c>
      <c r="F20" s="1851" t="s">
        <v>340</v>
      </c>
      <c r="G20" s="1851" t="s">
        <v>836</v>
      </c>
      <c r="H20" s="1829" t="s">
        <v>79</v>
      </c>
      <c r="I20" s="1831" t="s">
        <v>78</v>
      </c>
      <c r="J20" s="1833">
        <v>1</v>
      </c>
      <c r="K20" s="1841" t="s">
        <v>84</v>
      </c>
      <c r="L20" s="1823" t="s">
        <v>83</v>
      </c>
      <c r="M20" s="336" t="s">
        <v>328</v>
      </c>
      <c r="N20" s="1825" t="s">
        <v>392</v>
      </c>
      <c r="O20" s="1826"/>
      <c r="P20" s="933"/>
      <c r="Q20" s="1257"/>
      <c r="R20" s="1257"/>
      <c r="S20" s="246"/>
    </row>
    <row r="21" spans="2:19" ht="34.15" customHeight="1" x14ac:dyDescent="0.15">
      <c r="B21" s="1849"/>
      <c r="C21" s="1843"/>
      <c r="D21" s="1844"/>
      <c r="E21" s="1843"/>
      <c r="F21" s="1852"/>
      <c r="G21" s="1852"/>
      <c r="H21" s="1846"/>
      <c r="I21" s="1832"/>
      <c r="J21" s="1847"/>
      <c r="K21" s="1843"/>
      <c r="L21" s="1824"/>
      <c r="M21" s="337" t="s">
        <v>1432</v>
      </c>
      <c r="N21" s="1827" t="s">
        <v>402</v>
      </c>
      <c r="O21" s="1828"/>
      <c r="P21" s="933"/>
      <c r="Q21" s="1257"/>
      <c r="R21" s="1257"/>
      <c r="S21" s="246"/>
    </row>
    <row r="22" spans="2:19" ht="21.75" customHeight="1" x14ac:dyDescent="0.15">
      <c r="B22" s="1848" t="s">
        <v>82</v>
      </c>
      <c r="C22" s="1841" t="s">
        <v>81</v>
      </c>
      <c r="D22" s="1842"/>
      <c r="E22" s="1841" t="s">
        <v>80</v>
      </c>
      <c r="F22" s="1851" t="s">
        <v>293</v>
      </c>
      <c r="G22" s="1851" t="s">
        <v>837</v>
      </c>
      <c r="H22" s="1829" t="s">
        <v>79</v>
      </c>
      <c r="I22" s="1831" t="s">
        <v>78</v>
      </c>
      <c r="J22" s="1833">
        <v>5</v>
      </c>
      <c r="K22" s="1841" t="s">
        <v>165</v>
      </c>
      <c r="L22" s="1823" t="s">
        <v>76</v>
      </c>
      <c r="M22" s="336" t="s">
        <v>328</v>
      </c>
      <c r="N22" s="1825" t="s">
        <v>392</v>
      </c>
      <c r="O22" s="1826"/>
      <c r="P22" s="933"/>
      <c r="Q22" s="1257"/>
      <c r="R22" s="1257"/>
      <c r="S22" s="246"/>
    </row>
    <row r="23" spans="2:19" ht="35.450000000000003" customHeight="1" thickBot="1" x14ac:dyDescent="0.2">
      <c r="B23" s="1849"/>
      <c r="C23" s="1835"/>
      <c r="D23" s="1850"/>
      <c r="E23" s="1835"/>
      <c r="F23" s="1845"/>
      <c r="G23" s="1845"/>
      <c r="H23" s="1830"/>
      <c r="I23" s="1854"/>
      <c r="J23" s="1834"/>
      <c r="K23" s="1835"/>
      <c r="L23" s="1853"/>
      <c r="M23" s="337" t="s">
        <v>1432</v>
      </c>
      <c r="N23" s="1869" t="s">
        <v>401</v>
      </c>
      <c r="O23" s="1870"/>
      <c r="P23" s="933"/>
      <c r="Q23" s="1257"/>
      <c r="R23" s="1257"/>
      <c r="S23" s="246"/>
    </row>
    <row r="24" spans="2:19" ht="25.5" customHeight="1" thickBot="1" x14ac:dyDescent="0.2">
      <c r="B24" s="1855">
        <v>1</v>
      </c>
      <c r="C24" s="1726"/>
      <c r="D24" s="1726"/>
      <c r="E24" s="1726"/>
      <c r="F24" s="1813"/>
      <c r="G24" s="1813"/>
      <c r="H24" s="1813"/>
      <c r="I24" s="1813"/>
      <c r="J24" s="1860"/>
      <c r="K24" s="1726"/>
      <c r="L24" s="1866"/>
      <c r="M24" s="339" t="s">
        <v>328</v>
      </c>
      <c r="N24" s="1859"/>
      <c r="O24" s="1859"/>
      <c r="P24" s="934"/>
      <c r="Q24" s="1257"/>
      <c r="R24" s="1257"/>
      <c r="S24" s="246"/>
    </row>
    <row r="25" spans="2:19" ht="25.5" customHeight="1" thickBot="1" x14ac:dyDescent="0.2">
      <c r="B25" s="1856"/>
      <c r="C25" s="1726"/>
      <c r="D25" s="1726"/>
      <c r="E25" s="1726"/>
      <c r="F25" s="1813"/>
      <c r="G25" s="1813"/>
      <c r="H25" s="1813"/>
      <c r="I25" s="1813"/>
      <c r="J25" s="1860"/>
      <c r="K25" s="1726"/>
      <c r="L25" s="1866"/>
      <c r="M25" s="340" t="s">
        <v>1432</v>
      </c>
      <c r="N25" s="1859"/>
      <c r="O25" s="1859"/>
      <c r="P25" s="934"/>
      <c r="Q25" s="1257"/>
      <c r="R25" s="1257"/>
      <c r="S25" s="246"/>
    </row>
    <row r="26" spans="2:19" ht="25.5" customHeight="1" thickBot="1" x14ac:dyDescent="0.2">
      <c r="B26" s="1865">
        <v>2</v>
      </c>
      <c r="C26" s="1863"/>
      <c r="D26" s="1863"/>
      <c r="E26" s="1863"/>
      <c r="F26" s="1814"/>
      <c r="G26" s="1814"/>
      <c r="H26" s="1814"/>
      <c r="I26" s="1814"/>
      <c r="J26" s="1861"/>
      <c r="K26" s="1863"/>
      <c r="L26" s="1857"/>
      <c r="M26" s="339" t="s">
        <v>328</v>
      </c>
      <c r="N26" s="1859"/>
      <c r="O26" s="1859"/>
      <c r="P26" s="934"/>
      <c r="Q26" s="1257"/>
      <c r="R26" s="1257"/>
      <c r="S26" s="246"/>
    </row>
    <row r="27" spans="2:19" ht="25.5" customHeight="1" thickBot="1" x14ac:dyDescent="0.2">
      <c r="B27" s="1865"/>
      <c r="C27" s="1864"/>
      <c r="D27" s="1864"/>
      <c r="E27" s="1864"/>
      <c r="F27" s="1815"/>
      <c r="G27" s="1815"/>
      <c r="H27" s="1815"/>
      <c r="I27" s="1815"/>
      <c r="J27" s="1862"/>
      <c r="K27" s="1864"/>
      <c r="L27" s="1858"/>
      <c r="M27" s="340" t="s">
        <v>1432</v>
      </c>
      <c r="N27" s="1859"/>
      <c r="O27" s="1859"/>
      <c r="P27" s="934"/>
      <c r="Q27" s="1257"/>
      <c r="R27" s="1257"/>
      <c r="S27" s="246"/>
    </row>
    <row r="28" spans="2:19" ht="25.5" customHeight="1" thickBot="1" x14ac:dyDescent="0.2">
      <c r="B28" s="1855">
        <v>3</v>
      </c>
      <c r="C28" s="1726"/>
      <c r="D28" s="1726"/>
      <c r="E28" s="1726"/>
      <c r="F28" s="1813"/>
      <c r="G28" s="1813"/>
      <c r="H28" s="1813"/>
      <c r="I28" s="1813"/>
      <c r="J28" s="1860"/>
      <c r="K28" s="1726"/>
      <c r="L28" s="1866"/>
      <c r="M28" s="339" t="s">
        <v>328</v>
      </c>
      <c r="N28" s="1859"/>
      <c r="O28" s="1859"/>
      <c r="P28" s="934"/>
      <c r="Q28" s="1257"/>
      <c r="R28" s="1257"/>
      <c r="S28" s="246"/>
    </row>
    <row r="29" spans="2:19" ht="25.5" customHeight="1" thickBot="1" x14ac:dyDescent="0.2">
      <c r="B29" s="1856"/>
      <c r="C29" s="1726"/>
      <c r="D29" s="1726"/>
      <c r="E29" s="1726"/>
      <c r="F29" s="1813"/>
      <c r="G29" s="1813"/>
      <c r="H29" s="1813"/>
      <c r="I29" s="1813"/>
      <c r="J29" s="1860"/>
      <c r="K29" s="1726"/>
      <c r="L29" s="1866"/>
      <c r="M29" s="340" t="s">
        <v>1432</v>
      </c>
      <c r="N29" s="1859"/>
      <c r="O29" s="1859"/>
      <c r="P29" s="934"/>
      <c r="Q29" s="1257"/>
      <c r="R29" s="1257"/>
      <c r="S29" s="246"/>
    </row>
    <row r="30" spans="2:19" ht="25.5" customHeight="1" thickBot="1" x14ac:dyDescent="0.2">
      <c r="B30" s="1855">
        <v>4</v>
      </c>
      <c r="C30" s="1726"/>
      <c r="D30" s="1726"/>
      <c r="E30" s="1726"/>
      <c r="F30" s="1813"/>
      <c r="G30" s="1813"/>
      <c r="H30" s="1813"/>
      <c r="I30" s="1813"/>
      <c r="J30" s="1860"/>
      <c r="K30" s="1726"/>
      <c r="L30" s="1866"/>
      <c r="M30" s="339" t="s">
        <v>328</v>
      </c>
      <c r="N30" s="1859"/>
      <c r="O30" s="1859"/>
      <c r="P30" s="934"/>
      <c r="Q30" s="1257"/>
      <c r="R30" s="1257"/>
      <c r="S30" s="246"/>
    </row>
    <row r="31" spans="2:19" ht="25.5" customHeight="1" thickBot="1" x14ac:dyDescent="0.2">
      <c r="B31" s="1856"/>
      <c r="C31" s="1726"/>
      <c r="D31" s="1726"/>
      <c r="E31" s="1726"/>
      <c r="F31" s="1813"/>
      <c r="G31" s="1813"/>
      <c r="H31" s="1813"/>
      <c r="I31" s="1813"/>
      <c r="J31" s="1860"/>
      <c r="K31" s="1726"/>
      <c r="L31" s="1866"/>
      <c r="M31" s="340" t="s">
        <v>1432</v>
      </c>
      <c r="N31" s="1859"/>
      <c r="O31" s="1859"/>
      <c r="P31" s="934"/>
      <c r="Q31" s="1257"/>
      <c r="R31" s="1257"/>
      <c r="S31" s="246"/>
    </row>
    <row r="32" spans="2:19" ht="25.5" customHeight="1" thickBot="1" x14ac:dyDescent="0.2">
      <c r="B32" s="1855">
        <v>5</v>
      </c>
      <c r="C32" s="1726"/>
      <c r="D32" s="1726"/>
      <c r="E32" s="1726"/>
      <c r="F32" s="1813"/>
      <c r="G32" s="1813"/>
      <c r="H32" s="1813"/>
      <c r="I32" s="1813"/>
      <c r="J32" s="1860"/>
      <c r="K32" s="1726"/>
      <c r="L32" s="1866"/>
      <c r="M32" s="339" t="s">
        <v>328</v>
      </c>
      <c r="N32" s="1859"/>
      <c r="O32" s="1859"/>
      <c r="P32" s="934"/>
      <c r="Q32" s="1257"/>
      <c r="R32" s="1257"/>
      <c r="S32" s="246"/>
    </row>
    <row r="33" spans="2:22" ht="25.5" customHeight="1" thickBot="1" x14ac:dyDescent="0.2">
      <c r="B33" s="1856"/>
      <c r="C33" s="1726"/>
      <c r="D33" s="1726"/>
      <c r="E33" s="1726"/>
      <c r="F33" s="1813"/>
      <c r="G33" s="1813"/>
      <c r="H33" s="1813"/>
      <c r="I33" s="1813"/>
      <c r="J33" s="1860"/>
      <c r="K33" s="1726"/>
      <c r="L33" s="1866"/>
      <c r="M33" s="340" t="s">
        <v>1432</v>
      </c>
      <c r="N33" s="1859"/>
      <c r="O33" s="1859"/>
      <c r="P33" s="934"/>
      <c r="Q33" s="1257"/>
      <c r="R33" s="1257"/>
      <c r="S33" s="246"/>
    </row>
    <row r="34" spans="2:22" ht="25.5" customHeight="1" thickBot="1" x14ac:dyDescent="0.2">
      <c r="B34" s="1855">
        <v>6</v>
      </c>
      <c r="C34" s="1726"/>
      <c r="D34" s="1726"/>
      <c r="E34" s="1726"/>
      <c r="F34" s="1813"/>
      <c r="G34" s="1813"/>
      <c r="H34" s="1813"/>
      <c r="I34" s="1813"/>
      <c r="J34" s="1860"/>
      <c r="K34" s="1726"/>
      <c r="L34" s="1866"/>
      <c r="M34" s="339" t="s">
        <v>328</v>
      </c>
      <c r="N34" s="1859"/>
      <c r="O34" s="1859"/>
      <c r="P34" s="934"/>
      <c r="Q34" s="1257"/>
      <c r="R34" s="1257"/>
      <c r="S34" s="246"/>
    </row>
    <row r="35" spans="2:22" ht="25.5" customHeight="1" thickBot="1" x14ac:dyDescent="0.2">
      <c r="B35" s="1856"/>
      <c r="C35" s="1726"/>
      <c r="D35" s="1726"/>
      <c r="E35" s="1726"/>
      <c r="F35" s="1813"/>
      <c r="G35" s="1813"/>
      <c r="H35" s="1813"/>
      <c r="I35" s="1813"/>
      <c r="J35" s="1860"/>
      <c r="K35" s="1726"/>
      <c r="L35" s="1866"/>
      <c r="M35" s="340" t="s">
        <v>1432</v>
      </c>
      <c r="N35" s="1859"/>
      <c r="O35" s="1859"/>
      <c r="P35" s="934"/>
      <c r="Q35" s="1257"/>
      <c r="R35" s="1257"/>
      <c r="S35" s="246"/>
    </row>
    <row r="36" spans="2:22" ht="25.5" customHeight="1" thickBot="1" x14ac:dyDescent="0.2">
      <c r="B36" s="1855">
        <v>7</v>
      </c>
      <c r="C36" s="1726"/>
      <c r="D36" s="1726"/>
      <c r="E36" s="1726"/>
      <c r="F36" s="1813"/>
      <c r="G36" s="1813"/>
      <c r="H36" s="1813"/>
      <c r="I36" s="1813"/>
      <c r="J36" s="1860"/>
      <c r="K36" s="1726"/>
      <c r="L36" s="1866"/>
      <c r="M36" s="339" t="s">
        <v>328</v>
      </c>
      <c r="N36" s="1859"/>
      <c r="O36" s="1859"/>
      <c r="P36" s="934"/>
      <c r="Q36" s="1257"/>
      <c r="R36" s="1257"/>
      <c r="S36" s="246"/>
    </row>
    <row r="37" spans="2:22" ht="25.5" customHeight="1" thickBot="1" x14ac:dyDescent="0.2">
      <c r="B37" s="1856"/>
      <c r="C37" s="1726"/>
      <c r="D37" s="1726"/>
      <c r="E37" s="1726"/>
      <c r="F37" s="1813"/>
      <c r="G37" s="1813"/>
      <c r="H37" s="1813"/>
      <c r="I37" s="1813"/>
      <c r="J37" s="1860"/>
      <c r="K37" s="1726"/>
      <c r="L37" s="1866"/>
      <c r="M37" s="340" t="s">
        <v>1432</v>
      </c>
      <c r="N37" s="1859"/>
      <c r="O37" s="1859"/>
      <c r="P37" s="934"/>
      <c r="Q37" s="1257"/>
      <c r="R37" s="1257"/>
      <c r="S37" s="246"/>
    </row>
    <row r="38" spans="2:22" ht="25.5" customHeight="1" thickBot="1" x14ac:dyDescent="0.2">
      <c r="B38" s="1855">
        <v>8</v>
      </c>
      <c r="C38" s="1726"/>
      <c r="D38" s="1726"/>
      <c r="E38" s="1726"/>
      <c r="F38" s="1813"/>
      <c r="G38" s="1813"/>
      <c r="H38" s="1813"/>
      <c r="I38" s="1813"/>
      <c r="J38" s="1860"/>
      <c r="K38" s="1726"/>
      <c r="L38" s="1866"/>
      <c r="M38" s="339" t="s">
        <v>328</v>
      </c>
      <c r="N38" s="1859"/>
      <c r="O38" s="1859"/>
      <c r="P38" s="934"/>
      <c r="Q38" s="1257"/>
      <c r="R38" s="1257"/>
      <c r="S38" s="246"/>
    </row>
    <row r="39" spans="2:22" ht="25.5" customHeight="1" thickBot="1" x14ac:dyDescent="0.2">
      <c r="B39" s="1856"/>
      <c r="C39" s="1726"/>
      <c r="D39" s="1726"/>
      <c r="E39" s="1726"/>
      <c r="F39" s="1813"/>
      <c r="G39" s="1813"/>
      <c r="H39" s="1813"/>
      <c r="I39" s="1813"/>
      <c r="J39" s="1860"/>
      <c r="K39" s="1726"/>
      <c r="L39" s="1866"/>
      <c r="M39" s="340" t="s">
        <v>1432</v>
      </c>
      <c r="N39" s="1859"/>
      <c r="O39" s="1859"/>
      <c r="P39" s="934"/>
      <c r="Q39" s="1257"/>
      <c r="R39" s="1257"/>
      <c r="S39" s="246"/>
    </row>
    <row r="40" spans="2:22" ht="25.5" customHeight="1" thickBot="1" x14ac:dyDescent="0.2">
      <c r="B40" s="1855">
        <v>9</v>
      </c>
      <c r="C40" s="1726"/>
      <c r="D40" s="1726"/>
      <c r="E40" s="1726"/>
      <c r="F40" s="1813"/>
      <c r="G40" s="1813"/>
      <c r="H40" s="1813"/>
      <c r="I40" s="1813"/>
      <c r="J40" s="1860"/>
      <c r="K40" s="1726"/>
      <c r="L40" s="1866"/>
      <c r="M40" s="339" t="s">
        <v>328</v>
      </c>
      <c r="N40" s="1859"/>
      <c r="O40" s="1859"/>
      <c r="P40" s="934"/>
      <c r="Q40" s="1257"/>
      <c r="R40" s="1257"/>
      <c r="S40" s="246"/>
    </row>
    <row r="41" spans="2:22" ht="25.5" customHeight="1" thickBot="1" x14ac:dyDescent="0.2">
      <c r="B41" s="1856"/>
      <c r="C41" s="1726"/>
      <c r="D41" s="1726"/>
      <c r="E41" s="1726"/>
      <c r="F41" s="1813"/>
      <c r="G41" s="1813"/>
      <c r="H41" s="1813"/>
      <c r="I41" s="1813"/>
      <c r="J41" s="1860"/>
      <c r="K41" s="1726"/>
      <c r="L41" s="1866"/>
      <c r="M41" s="340" t="s">
        <v>1432</v>
      </c>
      <c r="N41" s="1859"/>
      <c r="O41" s="1859"/>
      <c r="P41" s="934"/>
      <c r="Q41" s="1257"/>
      <c r="R41" s="1257"/>
      <c r="S41" s="246"/>
    </row>
    <row r="42" spans="2:22" ht="25.5" customHeight="1" thickBot="1" x14ac:dyDescent="0.2">
      <c r="B42" s="1855">
        <v>10</v>
      </c>
      <c r="C42" s="1726"/>
      <c r="D42" s="1726"/>
      <c r="E42" s="1726"/>
      <c r="F42" s="1813"/>
      <c r="G42" s="1813"/>
      <c r="H42" s="1813"/>
      <c r="I42" s="1813"/>
      <c r="J42" s="1860"/>
      <c r="K42" s="1726"/>
      <c r="L42" s="1866"/>
      <c r="M42" s="339" t="s">
        <v>328</v>
      </c>
      <c r="N42" s="1859"/>
      <c r="O42" s="1859"/>
      <c r="P42" s="934"/>
      <c r="Q42" s="1257"/>
      <c r="R42" s="1257"/>
      <c r="S42" s="246"/>
    </row>
    <row r="43" spans="2:22" ht="25.5" customHeight="1" thickBot="1" x14ac:dyDescent="0.2">
      <c r="B43" s="1856"/>
      <c r="C43" s="1726"/>
      <c r="D43" s="1726"/>
      <c r="E43" s="1726"/>
      <c r="F43" s="1813"/>
      <c r="G43" s="1813"/>
      <c r="H43" s="1813"/>
      <c r="I43" s="1813"/>
      <c r="J43" s="1860"/>
      <c r="K43" s="1726"/>
      <c r="L43" s="1866"/>
      <c r="M43" s="340" t="s">
        <v>1432</v>
      </c>
      <c r="N43" s="1859"/>
      <c r="O43" s="1859"/>
      <c r="P43" s="934"/>
      <c r="Q43" s="1257"/>
      <c r="R43" s="1257"/>
      <c r="S43" s="246"/>
    </row>
    <row r="44" spans="2:22" ht="25.5" customHeight="1" thickBot="1" x14ac:dyDescent="0.2">
      <c r="B44" s="1334">
        <v>11</v>
      </c>
      <c r="C44" s="1726"/>
      <c r="D44" s="1726"/>
      <c r="E44" s="1335"/>
      <c r="F44" s="1336"/>
      <c r="G44" s="1336"/>
      <c r="H44" s="1336"/>
      <c r="I44" s="1336"/>
      <c r="J44" s="1337"/>
      <c r="K44" s="1335"/>
      <c r="L44" s="302"/>
      <c r="M44" s="339" t="s">
        <v>328</v>
      </c>
      <c r="N44" s="1873"/>
      <c r="O44" s="1874"/>
      <c r="P44" s="934"/>
      <c r="Q44" s="1257"/>
      <c r="R44" s="1257"/>
      <c r="S44" s="246"/>
    </row>
    <row r="45" spans="2:22" ht="25.5" customHeight="1" thickBot="1" x14ac:dyDescent="0.2">
      <c r="B45" s="1855">
        <v>12</v>
      </c>
      <c r="C45" s="1726"/>
      <c r="D45" s="1726"/>
      <c r="E45" s="1726"/>
      <c r="F45" s="1813"/>
      <c r="G45" s="1813"/>
      <c r="H45" s="1813"/>
      <c r="I45" s="1813"/>
      <c r="J45" s="1860"/>
      <c r="K45" s="1726"/>
      <c r="L45" s="1866"/>
      <c r="M45" s="339" t="s">
        <v>328</v>
      </c>
      <c r="N45" s="1859"/>
      <c r="O45" s="1859"/>
      <c r="P45" s="934"/>
      <c r="Q45" s="1257"/>
      <c r="R45" s="1257"/>
      <c r="S45" s="246"/>
    </row>
    <row r="46" spans="2:22" ht="25.5" customHeight="1" thickBot="1" x14ac:dyDescent="0.2">
      <c r="B46" s="1856"/>
      <c r="C46" s="1726"/>
      <c r="D46" s="1726"/>
      <c r="E46" s="1726"/>
      <c r="F46" s="1813"/>
      <c r="G46" s="1813"/>
      <c r="H46" s="1813"/>
      <c r="I46" s="1813"/>
      <c r="J46" s="1860"/>
      <c r="K46" s="1726"/>
      <c r="L46" s="1866"/>
      <c r="M46" s="340" t="s">
        <v>1432</v>
      </c>
      <c r="N46" s="1871"/>
      <c r="O46" s="1872"/>
      <c r="P46" s="934"/>
      <c r="Q46" s="1258"/>
      <c r="R46" s="1257"/>
      <c r="S46" s="246"/>
    </row>
    <row r="47" spans="2:22" ht="20.100000000000001" customHeight="1" x14ac:dyDescent="0.15">
      <c r="E47" s="1263"/>
      <c r="F47" s="1263"/>
      <c r="G47" s="1263"/>
      <c r="H47" s="1263"/>
      <c r="I47" s="1264"/>
      <c r="J47" s="1263"/>
      <c r="P47" s="246"/>
      <c r="Q47" s="246"/>
      <c r="R47" s="338" t="s">
        <v>390</v>
      </c>
      <c r="S47" s="338"/>
      <c r="T47" s="338"/>
      <c r="V47" s="246"/>
    </row>
    <row r="48" spans="2:22" ht="20.100000000000001" customHeight="1" x14ac:dyDescent="0.15">
      <c r="I48" s="1265"/>
      <c r="O48" s="246"/>
      <c r="P48" s="246"/>
    </row>
  </sheetData>
  <sheetProtection formatCells="0" formatColumns="0" formatRows="0" insertHyperlinks="0"/>
  <mergeCells count="203">
    <mergeCell ref="L24:L25"/>
    <mergeCell ref="N20:O20"/>
    <mergeCell ref="N21:O21"/>
    <mergeCell ref="N23:O23"/>
    <mergeCell ref="C44:D44"/>
    <mergeCell ref="L45:L46"/>
    <mergeCell ref="B42:B43"/>
    <mergeCell ref="C42:D43"/>
    <mergeCell ref="E42:E43"/>
    <mergeCell ref="G42:G43"/>
    <mergeCell ref="F45:F46"/>
    <mergeCell ref="N46:O46"/>
    <mergeCell ref="H45:H46"/>
    <mergeCell ref="I45:I46"/>
    <mergeCell ref="J45:J46"/>
    <mergeCell ref="K45:K46"/>
    <mergeCell ref="B45:B46"/>
    <mergeCell ref="C45:D46"/>
    <mergeCell ref="E45:E46"/>
    <mergeCell ref="G45:G46"/>
    <mergeCell ref="N44:O44"/>
    <mergeCell ref="L38:L39"/>
    <mergeCell ref="N29:O29"/>
    <mergeCell ref="K28:K29"/>
    <mergeCell ref="L28:L29"/>
    <mergeCell ref="N38:O38"/>
    <mergeCell ref="N39:O39"/>
    <mergeCell ref="N36:O36"/>
    <mergeCell ref="N37:O37"/>
    <mergeCell ref="N34:O34"/>
    <mergeCell ref="N35:O35"/>
    <mergeCell ref="N45:O45"/>
    <mergeCell ref="N42:O42"/>
    <mergeCell ref="N43:O43"/>
    <mergeCell ref="L42:L43"/>
    <mergeCell ref="K42:K43"/>
    <mergeCell ref="N40:O40"/>
    <mergeCell ref="N41:O41"/>
    <mergeCell ref="K40:K41"/>
    <mergeCell ref="L40:L41"/>
    <mergeCell ref="F40:F41"/>
    <mergeCell ref="F42:F43"/>
    <mergeCell ref="H42:H43"/>
    <mergeCell ref="I42:I43"/>
    <mergeCell ref="J42:J43"/>
    <mergeCell ref="H40:H41"/>
    <mergeCell ref="I40:I41"/>
    <mergeCell ref="J40:J41"/>
    <mergeCell ref="B40:B41"/>
    <mergeCell ref="C40:D41"/>
    <mergeCell ref="E40:E41"/>
    <mergeCell ref="G40:G41"/>
    <mergeCell ref="B36:B37"/>
    <mergeCell ref="C36:D37"/>
    <mergeCell ref="E36:E37"/>
    <mergeCell ref="G36:G37"/>
    <mergeCell ref="L34:L35"/>
    <mergeCell ref="B38:B39"/>
    <mergeCell ref="C38:D39"/>
    <mergeCell ref="E38:E39"/>
    <mergeCell ref="G38:G39"/>
    <mergeCell ref="F36:F37"/>
    <mergeCell ref="F38:F39"/>
    <mergeCell ref="H38:H39"/>
    <mergeCell ref="I38:I39"/>
    <mergeCell ref="J38:J39"/>
    <mergeCell ref="K38:K39"/>
    <mergeCell ref="H36:H37"/>
    <mergeCell ref="I36:I37"/>
    <mergeCell ref="J36:J37"/>
    <mergeCell ref="K36:K37"/>
    <mergeCell ref="L36:L37"/>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H28:H29"/>
    <mergeCell ref="I28:I29"/>
    <mergeCell ref="J28:J29"/>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N22:O22"/>
    <mergeCell ref="B22:B23"/>
    <mergeCell ref="C22:D23"/>
    <mergeCell ref="E22:E23"/>
    <mergeCell ref="G22:G23"/>
    <mergeCell ref="L20:L21"/>
    <mergeCell ref="B20:B21"/>
    <mergeCell ref="C20:D21"/>
    <mergeCell ref="E20:E21"/>
    <mergeCell ref="G20:G21"/>
    <mergeCell ref="L22:L23"/>
    <mergeCell ref="H22:H23"/>
    <mergeCell ref="I22:I23"/>
    <mergeCell ref="F20:F21"/>
    <mergeCell ref="F22:F23"/>
    <mergeCell ref="B16:B17"/>
    <mergeCell ref="C16:D17"/>
    <mergeCell ref="E16:E17"/>
    <mergeCell ref="G16:G17"/>
    <mergeCell ref="F16:F17"/>
    <mergeCell ref="B18:B19"/>
    <mergeCell ref="C18:D19"/>
    <mergeCell ref="E18:E19"/>
    <mergeCell ref="G18:G19"/>
    <mergeCell ref="F18:F19"/>
    <mergeCell ref="M16:O17"/>
    <mergeCell ref="I17:J17"/>
    <mergeCell ref="H16:J16"/>
    <mergeCell ref="L18:L19"/>
    <mergeCell ref="N18:O18"/>
    <mergeCell ref="N19:O19"/>
    <mergeCell ref="H18:H19"/>
    <mergeCell ref="I18:I19"/>
    <mergeCell ref="J18:J19"/>
    <mergeCell ref="K18:K19"/>
    <mergeCell ref="K16:L16"/>
    <mergeCell ref="F24:F25"/>
    <mergeCell ref="F26:F27"/>
    <mergeCell ref="F28:F29"/>
    <mergeCell ref="F30:F31"/>
    <mergeCell ref="F32:F33"/>
    <mergeCell ref="F34:F35"/>
    <mergeCell ref="J13:K13"/>
    <mergeCell ref="E14:H14"/>
    <mergeCell ref="J14:K14"/>
    <mergeCell ref="H20:H21"/>
    <mergeCell ref="I20:I21"/>
    <mergeCell ref="J20:J21"/>
    <mergeCell ref="K20:K21"/>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s>
  <phoneticPr fontId="4"/>
  <dataValidations count="10">
    <dataValidation allowBlank="1" showInputMessage="1" showErrorMessage="1" prompt="表紙シートの病院名を反映" sqref="L4:P4"/>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6:O46 N43:O43 N41:O41 N39:O39 N37:O37 N35:O35 N33:O33 N31:O31 N25:O25 N27:O27 N29:O29"/>
    <dataValidation type="list" allowBlank="1" showInputMessage="1" showErrorMessage="1" sqref="L24:L46">
      <formula1>"参加可,参加不可"</formula1>
    </dataValidation>
    <dataValidation type="decimal" imeMode="disabled" operator="greaterThanOrEqual" allowBlank="1" showInputMessage="1" showErrorMessage="1" prompt="数値を入力" sqref="J24:J46">
      <formula1>0</formula1>
    </dataValidation>
    <dataValidation type="list" allowBlank="1" showInputMessage="1" showErrorMessage="1" sqref="I24:I46">
      <formula1>"年,月,週"</formula1>
    </dataValidation>
    <dataValidation type="list" allowBlank="1" showInputMessage="1" showErrorMessage="1" sqref="H24:H46">
      <formula1>"定期,不定期"</formula1>
    </dataValidation>
    <dataValidation type="list" allowBlank="1" showInputMessage="1" showErrorMessage="1" sqref="F24:G46">
      <formula1>"あり,なし"</formula1>
    </dataValidation>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6"/>
    <dataValidation allowBlank="1" showErrorMessage="1" prompt="電話番号はハイフン「-」を含め、半角で入力_x000a_XXX-XXXX-XXXX" sqref="P23:P46"/>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topLeftCell="B1" zoomScaleNormal="100" zoomScaleSheetLayoutView="100" workbookViewId="0">
      <selection activeCell="L41" sqref="L41"/>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78" t="s">
        <v>857</v>
      </c>
      <c r="B1" s="1878"/>
      <c r="C1" s="1878"/>
      <c r="D1" s="1878"/>
      <c r="E1" s="1878"/>
      <c r="G1" s="989" t="s">
        <v>1213</v>
      </c>
    </row>
    <row r="2" spans="1:8" ht="24.95" customHeight="1" thickTop="1" thickBot="1" x14ac:dyDescent="0.2">
      <c r="A2" s="1588" t="s">
        <v>421</v>
      </c>
      <c r="B2" s="1588"/>
      <c r="C2" s="1588"/>
      <c r="D2" s="1588"/>
      <c r="E2" s="344" t="s">
        <v>293</v>
      </c>
      <c r="F2" s="1585" t="str">
        <f>IF(E2="あり","下の表の診療実績について入力が必要です",IF(E2="","←「あり」か「なし」を選択してください",""))</f>
        <v>下の表の診療実績について入力が必要です</v>
      </c>
      <c r="G2" s="989" t="s">
        <v>1297</v>
      </c>
    </row>
    <row r="3" spans="1:8" ht="5.0999999999999996" customHeight="1" thickTop="1" x14ac:dyDescent="0.15">
      <c r="F3" s="1585"/>
      <c r="G3" s="78"/>
    </row>
    <row r="4" spans="1:8" ht="20.100000000000001" customHeight="1" x14ac:dyDescent="0.15">
      <c r="A4" s="121"/>
      <c r="B4" s="122" t="s">
        <v>326</v>
      </c>
      <c r="C4" s="1875" t="str">
        <f>表紙①!E2</f>
        <v>市立柏原病院</v>
      </c>
      <c r="D4" s="1876"/>
      <c r="E4" s="1877"/>
      <c r="F4" s="1585"/>
      <c r="G4" s="989" t="s">
        <v>1271</v>
      </c>
    </row>
    <row r="5" spans="1:8" ht="20.100000000000001" customHeight="1" x14ac:dyDescent="0.15">
      <c r="A5" s="121"/>
      <c r="B5" s="122" t="s">
        <v>362</v>
      </c>
      <c r="C5" s="38" t="s">
        <v>1620</v>
      </c>
      <c r="E5" s="125"/>
      <c r="F5" s="1585"/>
      <c r="H5" s="1202" t="s">
        <v>383</v>
      </c>
    </row>
    <row r="6" spans="1:8" s="78" customFormat="1" ht="20.100000000000001" customHeight="1" x14ac:dyDescent="0.15">
      <c r="A6" s="140" t="s">
        <v>114</v>
      </c>
      <c r="C6" s="139"/>
      <c r="D6" s="139"/>
      <c r="E6" s="139"/>
      <c r="H6" s="194"/>
    </row>
    <row r="7" spans="1:8" s="78" customFormat="1" ht="30" customHeight="1" thickBot="1" x14ac:dyDescent="0.2">
      <c r="A7" s="138"/>
      <c r="B7" s="118"/>
      <c r="C7" s="352" t="s">
        <v>113</v>
      </c>
      <c r="D7" s="354" t="s">
        <v>394</v>
      </c>
      <c r="E7" s="353" t="s">
        <v>393</v>
      </c>
      <c r="H7" s="194"/>
    </row>
    <row r="8" spans="1:8" s="78" customFormat="1" ht="32.1" customHeight="1" thickBot="1" x14ac:dyDescent="0.2">
      <c r="A8" s="138" t="s">
        <v>112</v>
      </c>
      <c r="B8" s="137"/>
      <c r="C8" s="349"/>
      <c r="D8" s="347">
        <v>3583</v>
      </c>
      <c r="E8" s="347">
        <v>754</v>
      </c>
      <c r="H8" s="194"/>
    </row>
    <row r="9" spans="1:8" s="78" customFormat="1" ht="32.1" customHeight="1" thickBot="1" x14ac:dyDescent="0.2">
      <c r="A9" s="138" t="s">
        <v>111</v>
      </c>
      <c r="B9" s="137"/>
      <c r="C9" s="350"/>
      <c r="D9" s="347">
        <v>3439</v>
      </c>
      <c r="E9" s="347">
        <v>526</v>
      </c>
      <c r="H9" s="194"/>
    </row>
    <row r="10" spans="1:8" s="78" customFormat="1" ht="32.1" customHeight="1" thickBot="1" x14ac:dyDescent="0.2">
      <c r="A10" s="136" t="s">
        <v>110</v>
      </c>
      <c r="B10" s="341">
        <v>1</v>
      </c>
      <c r="C10" s="1330" t="s">
        <v>1680</v>
      </c>
      <c r="D10" s="347">
        <v>0</v>
      </c>
      <c r="E10" s="347">
        <v>2</v>
      </c>
      <c r="H10" s="194"/>
    </row>
    <row r="11" spans="1:8" s="78" customFormat="1" ht="32.1" customHeight="1" thickBot="1" x14ac:dyDescent="0.2">
      <c r="A11" s="135"/>
      <c r="B11" s="342">
        <v>2</v>
      </c>
      <c r="C11" s="1330" t="s">
        <v>1681</v>
      </c>
      <c r="D11" s="347">
        <v>2</v>
      </c>
      <c r="E11" s="347">
        <v>147</v>
      </c>
      <c r="H11" s="194"/>
    </row>
    <row r="12" spans="1:8" s="78" customFormat="1" ht="32.1" customHeight="1" thickBot="1" x14ac:dyDescent="0.2">
      <c r="A12" s="135"/>
      <c r="B12" s="342">
        <v>3</v>
      </c>
      <c r="C12" s="1330" t="s">
        <v>1682</v>
      </c>
      <c r="D12" s="347">
        <v>1</v>
      </c>
      <c r="E12" s="347">
        <v>17</v>
      </c>
      <c r="H12" s="194"/>
    </row>
    <row r="13" spans="1:8" s="78" customFormat="1" ht="32.1" customHeight="1" thickBot="1" x14ac:dyDescent="0.2">
      <c r="A13" s="135"/>
      <c r="B13" s="342">
        <v>4</v>
      </c>
      <c r="C13" s="348"/>
      <c r="D13" s="347"/>
      <c r="E13" s="347"/>
      <c r="H13" s="194"/>
    </row>
    <row r="14" spans="1:8" s="78" customFormat="1" ht="32.1" customHeight="1" thickBot="1" x14ac:dyDescent="0.2">
      <c r="A14" s="135"/>
      <c r="B14" s="342">
        <v>5</v>
      </c>
      <c r="C14" s="348"/>
      <c r="D14" s="347"/>
      <c r="E14" s="347"/>
      <c r="H14" s="194"/>
    </row>
    <row r="15" spans="1:8" s="78" customFormat="1" ht="32.1" customHeight="1" thickBot="1" x14ac:dyDescent="0.2">
      <c r="A15" s="135"/>
      <c r="B15" s="342">
        <v>6</v>
      </c>
      <c r="C15" s="348"/>
      <c r="D15" s="347"/>
      <c r="E15" s="347"/>
      <c r="H15" s="194"/>
    </row>
    <row r="16" spans="1:8" s="78" customFormat="1" ht="32.1" customHeight="1" thickBot="1" x14ac:dyDescent="0.2">
      <c r="A16" s="135"/>
      <c r="B16" s="342">
        <v>7</v>
      </c>
      <c r="C16" s="348"/>
      <c r="D16" s="347"/>
      <c r="E16" s="347"/>
      <c r="H16" s="194"/>
    </row>
    <row r="17" spans="1:8" s="78" customFormat="1" ht="32.1" customHeight="1" thickBot="1" x14ac:dyDescent="0.2">
      <c r="A17" s="135"/>
      <c r="B17" s="342">
        <v>8</v>
      </c>
      <c r="C17" s="348"/>
      <c r="D17" s="347"/>
      <c r="E17" s="347"/>
      <c r="H17" s="194"/>
    </row>
    <row r="18" spans="1:8" s="78" customFormat="1" ht="32.1" customHeight="1" thickBot="1" x14ac:dyDescent="0.2">
      <c r="A18" s="135"/>
      <c r="B18" s="342">
        <v>9</v>
      </c>
      <c r="C18" s="348"/>
      <c r="D18" s="347"/>
      <c r="E18" s="347"/>
      <c r="H18" s="194"/>
    </row>
    <row r="19" spans="1:8" s="78" customFormat="1" ht="32.1" customHeight="1" thickBot="1" x14ac:dyDescent="0.2">
      <c r="A19" s="135"/>
      <c r="B19" s="342">
        <v>10</v>
      </c>
      <c r="C19" s="348"/>
      <c r="D19" s="347"/>
      <c r="E19" s="347"/>
      <c r="H19" s="194"/>
    </row>
    <row r="20" spans="1:8" s="78" customFormat="1" ht="32.1" customHeight="1" thickBot="1" x14ac:dyDescent="0.2">
      <c r="A20" s="135"/>
      <c r="B20" s="342">
        <v>11</v>
      </c>
      <c r="C20" s="348"/>
      <c r="D20" s="347"/>
      <c r="E20" s="347"/>
      <c r="H20" s="194"/>
    </row>
    <row r="21" spans="1:8" s="78" customFormat="1" ht="32.1" customHeight="1" thickBot="1" x14ac:dyDescent="0.2">
      <c r="A21" s="135"/>
      <c r="B21" s="342">
        <v>12</v>
      </c>
      <c r="C21" s="348"/>
      <c r="D21" s="347"/>
      <c r="E21" s="347"/>
      <c r="H21" s="194"/>
    </row>
    <row r="22" spans="1:8" s="78" customFormat="1" ht="32.1" customHeight="1" thickBot="1" x14ac:dyDescent="0.2">
      <c r="A22" s="135"/>
      <c r="B22" s="342">
        <v>13</v>
      </c>
      <c r="C22" s="348"/>
      <c r="D22" s="347"/>
      <c r="E22" s="347"/>
      <c r="H22" s="194"/>
    </row>
    <row r="23" spans="1:8" s="78" customFormat="1" ht="32.1" customHeight="1" thickBot="1" x14ac:dyDescent="0.2">
      <c r="A23" s="135"/>
      <c r="B23" s="342">
        <v>14</v>
      </c>
      <c r="C23" s="348"/>
      <c r="D23" s="347"/>
      <c r="E23" s="347"/>
      <c r="H23" s="194"/>
    </row>
    <row r="24" spans="1:8" s="78" customFormat="1" ht="32.1" customHeight="1" thickBot="1" x14ac:dyDescent="0.2">
      <c r="A24" s="135"/>
      <c r="B24" s="342">
        <v>15</v>
      </c>
      <c r="C24" s="348"/>
      <c r="D24" s="347"/>
      <c r="E24" s="347"/>
      <c r="H24" s="194"/>
    </row>
    <row r="25" spans="1:8" s="78" customFormat="1" ht="32.1" customHeight="1" thickBot="1" x14ac:dyDescent="0.2">
      <c r="A25" s="135"/>
      <c r="B25" s="342">
        <v>16</v>
      </c>
      <c r="C25" s="348"/>
      <c r="D25" s="347"/>
      <c r="E25" s="347"/>
      <c r="H25" s="194"/>
    </row>
    <row r="26" spans="1:8" s="78" customFormat="1" ht="32.1" customHeight="1" thickBot="1" x14ac:dyDescent="0.2">
      <c r="A26" s="135"/>
      <c r="B26" s="342">
        <v>17</v>
      </c>
      <c r="C26" s="348"/>
      <c r="D26" s="347"/>
      <c r="E26" s="347"/>
      <c r="H26" s="194"/>
    </row>
    <row r="27" spans="1:8" s="78" customFormat="1" ht="32.1" customHeight="1" thickBot="1" x14ac:dyDescent="0.2">
      <c r="A27" s="135"/>
      <c r="B27" s="342">
        <v>18</v>
      </c>
      <c r="C27" s="348"/>
      <c r="D27" s="347"/>
      <c r="E27" s="347"/>
      <c r="H27" s="194"/>
    </row>
    <row r="28" spans="1:8" s="78" customFormat="1" ht="32.1" customHeight="1" thickBot="1" x14ac:dyDescent="0.2">
      <c r="A28" s="135"/>
      <c r="B28" s="342">
        <v>19</v>
      </c>
      <c r="C28" s="348"/>
      <c r="D28" s="347"/>
      <c r="E28" s="347"/>
      <c r="H28" s="194"/>
    </row>
    <row r="29" spans="1:8" s="78" customFormat="1" ht="32.1" customHeight="1" thickBot="1" x14ac:dyDescent="0.2">
      <c r="A29" s="134"/>
      <c r="B29" s="343">
        <v>20</v>
      </c>
      <c r="C29" s="348"/>
      <c r="D29" s="347"/>
      <c r="E29" s="347"/>
      <c r="H29" s="195"/>
    </row>
    <row r="30" spans="1:8" x14ac:dyDescent="0.15">
      <c r="F30" s="197" t="s">
        <v>390</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view="pageBreakPreview" topLeftCell="A7" zoomScaleNormal="100" zoomScaleSheetLayoutView="100" zoomScalePageLayoutView="80" workbookViewId="0">
      <selection activeCell="L41" sqref="L41"/>
    </sheetView>
  </sheetViews>
  <sheetFormatPr defaultColWidth="9" defaultRowHeight="13.5" x14ac:dyDescent="0.15"/>
  <cols>
    <col min="1" max="1" width="5.625" style="560" customWidth="1"/>
    <col min="2" max="2" width="34.25" style="560" customWidth="1"/>
    <col min="3" max="6" width="20.625" style="560" customWidth="1"/>
    <col min="7" max="7" width="11.5" style="560" customWidth="1"/>
    <col min="8" max="8" width="15.25" style="560" customWidth="1"/>
    <col min="9" max="9" width="2.25" style="560" customWidth="1"/>
    <col min="10" max="10" width="100.625" style="560" customWidth="1"/>
    <col min="11" max="16384" width="9" style="560"/>
  </cols>
  <sheetData>
    <row r="1" spans="1:10" s="570" customFormat="1" ht="20.25" customHeight="1" thickBot="1" x14ac:dyDescent="0.2">
      <c r="A1" s="1880" t="s">
        <v>278</v>
      </c>
      <c r="B1" s="1880"/>
      <c r="C1" s="1880"/>
      <c r="D1" s="1880"/>
      <c r="E1" s="1880"/>
      <c r="F1" s="1880"/>
      <c r="G1" s="1880"/>
      <c r="I1" s="989" t="s">
        <v>1213</v>
      </c>
    </row>
    <row r="2" spans="1:10" s="570" customFormat="1" ht="24.95" customHeight="1" thickTop="1" thickBot="1" x14ac:dyDescent="0.2">
      <c r="A2" s="1524" t="s">
        <v>386</v>
      </c>
      <c r="B2" s="1524"/>
      <c r="C2" s="1524"/>
      <c r="D2" s="1524"/>
      <c r="E2" s="1524"/>
      <c r="F2" s="1539"/>
      <c r="G2" s="243" t="s">
        <v>293</v>
      </c>
      <c r="H2" s="1879" t="str">
        <f>IF(G2="あり","下の表について入力が必要です",IF(G2="","←「あり」か「なし」を選択してください",""))</f>
        <v>下の表について入力が必要です</v>
      </c>
      <c r="I2" s="989" t="s">
        <v>1301</v>
      </c>
    </row>
    <row r="3" spans="1:10" s="570" customFormat="1" ht="5.0999999999999996" customHeight="1" thickTop="1" x14ac:dyDescent="0.15">
      <c r="A3" s="602"/>
      <c r="B3" s="602"/>
      <c r="C3" s="602"/>
      <c r="D3" s="602"/>
      <c r="E3" s="602"/>
      <c r="F3" s="602"/>
      <c r="G3" s="603"/>
      <c r="H3" s="1879"/>
      <c r="I3" s="78"/>
    </row>
    <row r="4" spans="1:10" s="570" customFormat="1" ht="20.25" customHeight="1" x14ac:dyDescent="0.15">
      <c r="A4" s="602"/>
      <c r="B4" s="602"/>
      <c r="C4" s="602"/>
      <c r="D4" s="601" t="s">
        <v>907</v>
      </c>
      <c r="E4" s="1883" t="str">
        <f>表紙①!E2</f>
        <v>市立柏原病院</v>
      </c>
      <c r="F4" s="1884"/>
      <c r="G4" s="1885"/>
      <c r="H4" s="1879"/>
      <c r="I4" s="989" t="s">
        <v>1271</v>
      </c>
    </row>
    <row r="5" spans="1:10" s="570" customFormat="1" ht="69.95" customHeight="1" thickBot="1" x14ac:dyDescent="0.2">
      <c r="A5" s="1881" t="s">
        <v>906</v>
      </c>
      <c r="B5" s="1881"/>
      <c r="C5" s="1881"/>
      <c r="D5" s="1881"/>
      <c r="E5" s="1881"/>
      <c r="F5" s="1881"/>
      <c r="G5" s="1881"/>
      <c r="H5" s="600"/>
      <c r="I5" s="600"/>
      <c r="J5" s="1207" t="s">
        <v>383</v>
      </c>
    </row>
    <row r="6" spans="1:10" s="570" customFormat="1" ht="20.100000000000001" customHeight="1" thickBot="1" x14ac:dyDescent="0.2">
      <c r="A6" s="543" t="s">
        <v>1622</v>
      </c>
      <c r="B6" s="542"/>
      <c r="C6" s="542"/>
      <c r="D6" s="598">
        <v>48</v>
      </c>
      <c r="E6" s="537" t="s">
        <v>172</v>
      </c>
      <c r="F6" s="537"/>
      <c r="G6" s="596"/>
      <c r="H6" s="600"/>
      <c r="I6" s="600"/>
      <c r="J6" s="564"/>
    </row>
    <row r="7" spans="1:10" s="570" customFormat="1" ht="20.100000000000001" customHeight="1" thickBot="1" x14ac:dyDescent="0.2">
      <c r="A7" s="596"/>
      <c r="B7" s="599"/>
      <c r="C7" s="351" t="s">
        <v>1457</v>
      </c>
      <c r="D7" s="598">
        <v>19</v>
      </c>
      <c r="E7" s="597" t="s">
        <v>7</v>
      </c>
      <c r="F7" s="597"/>
      <c r="G7" s="596"/>
      <c r="H7" s="600"/>
      <c r="I7" s="564"/>
    </row>
    <row r="8" spans="1:10" ht="20.25" customHeight="1" thickBot="1" x14ac:dyDescent="0.2">
      <c r="A8" s="543" t="s">
        <v>905</v>
      </c>
      <c r="B8" s="599"/>
      <c r="C8" s="351"/>
      <c r="D8" s="598">
        <v>11</v>
      </c>
      <c r="E8" s="597" t="s">
        <v>172</v>
      </c>
      <c r="F8" s="597"/>
      <c r="G8" s="596"/>
      <c r="J8" s="564"/>
    </row>
    <row r="9" spans="1:10" ht="46.5" customHeight="1" x14ac:dyDescent="0.15">
      <c r="A9" s="1193" t="s">
        <v>1621</v>
      </c>
      <c r="B9" s="241"/>
      <c r="C9" s="241"/>
      <c r="D9" s="595"/>
      <c r="E9" s="594"/>
      <c r="F9" s="594"/>
      <c r="G9" s="594"/>
      <c r="H9" s="593"/>
      <c r="I9" s="593"/>
      <c r="J9" s="564"/>
    </row>
    <row r="10" spans="1:10" ht="20.25" customHeight="1" thickBot="1" x14ac:dyDescent="0.2">
      <c r="A10" s="586"/>
      <c r="B10" s="592" t="s">
        <v>904</v>
      </c>
      <c r="C10" s="591" t="s">
        <v>903</v>
      </c>
      <c r="D10" s="590" t="s">
        <v>902</v>
      </c>
      <c r="E10" s="589" t="s">
        <v>901</v>
      </c>
      <c r="F10" s="588" t="s">
        <v>900</v>
      </c>
      <c r="G10" s="587" t="s">
        <v>899</v>
      </c>
      <c r="J10" s="564"/>
    </row>
    <row r="11" spans="1:10" ht="20.25" customHeight="1" thickBot="1" x14ac:dyDescent="0.2">
      <c r="A11" s="586">
        <v>1</v>
      </c>
      <c r="B11" s="585" t="s">
        <v>898</v>
      </c>
      <c r="C11" s="583">
        <v>13</v>
      </c>
      <c r="D11" s="583">
        <v>3</v>
      </c>
      <c r="E11" s="583">
        <v>0</v>
      </c>
      <c r="F11" s="583">
        <v>0</v>
      </c>
      <c r="G11" s="582">
        <f>SUM(C11:F11)</f>
        <v>16</v>
      </c>
      <c r="J11" s="564"/>
    </row>
    <row r="12" spans="1:10" s="570" customFormat="1" ht="20.25" customHeight="1" thickBot="1" x14ac:dyDescent="0.2">
      <c r="A12" s="586">
        <v>2</v>
      </c>
      <c r="B12" s="585" t="s">
        <v>1192</v>
      </c>
      <c r="C12" s="583">
        <v>7</v>
      </c>
      <c r="D12" s="583">
        <v>25</v>
      </c>
      <c r="E12" s="583">
        <v>0</v>
      </c>
      <c r="F12" s="583">
        <v>0</v>
      </c>
      <c r="G12" s="582">
        <f>SUM(C12:F12)</f>
        <v>32</v>
      </c>
      <c r="J12" s="564"/>
    </row>
    <row r="13" spans="1:10" s="570" customFormat="1" ht="20.25" customHeight="1" thickBot="1" x14ac:dyDescent="0.2">
      <c r="A13" s="586">
        <v>3</v>
      </c>
      <c r="B13" s="585" t="s">
        <v>1156</v>
      </c>
      <c r="C13" s="584">
        <v>0</v>
      </c>
      <c r="D13" s="583">
        <v>0</v>
      </c>
      <c r="E13" s="583">
        <v>0</v>
      </c>
      <c r="F13" s="583">
        <v>0</v>
      </c>
      <c r="G13" s="582">
        <f>SUM(C13:F13)</f>
        <v>0</v>
      </c>
      <c r="H13" s="562"/>
      <c r="I13" s="562"/>
      <c r="J13" s="564"/>
    </row>
    <row r="14" spans="1:10" s="570" customFormat="1" ht="20.25" customHeight="1" x14ac:dyDescent="0.15">
      <c r="A14" s="581"/>
      <c r="B14" s="580" t="s">
        <v>897</v>
      </c>
      <c r="C14" s="579">
        <f>C11+C12+C13</f>
        <v>20</v>
      </c>
      <c r="D14" s="578">
        <f>D11+D12+D13</f>
        <v>28</v>
      </c>
      <c r="E14" s="577">
        <f>E11+E12+E13</f>
        <v>0</v>
      </c>
      <c r="F14" s="576">
        <f>F11+F12+F13</f>
        <v>0</v>
      </c>
      <c r="G14" s="575">
        <f>SUM(C14:F14)</f>
        <v>48</v>
      </c>
      <c r="H14" s="562"/>
      <c r="I14" s="562"/>
      <c r="J14" s="564"/>
    </row>
    <row r="15" spans="1:10" s="570" customFormat="1" ht="15.75" customHeight="1" x14ac:dyDescent="0.15">
      <c r="A15" s="1192" t="s">
        <v>1623</v>
      </c>
      <c r="B15" s="127"/>
      <c r="C15" s="127"/>
      <c r="D15" s="127"/>
      <c r="E15" s="566"/>
      <c r="F15" s="566"/>
      <c r="G15" s="566"/>
      <c r="H15" s="562"/>
      <c r="I15" s="562"/>
      <c r="J15" s="564"/>
    </row>
    <row r="16" spans="1:10" s="570" customFormat="1" ht="55.5" customHeight="1" x14ac:dyDescent="0.15">
      <c r="A16" s="1882" t="s">
        <v>1118</v>
      </c>
      <c r="B16" s="1882"/>
      <c r="C16" s="1882"/>
      <c r="D16" s="1882"/>
      <c r="E16" s="1882"/>
      <c r="F16" s="1882"/>
      <c r="G16" s="1882"/>
      <c r="H16" s="562"/>
      <c r="I16" s="562"/>
      <c r="J16" s="564"/>
    </row>
    <row r="17" spans="1:10" s="570" customFormat="1" ht="24" customHeight="1" thickBot="1" x14ac:dyDescent="0.2">
      <c r="A17" s="574"/>
      <c r="B17" s="573" t="s">
        <v>896</v>
      </c>
      <c r="C17" s="572" t="s">
        <v>895</v>
      </c>
      <c r="D17" s="1890" t="s">
        <v>896</v>
      </c>
      <c r="E17" s="1891"/>
      <c r="F17" s="572" t="s">
        <v>895</v>
      </c>
      <c r="H17" s="562"/>
      <c r="I17" s="562"/>
      <c r="J17" s="564"/>
    </row>
    <row r="18" spans="1:10" s="570" customFormat="1" ht="24" customHeight="1" thickBot="1" x14ac:dyDescent="0.2">
      <c r="A18" s="569"/>
      <c r="B18" s="837" t="s">
        <v>1120</v>
      </c>
      <c r="C18" s="571">
        <v>5</v>
      </c>
      <c r="D18" s="1888" t="s">
        <v>1137</v>
      </c>
      <c r="E18" s="1889"/>
      <c r="F18" s="571">
        <v>10</v>
      </c>
      <c r="H18" s="562"/>
      <c r="I18" s="562"/>
      <c r="J18" s="564"/>
    </row>
    <row r="19" spans="1:10" s="570" customFormat="1" ht="24" customHeight="1" thickBot="1" x14ac:dyDescent="0.2">
      <c r="A19" s="569"/>
      <c r="B19" s="837" t="s">
        <v>1119</v>
      </c>
      <c r="C19" s="571">
        <v>0</v>
      </c>
      <c r="D19" s="1888" t="s">
        <v>1138</v>
      </c>
      <c r="E19" s="1889"/>
      <c r="F19" s="571">
        <v>0</v>
      </c>
      <c r="H19" s="562"/>
      <c r="I19" s="562"/>
      <c r="J19" s="564"/>
    </row>
    <row r="20" spans="1:10" s="570" customFormat="1" ht="24" customHeight="1" thickBot="1" x14ac:dyDescent="0.2">
      <c r="A20" s="569"/>
      <c r="B20" s="837" t="s">
        <v>1121</v>
      </c>
      <c r="C20" s="571">
        <v>3</v>
      </c>
      <c r="D20" s="838" t="s">
        <v>1139</v>
      </c>
      <c r="E20" s="837"/>
      <c r="F20" s="571">
        <v>0</v>
      </c>
      <c r="H20" s="562"/>
      <c r="I20" s="562"/>
      <c r="J20" s="564"/>
    </row>
    <row r="21" spans="1:10" s="570" customFormat="1" ht="24" customHeight="1" thickBot="1" x14ac:dyDescent="0.2">
      <c r="A21" s="569"/>
      <c r="B21" s="837" t="s">
        <v>1122</v>
      </c>
      <c r="C21" s="571">
        <v>0</v>
      </c>
      <c r="D21" s="838" t="s">
        <v>1140</v>
      </c>
      <c r="E21" s="837"/>
      <c r="F21" s="571">
        <v>3</v>
      </c>
      <c r="H21" s="562"/>
      <c r="I21" s="562"/>
      <c r="J21" s="564"/>
    </row>
    <row r="22" spans="1:10" s="570" customFormat="1" ht="24" customHeight="1" thickBot="1" x14ac:dyDescent="0.2">
      <c r="A22" s="569"/>
      <c r="B22" s="837" t="s">
        <v>1123</v>
      </c>
      <c r="C22" s="571">
        <v>0</v>
      </c>
      <c r="D22" s="838" t="s">
        <v>1141</v>
      </c>
      <c r="E22" s="837"/>
      <c r="F22" s="571">
        <v>0</v>
      </c>
      <c r="H22" s="562"/>
      <c r="I22" s="562"/>
      <c r="J22" s="564"/>
    </row>
    <row r="23" spans="1:10" s="570" customFormat="1" ht="24" customHeight="1" thickBot="1" x14ac:dyDescent="0.2">
      <c r="A23" s="569"/>
      <c r="B23" s="837" t="s">
        <v>1124</v>
      </c>
      <c r="C23" s="571">
        <v>2</v>
      </c>
      <c r="D23" s="838" t="s">
        <v>1142</v>
      </c>
      <c r="E23" s="837"/>
      <c r="F23" s="571">
        <v>2</v>
      </c>
      <c r="H23" s="562"/>
      <c r="I23" s="562"/>
      <c r="J23" s="564"/>
    </row>
    <row r="24" spans="1:10" s="570" customFormat="1" ht="24" customHeight="1" thickBot="1" x14ac:dyDescent="0.2">
      <c r="A24" s="569"/>
      <c r="B24" s="837" t="s">
        <v>1125</v>
      </c>
      <c r="C24" s="571">
        <v>0</v>
      </c>
      <c r="D24" s="838" t="s">
        <v>1143</v>
      </c>
      <c r="E24" s="837"/>
      <c r="F24" s="571">
        <v>3</v>
      </c>
      <c r="H24" s="562"/>
      <c r="I24" s="562"/>
      <c r="J24" s="564"/>
    </row>
    <row r="25" spans="1:10" s="570" customFormat="1" ht="24" customHeight="1" thickBot="1" x14ac:dyDescent="0.2">
      <c r="A25" s="569"/>
      <c r="B25" s="837" t="s">
        <v>1126</v>
      </c>
      <c r="C25" s="571">
        <v>0</v>
      </c>
      <c r="D25" s="838" t="s">
        <v>1144</v>
      </c>
      <c r="E25" s="837"/>
      <c r="F25" s="571">
        <v>0</v>
      </c>
      <c r="H25" s="562"/>
      <c r="I25" s="562"/>
      <c r="J25" s="564"/>
    </row>
    <row r="26" spans="1:10" s="570" customFormat="1" ht="24" customHeight="1" thickBot="1" x14ac:dyDescent="0.2">
      <c r="A26" s="569"/>
      <c r="B26" s="837" t="s">
        <v>1127</v>
      </c>
      <c r="C26" s="571">
        <v>18</v>
      </c>
      <c r="D26" s="838" t="s">
        <v>1145</v>
      </c>
      <c r="E26" s="837"/>
      <c r="F26" s="571">
        <v>0</v>
      </c>
      <c r="H26" s="562"/>
      <c r="I26" s="562"/>
      <c r="J26" s="564"/>
    </row>
    <row r="27" spans="1:10" s="570" customFormat="1" ht="24" customHeight="1" thickBot="1" x14ac:dyDescent="0.2">
      <c r="A27" s="569"/>
      <c r="B27" s="837" t="s">
        <v>1128</v>
      </c>
      <c r="C27" s="571">
        <v>7</v>
      </c>
      <c r="D27" s="838" t="s">
        <v>1146</v>
      </c>
      <c r="E27" s="837"/>
      <c r="F27" s="571">
        <v>0</v>
      </c>
      <c r="H27" s="562" t="s">
        <v>894</v>
      </c>
      <c r="I27" s="562"/>
      <c r="J27" s="564"/>
    </row>
    <row r="28" spans="1:10" s="570" customFormat="1" ht="24" customHeight="1" thickBot="1" x14ac:dyDescent="0.2">
      <c r="A28" s="569"/>
      <c r="B28" s="837" t="s">
        <v>1129</v>
      </c>
      <c r="C28" s="571">
        <v>0</v>
      </c>
      <c r="D28" s="838" t="s">
        <v>1147</v>
      </c>
      <c r="E28" s="837"/>
      <c r="F28" s="571"/>
      <c r="H28" s="562" t="s">
        <v>893</v>
      </c>
      <c r="I28" s="562"/>
      <c r="J28" s="564"/>
    </row>
    <row r="29" spans="1:10" s="570" customFormat="1" ht="24" customHeight="1" thickBot="1" x14ac:dyDescent="0.2">
      <c r="A29" s="569"/>
      <c r="B29" s="837" t="s">
        <v>1130</v>
      </c>
      <c r="C29" s="571">
        <v>0</v>
      </c>
      <c r="D29" s="1886"/>
      <c r="E29" s="1887"/>
      <c r="F29" s="571"/>
      <c r="H29" s="562" t="s">
        <v>892</v>
      </c>
      <c r="I29" s="562"/>
      <c r="J29" s="564"/>
    </row>
    <row r="30" spans="1:10" s="570" customFormat="1" ht="24" customHeight="1" thickBot="1" x14ac:dyDescent="0.2">
      <c r="A30" s="569"/>
      <c r="B30" s="837" t="s">
        <v>1131</v>
      </c>
      <c r="C30" s="571">
        <v>6</v>
      </c>
      <c r="D30" s="1886"/>
      <c r="E30" s="1887"/>
      <c r="F30" s="571"/>
      <c r="H30" s="562" t="s">
        <v>891</v>
      </c>
      <c r="I30" s="562"/>
      <c r="J30" s="564"/>
    </row>
    <row r="31" spans="1:10" s="570" customFormat="1" ht="24" customHeight="1" thickBot="1" x14ac:dyDescent="0.2">
      <c r="A31" s="569"/>
      <c r="B31" s="837" t="s">
        <v>1132</v>
      </c>
      <c r="C31" s="571">
        <v>25</v>
      </c>
      <c r="D31" s="1886"/>
      <c r="E31" s="1887"/>
      <c r="F31" s="571"/>
      <c r="J31" s="564"/>
    </row>
    <row r="32" spans="1:10" s="570" customFormat="1" ht="24" customHeight="1" thickBot="1" x14ac:dyDescent="0.2">
      <c r="A32" s="569"/>
      <c r="B32" s="837" t="s">
        <v>1133</v>
      </c>
      <c r="C32" s="571">
        <v>1</v>
      </c>
      <c r="D32" s="1886"/>
      <c r="E32" s="1887"/>
      <c r="F32" s="571"/>
      <c r="J32" s="564"/>
    </row>
    <row r="33" spans="1:10" s="570" customFormat="1" ht="24" customHeight="1" thickBot="1" x14ac:dyDescent="0.2">
      <c r="A33" s="569"/>
      <c r="B33" s="837" t="s">
        <v>1134</v>
      </c>
      <c r="C33" s="571">
        <v>7</v>
      </c>
      <c r="D33" s="1886"/>
      <c r="E33" s="1887"/>
      <c r="F33" s="571"/>
      <c r="J33" s="564"/>
    </row>
    <row r="34" spans="1:10" s="570" customFormat="1" ht="24" customHeight="1" thickBot="1" x14ac:dyDescent="0.2">
      <c r="A34" s="569"/>
      <c r="B34" s="837" t="s">
        <v>1135</v>
      </c>
      <c r="C34" s="571">
        <v>0</v>
      </c>
      <c r="D34" s="1886"/>
      <c r="E34" s="1887"/>
      <c r="F34" s="571"/>
      <c r="J34" s="564"/>
    </row>
    <row r="35" spans="1:10" s="565" customFormat="1" ht="24" customHeight="1" thickBot="1" x14ac:dyDescent="0.2">
      <c r="A35" s="569"/>
      <c r="B35" s="837" t="s">
        <v>1136</v>
      </c>
      <c r="C35" s="571">
        <v>0</v>
      </c>
      <c r="D35" s="1886"/>
      <c r="E35" s="1887"/>
      <c r="F35" s="571"/>
      <c r="J35" s="564"/>
    </row>
    <row r="36" spans="1:10" ht="20.25" customHeight="1" x14ac:dyDescent="0.15">
      <c r="A36" s="566"/>
      <c r="B36" s="568"/>
      <c r="C36" s="567"/>
      <c r="D36" s="566"/>
      <c r="E36" s="566"/>
      <c r="F36" s="566"/>
      <c r="G36" s="566"/>
      <c r="J36" s="564"/>
    </row>
    <row r="37" spans="1:10" x14ac:dyDescent="0.15">
      <c r="H37" s="562" t="s">
        <v>890</v>
      </c>
      <c r="I37" s="562"/>
    </row>
    <row r="38" spans="1:10" x14ac:dyDescent="0.15">
      <c r="H38" s="562" t="s">
        <v>889</v>
      </c>
      <c r="I38" s="562"/>
    </row>
    <row r="39" spans="1:10" x14ac:dyDescent="0.15">
      <c r="H39" s="562" t="s">
        <v>888</v>
      </c>
      <c r="I39" s="562"/>
    </row>
    <row r="40" spans="1:10" x14ac:dyDescent="0.15">
      <c r="H40" s="562" t="s">
        <v>887</v>
      </c>
      <c r="I40" s="562"/>
    </row>
    <row r="41" spans="1:10" x14ac:dyDescent="0.15">
      <c r="H41" s="562" t="s">
        <v>886</v>
      </c>
      <c r="I41" s="562"/>
    </row>
    <row r="42" spans="1:10" x14ac:dyDescent="0.15">
      <c r="H42" s="562" t="s">
        <v>885</v>
      </c>
      <c r="I42" s="562"/>
    </row>
    <row r="43" spans="1:10" x14ac:dyDescent="0.15">
      <c r="H43" s="562" t="s">
        <v>884</v>
      </c>
      <c r="I43" s="562"/>
    </row>
    <row r="44" spans="1:10" x14ac:dyDescent="0.15">
      <c r="H44" s="562" t="s">
        <v>883</v>
      </c>
      <c r="I44" s="562"/>
    </row>
    <row r="45" spans="1:10" x14ac:dyDescent="0.15">
      <c r="H45" s="562" t="s">
        <v>882</v>
      </c>
      <c r="I45" s="562"/>
    </row>
    <row r="46" spans="1:10" x14ac:dyDescent="0.15">
      <c r="H46" s="562" t="s">
        <v>881</v>
      </c>
      <c r="I46" s="562"/>
    </row>
    <row r="47" spans="1:10" x14ac:dyDescent="0.15">
      <c r="H47" s="562" t="s">
        <v>880</v>
      </c>
      <c r="I47" s="562"/>
    </row>
    <row r="48" spans="1:10" x14ac:dyDescent="0.15">
      <c r="H48" s="562" t="s">
        <v>879</v>
      </c>
      <c r="I48" s="562"/>
    </row>
    <row r="49" spans="8:9" x14ac:dyDescent="0.15">
      <c r="H49" s="562" t="s">
        <v>878</v>
      </c>
      <c r="I49" s="562"/>
    </row>
    <row r="50" spans="8:9" x14ac:dyDescent="0.15">
      <c r="H50" s="562" t="s">
        <v>877</v>
      </c>
      <c r="I50" s="562"/>
    </row>
    <row r="51" spans="8:9" x14ac:dyDescent="0.15">
      <c r="H51" s="562" t="s">
        <v>876</v>
      </c>
      <c r="I51" s="562"/>
    </row>
    <row r="52" spans="8:9" x14ac:dyDescent="0.15">
      <c r="H52" s="562" t="s">
        <v>875</v>
      </c>
      <c r="I52" s="562"/>
    </row>
    <row r="53" spans="8:9" x14ac:dyDescent="0.15">
      <c r="H53" s="562" t="s">
        <v>874</v>
      </c>
      <c r="I53" s="562"/>
    </row>
    <row r="54" spans="8:9" x14ac:dyDescent="0.15">
      <c r="H54" s="562" t="s">
        <v>873</v>
      </c>
      <c r="I54" s="562"/>
    </row>
    <row r="55" spans="8:9" x14ac:dyDescent="0.15">
      <c r="H55" s="562" t="s">
        <v>872</v>
      </c>
      <c r="I55" s="562"/>
    </row>
    <row r="56" spans="8:9" x14ac:dyDescent="0.15">
      <c r="H56" s="562" t="s">
        <v>871</v>
      </c>
      <c r="I56" s="562"/>
    </row>
    <row r="57" spans="8:9" x14ac:dyDescent="0.15">
      <c r="H57" s="562" t="s">
        <v>870</v>
      </c>
      <c r="I57" s="562"/>
    </row>
    <row r="58" spans="8:9" x14ac:dyDescent="0.15">
      <c r="H58" s="562" t="s">
        <v>869</v>
      </c>
      <c r="I58" s="562"/>
    </row>
    <row r="59" spans="8:9" x14ac:dyDescent="0.15">
      <c r="H59" s="562" t="s">
        <v>868</v>
      </c>
      <c r="I59" s="562"/>
    </row>
    <row r="60" spans="8:9" x14ac:dyDescent="0.15">
      <c r="H60" s="562" t="s">
        <v>867</v>
      </c>
      <c r="I60" s="562"/>
    </row>
    <row r="61" spans="8:9" x14ac:dyDescent="0.15">
      <c r="H61" s="562" t="s">
        <v>866</v>
      </c>
      <c r="I61" s="562"/>
    </row>
    <row r="62" spans="8:9" x14ac:dyDescent="0.15">
      <c r="H62" s="562" t="s">
        <v>865</v>
      </c>
      <c r="I62" s="562"/>
    </row>
    <row r="63" spans="8:9" x14ac:dyDescent="0.15">
      <c r="H63" s="561"/>
      <c r="I63" s="561"/>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L41" sqref="L41"/>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60" customWidth="1"/>
    <col min="25" max="25" width="2.25" style="604" customWidth="1"/>
    <col min="26" max="26" width="100.625" style="560" customWidth="1"/>
    <col min="27" max="27" width="10.875" style="248" customWidth="1"/>
    <col min="28" max="28" width="20.125" style="248" customWidth="1"/>
    <col min="29" max="31" width="9" style="248"/>
    <col min="32" max="32" width="8.875" style="248" customWidth="1"/>
    <col min="33" max="16384" width="9" style="248"/>
  </cols>
  <sheetData>
    <row r="1" spans="1:37" s="629" customFormat="1" ht="22.5" customHeight="1" thickBot="1" x14ac:dyDescent="0.2">
      <c r="A1" s="1899" t="s">
        <v>1459</v>
      </c>
      <c r="B1" s="1899"/>
      <c r="C1" s="1899"/>
      <c r="D1" s="1899"/>
      <c r="E1" s="1899"/>
      <c r="F1" s="1899"/>
      <c r="G1" s="1899"/>
      <c r="H1" s="1899"/>
      <c r="I1" s="1899"/>
      <c r="J1" s="1899"/>
      <c r="K1" s="1899"/>
      <c r="L1" s="1899"/>
      <c r="M1" s="1899"/>
      <c r="N1" s="1899"/>
      <c r="O1" s="1899"/>
      <c r="P1" s="1899"/>
      <c r="Q1" s="1899"/>
      <c r="R1" s="1899"/>
      <c r="S1" s="1899"/>
      <c r="T1" s="1899"/>
      <c r="U1" s="1899"/>
      <c r="V1" s="1899"/>
      <c r="W1" s="1899"/>
      <c r="Y1" s="989" t="s">
        <v>1213</v>
      </c>
      <c r="Z1" s="570"/>
      <c r="AA1" s="634"/>
      <c r="AB1" s="633"/>
      <c r="AC1" s="632"/>
      <c r="AD1" s="632"/>
      <c r="AE1" s="632"/>
      <c r="AF1" s="632"/>
      <c r="AG1" s="632"/>
      <c r="AH1" s="632"/>
      <c r="AI1" s="632"/>
      <c r="AJ1" s="632"/>
    </row>
    <row r="2" spans="1:37" s="629" customFormat="1" ht="24.95" customHeight="1" thickTop="1" thickBot="1" x14ac:dyDescent="0.2">
      <c r="A2" s="1524" t="s">
        <v>387</v>
      </c>
      <c r="B2" s="1524"/>
      <c r="C2" s="1524"/>
      <c r="D2" s="1524"/>
      <c r="E2" s="1524"/>
      <c r="F2" s="1524"/>
      <c r="G2" s="1524"/>
      <c r="H2" s="1524"/>
      <c r="I2" s="1524"/>
      <c r="J2" s="1524"/>
      <c r="K2" s="1524"/>
      <c r="L2" s="1524"/>
      <c r="M2" s="1524"/>
      <c r="N2" s="1524"/>
      <c r="O2" s="1524"/>
      <c r="P2" s="1524"/>
      <c r="Q2" s="1524"/>
      <c r="R2" s="1524"/>
      <c r="S2" s="1524"/>
      <c r="T2" s="1524"/>
      <c r="U2" s="1524"/>
      <c r="V2" s="1539"/>
      <c r="W2" s="288" t="s">
        <v>293</v>
      </c>
      <c r="X2" s="1100" t="str">
        <f>IF(W2="","←「あり」か「なし」を選択してください","")</f>
        <v/>
      </c>
      <c r="Y2" s="989" t="s">
        <v>1302</v>
      </c>
      <c r="AA2" s="634"/>
      <c r="AB2" s="633"/>
      <c r="AC2" s="632"/>
      <c r="AD2" s="632"/>
      <c r="AE2" s="632"/>
      <c r="AF2" s="632"/>
      <c r="AG2" s="632"/>
      <c r="AH2" s="632"/>
      <c r="AI2" s="632"/>
      <c r="AJ2" s="632"/>
    </row>
    <row r="3" spans="1:37" s="629" customFormat="1" ht="5.0999999999999996" customHeight="1" thickTop="1" x14ac:dyDescent="0.15">
      <c r="B3" s="631" t="s">
        <v>914</v>
      </c>
      <c r="C3" s="631"/>
      <c r="D3" s="631"/>
      <c r="E3" s="631"/>
      <c r="F3" s="631"/>
      <c r="G3" s="631"/>
      <c r="H3" s="631"/>
      <c r="I3" s="631"/>
      <c r="J3" s="631"/>
      <c r="K3" s="631"/>
      <c r="L3" s="631"/>
      <c r="M3" s="631"/>
      <c r="N3" s="631"/>
      <c r="O3" s="631"/>
      <c r="P3" s="631"/>
      <c r="Q3" s="631"/>
      <c r="R3" s="631"/>
      <c r="S3" s="631"/>
      <c r="T3" s="631"/>
      <c r="U3" s="631"/>
      <c r="V3" s="631"/>
      <c r="W3" s="631"/>
      <c r="X3" s="570"/>
      <c r="Y3" s="78"/>
      <c r="AA3" s="631"/>
      <c r="AE3" s="1892"/>
      <c r="AF3" s="1892"/>
      <c r="AG3" s="1892"/>
      <c r="AH3" s="1892"/>
      <c r="AI3" s="1892"/>
      <c r="AJ3" s="1892"/>
      <c r="AK3" s="1892"/>
    </row>
    <row r="4" spans="1:37" ht="20.25" customHeight="1" x14ac:dyDescent="0.15">
      <c r="D4" s="311" t="s">
        <v>326</v>
      </c>
      <c r="E4" s="1525" t="str">
        <f>表紙①!E2</f>
        <v>市立柏原病院</v>
      </c>
      <c r="F4" s="1893"/>
      <c r="G4" s="1893"/>
      <c r="H4" s="1893"/>
      <c r="I4" s="1893"/>
      <c r="J4" s="1893"/>
      <c r="K4" s="1893"/>
      <c r="L4" s="1893"/>
      <c r="M4" s="1893"/>
      <c r="N4" s="1893"/>
      <c r="O4" s="1893"/>
      <c r="P4" s="1893"/>
      <c r="Q4" s="1893"/>
      <c r="R4" s="1893"/>
      <c r="S4" s="1893"/>
      <c r="T4" s="1893"/>
      <c r="U4" s="1893"/>
      <c r="V4" s="1893"/>
      <c r="W4" s="1526"/>
      <c r="X4" s="570"/>
      <c r="Y4" s="989" t="s">
        <v>1303</v>
      </c>
    </row>
    <row r="5" spans="1:37" ht="20.25" customHeight="1" thickBot="1" x14ac:dyDescent="0.2">
      <c r="D5" s="245" t="s">
        <v>1353</v>
      </c>
      <c r="E5" s="38" t="s">
        <v>1602</v>
      </c>
      <c r="F5" s="38"/>
      <c r="G5" s="38"/>
      <c r="H5" s="38"/>
      <c r="I5" s="38"/>
      <c r="J5" s="38"/>
      <c r="K5" s="38"/>
      <c r="L5" s="38"/>
      <c r="M5" s="119"/>
      <c r="N5" s="119"/>
      <c r="O5" s="119"/>
      <c r="P5" s="119"/>
      <c r="Q5" s="119"/>
      <c r="R5" s="119"/>
      <c r="S5" s="119"/>
      <c r="T5" s="119"/>
      <c r="U5" s="264"/>
      <c r="V5" s="264"/>
      <c r="W5" s="264"/>
      <c r="X5" s="600"/>
      <c r="Y5" s="628"/>
      <c r="Z5" s="1208" t="s">
        <v>383</v>
      </c>
      <c r="AA5" s="626"/>
      <c r="AB5" s="626"/>
    </row>
    <row r="6" spans="1:37" ht="30" customHeight="1" thickBot="1" x14ac:dyDescent="0.2">
      <c r="A6" s="535">
        <v>1</v>
      </c>
      <c r="B6" s="1235" t="s">
        <v>913</v>
      </c>
      <c r="C6" s="1694" t="s">
        <v>1666</v>
      </c>
      <c r="D6" s="1695"/>
      <c r="E6" s="1695"/>
      <c r="F6" s="1695"/>
      <c r="G6" s="1695"/>
      <c r="H6" s="1695"/>
      <c r="I6" s="1695"/>
      <c r="J6" s="1695"/>
      <c r="K6" s="1695"/>
      <c r="L6" s="1695"/>
      <c r="M6" s="1695"/>
      <c r="N6" s="1695"/>
      <c r="O6" s="1695"/>
      <c r="P6" s="1695"/>
      <c r="Q6" s="1695"/>
      <c r="R6" s="1695"/>
      <c r="S6" s="1695"/>
      <c r="T6" s="1695"/>
      <c r="U6" s="1695"/>
      <c r="V6" s="1695"/>
      <c r="W6" s="1696"/>
      <c r="X6" s="600"/>
      <c r="Y6" s="896"/>
      <c r="Z6" s="564"/>
      <c r="AA6" s="611"/>
      <c r="AB6" s="262"/>
    </row>
    <row r="7" spans="1:37" ht="25.5" customHeight="1" thickBot="1" x14ac:dyDescent="0.2">
      <c r="A7" s="1222">
        <v>2</v>
      </c>
      <c r="B7" s="1894" t="s">
        <v>1409</v>
      </c>
      <c r="C7" s="1895"/>
      <c r="D7" s="1900" t="s">
        <v>1667</v>
      </c>
      <c r="E7" s="1901"/>
      <c r="F7" s="1901"/>
      <c r="G7" s="1901"/>
      <c r="H7" s="1901"/>
      <c r="I7" s="1901"/>
      <c r="J7" s="1901"/>
      <c r="K7" s="1901"/>
      <c r="L7" s="1901"/>
      <c r="M7" s="1902"/>
      <c r="N7" s="1600" t="s">
        <v>243</v>
      </c>
      <c r="O7" s="1600"/>
      <c r="P7" s="1600"/>
      <c r="Q7" s="1599"/>
      <c r="R7" s="1599"/>
      <c r="S7" s="1599"/>
      <c r="T7" s="1599"/>
      <c r="U7" s="1599"/>
      <c r="V7" s="1599"/>
      <c r="W7" s="541"/>
      <c r="X7" s="570"/>
      <c r="Y7" s="897"/>
      <c r="Z7" s="564"/>
      <c r="AA7" s="611"/>
      <c r="AB7" s="262"/>
    </row>
    <row r="8" spans="1:37" ht="25.5" customHeight="1" thickBot="1" x14ac:dyDescent="0.2">
      <c r="A8" s="1896">
        <v>3</v>
      </c>
      <c r="B8" s="624" t="s">
        <v>912</v>
      </c>
      <c r="C8" s="544" t="s">
        <v>1668</v>
      </c>
      <c r="D8" s="1134"/>
      <c r="E8" s="1135"/>
      <c r="F8" s="1135"/>
      <c r="G8" s="1135"/>
      <c r="H8" s="1135"/>
      <c r="I8" s="1135"/>
      <c r="J8" s="1135"/>
      <c r="K8" s="1135"/>
      <c r="L8" s="1135"/>
      <c r="M8" s="1135"/>
      <c r="N8" s="1135"/>
      <c r="O8" s="1135"/>
      <c r="P8" s="1135"/>
      <c r="Q8" s="1135"/>
      <c r="R8" s="1135"/>
      <c r="S8" s="1135"/>
      <c r="T8" s="1135"/>
      <c r="U8" s="1135"/>
      <c r="V8" s="1135"/>
      <c r="W8" s="1136"/>
      <c r="X8" s="570"/>
      <c r="Y8" s="896"/>
      <c r="Z8" s="564"/>
      <c r="AA8" s="608"/>
      <c r="AB8" s="262"/>
      <c r="AC8" s="262"/>
    </row>
    <row r="9" spans="1:37" ht="25.5" customHeight="1" thickBot="1" x14ac:dyDescent="0.2">
      <c r="A9" s="1897"/>
      <c r="B9" s="1245" t="s">
        <v>911</v>
      </c>
      <c r="C9" s="544" t="s">
        <v>1669</v>
      </c>
      <c r="D9" s="1137"/>
      <c r="E9" s="610"/>
      <c r="F9" s="610"/>
      <c r="G9" s="610"/>
      <c r="H9" s="610"/>
      <c r="I9" s="610"/>
      <c r="J9" s="610"/>
      <c r="K9" s="610"/>
      <c r="L9" s="610"/>
      <c r="M9" s="610"/>
      <c r="N9" s="610"/>
      <c r="O9" s="610"/>
      <c r="P9" s="610"/>
      <c r="Q9" s="610"/>
      <c r="R9" s="610"/>
      <c r="S9" s="610"/>
      <c r="T9" s="610"/>
      <c r="U9" s="610"/>
      <c r="V9" s="610"/>
      <c r="W9" s="609"/>
      <c r="X9" s="570"/>
      <c r="Y9" s="897"/>
      <c r="Z9" s="564"/>
      <c r="AA9" s="608"/>
      <c r="AB9" s="262"/>
      <c r="AC9" s="262"/>
    </row>
    <row r="10" spans="1:37" ht="25.5" customHeight="1" thickBot="1" x14ac:dyDescent="0.2">
      <c r="A10" s="1897"/>
      <c r="B10" s="617" t="s">
        <v>910</v>
      </c>
      <c r="C10" s="544" t="s">
        <v>1668</v>
      </c>
      <c r="D10" s="1138"/>
      <c r="E10" s="1139"/>
      <c r="F10" s="1139"/>
      <c r="G10" s="1139"/>
      <c r="H10" s="1139"/>
      <c r="I10" s="1139"/>
      <c r="J10" s="1139"/>
      <c r="K10" s="1139"/>
      <c r="L10" s="1139"/>
      <c r="M10" s="1139"/>
      <c r="N10" s="1139"/>
      <c r="O10" s="1139"/>
      <c r="P10" s="1139"/>
      <c r="Q10" s="1139"/>
      <c r="R10" s="1139"/>
      <c r="S10" s="1139"/>
      <c r="T10" s="1139"/>
      <c r="U10" s="1139"/>
      <c r="V10" s="1139"/>
      <c r="W10" s="1140"/>
      <c r="X10" s="570"/>
      <c r="Y10" s="896"/>
      <c r="Z10" s="564"/>
      <c r="AA10" s="608"/>
      <c r="AB10" s="262"/>
      <c r="AC10" s="262"/>
    </row>
    <row r="11" spans="1:37" ht="25.5" customHeight="1" thickBot="1" x14ac:dyDescent="0.2">
      <c r="A11" s="1897"/>
      <c r="B11" s="1906" t="s">
        <v>1434</v>
      </c>
      <c r="C11" s="1907"/>
      <c r="D11" s="1903" t="s">
        <v>1667</v>
      </c>
      <c r="E11" s="1904"/>
      <c r="F11" s="1904"/>
      <c r="G11" s="1904"/>
      <c r="H11" s="1904"/>
      <c r="I11" s="1904"/>
      <c r="J11" s="1904"/>
      <c r="K11" s="1904"/>
      <c r="L11" s="1904"/>
      <c r="M11" s="1905"/>
      <c r="N11" s="1630" t="s">
        <v>243</v>
      </c>
      <c r="O11" s="1631"/>
      <c r="P11" s="1632"/>
      <c r="Q11" s="1599"/>
      <c r="R11" s="1599"/>
      <c r="S11" s="1599"/>
      <c r="T11" s="1599"/>
      <c r="U11" s="1599"/>
      <c r="V11" s="1599"/>
      <c r="W11" s="541"/>
      <c r="Y11" s="897"/>
      <c r="Z11" s="564"/>
      <c r="AA11" s="611"/>
      <c r="AB11" s="262"/>
    </row>
    <row r="12" spans="1:37" ht="25.5" customHeight="1" thickBot="1" x14ac:dyDescent="0.2">
      <c r="A12" s="1898"/>
      <c r="B12" s="1245" t="s">
        <v>909</v>
      </c>
      <c r="C12" s="544" t="s">
        <v>1669</v>
      </c>
      <c r="D12" s="610"/>
      <c r="E12" s="610"/>
      <c r="F12" s="623"/>
      <c r="G12" s="610"/>
      <c r="H12" s="623"/>
      <c r="I12" s="623"/>
      <c r="J12" s="610"/>
      <c r="K12" s="623"/>
      <c r="L12" s="610"/>
      <c r="M12" s="623"/>
      <c r="N12" s="623"/>
      <c r="O12" s="610"/>
      <c r="P12" s="623"/>
      <c r="Q12" s="610"/>
      <c r="R12" s="623"/>
      <c r="S12" s="623"/>
      <c r="T12" s="610"/>
      <c r="U12" s="623"/>
      <c r="V12" s="610"/>
      <c r="W12" s="614"/>
      <c r="X12" s="570"/>
      <c r="Y12" s="897"/>
      <c r="Z12" s="564"/>
      <c r="AA12" s="611"/>
      <c r="AB12" s="262"/>
    </row>
    <row r="13" spans="1:37" ht="25.5" customHeight="1" thickBot="1" x14ac:dyDescent="0.2">
      <c r="A13" s="1896">
        <v>4</v>
      </c>
      <c r="B13" s="621" t="s">
        <v>908</v>
      </c>
      <c r="C13" s="544" t="s">
        <v>1668</v>
      </c>
      <c r="D13" s="620"/>
      <c r="E13" s="619"/>
      <c r="F13" s="619"/>
      <c r="G13" s="619"/>
      <c r="H13" s="619"/>
      <c r="I13" s="619"/>
      <c r="J13" s="619"/>
      <c r="K13" s="619"/>
      <c r="L13" s="619"/>
      <c r="M13" s="619"/>
      <c r="N13" s="619"/>
      <c r="O13" s="619"/>
      <c r="P13" s="619"/>
      <c r="Q13" s="619"/>
      <c r="R13" s="619"/>
      <c r="S13" s="619"/>
      <c r="T13" s="619"/>
      <c r="U13" s="619"/>
      <c r="V13" s="619"/>
      <c r="W13" s="618"/>
      <c r="Y13" s="897"/>
      <c r="Z13" s="564"/>
      <c r="AA13" s="611"/>
      <c r="AB13" s="262"/>
    </row>
    <row r="14" spans="1:37" ht="25.5" customHeight="1" thickBot="1" x14ac:dyDescent="0.2">
      <c r="A14" s="1897"/>
      <c r="B14" s="1906" t="s">
        <v>1435</v>
      </c>
      <c r="C14" s="1907"/>
      <c r="D14" s="1694"/>
      <c r="E14" s="1695"/>
      <c r="F14" s="1695"/>
      <c r="G14" s="1695"/>
      <c r="H14" s="1695"/>
      <c r="I14" s="1695"/>
      <c r="J14" s="1695"/>
      <c r="K14" s="1695"/>
      <c r="L14" s="1695"/>
      <c r="M14" s="1695"/>
      <c r="N14" s="1695"/>
      <c r="O14" s="1695"/>
      <c r="P14" s="1695"/>
      <c r="Q14" s="1695"/>
      <c r="R14" s="1695"/>
      <c r="S14" s="1695"/>
      <c r="T14" s="1695"/>
      <c r="U14" s="1695"/>
      <c r="V14" s="1695"/>
      <c r="W14" s="1696"/>
      <c r="Y14" s="898"/>
      <c r="Z14" s="564"/>
      <c r="AA14" s="608"/>
      <c r="AB14" s="262"/>
      <c r="AC14" s="262"/>
    </row>
    <row r="15" spans="1:37" ht="25.5" customHeight="1" thickBot="1" x14ac:dyDescent="0.2">
      <c r="A15" s="1897"/>
      <c r="B15" s="762" t="s">
        <v>1103</v>
      </c>
      <c r="C15" s="544" t="s">
        <v>1668</v>
      </c>
      <c r="D15" s="612"/>
      <c r="E15" s="612"/>
      <c r="F15" s="612"/>
      <c r="G15" s="612"/>
      <c r="H15" s="612"/>
      <c r="I15" s="612"/>
      <c r="J15" s="612"/>
      <c r="K15" s="612"/>
      <c r="L15" s="612"/>
      <c r="M15" s="612"/>
      <c r="N15" s="612"/>
      <c r="O15" s="612"/>
      <c r="P15" s="612"/>
      <c r="Q15" s="612"/>
      <c r="R15" s="612"/>
      <c r="S15" s="612"/>
      <c r="T15" s="612"/>
      <c r="U15" s="612"/>
      <c r="V15" s="612"/>
      <c r="W15" s="616"/>
      <c r="Y15" s="896"/>
      <c r="Z15" s="564"/>
      <c r="AA15" s="608"/>
      <c r="AB15" s="262"/>
      <c r="AC15" s="262"/>
    </row>
    <row r="16" spans="1:37" ht="25.5" customHeight="1" thickBot="1" x14ac:dyDescent="0.2">
      <c r="A16" s="1898"/>
      <c r="B16" s="1908" t="s">
        <v>1436</v>
      </c>
      <c r="C16" s="1909"/>
      <c r="D16" s="1694"/>
      <c r="E16" s="1695"/>
      <c r="F16" s="1695"/>
      <c r="G16" s="1695"/>
      <c r="H16" s="1695"/>
      <c r="I16" s="1695"/>
      <c r="J16" s="1695"/>
      <c r="K16" s="1695"/>
      <c r="L16" s="1695"/>
      <c r="M16" s="1695"/>
      <c r="N16" s="1695"/>
      <c r="O16" s="1695"/>
      <c r="P16" s="1695"/>
      <c r="Q16" s="1695"/>
      <c r="R16" s="1695"/>
      <c r="S16" s="1695"/>
      <c r="T16" s="1695"/>
      <c r="U16" s="1695"/>
      <c r="V16" s="1695"/>
      <c r="W16" s="1696"/>
      <c r="Y16" s="897"/>
      <c r="Z16" s="564"/>
      <c r="AA16" s="611"/>
      <c r="AB16" s="262"/>
    </row>
    <row r="17" spans="24:29" ht="25.5" customHeight="1" x14ac:dyDescent="0.15">
      <c r="Y17" s="897"/>
      <c r="Z17" s="564"/>
      <c r="AA17" s="611"/>
      <c r="AB17" s="262"/>
    </row>
    <row r="18" spans="24:29" ht="25.5" customHeight="1" x14ac:dyDescent="0.15">
      <c r="Y18" s="897"/>
      <c r="Z18" s="564"/>
      <c r="AA18" s="611"/>
      <c r="AB18" s="262"/>
    </row>
    <row r="19" spans="24:29" ht="51" customHeight="1" x14ac:dyDescent="0.15">
      <c r="Y19" s="896"/>
      <c r="Z19" s="564"/>
      <c r="AA19" s="608"/>
      <c r="AB19" s="262"/>
      <c r="AC19" s="262"/>
    </row>
    <row r="20" spans="24:29" ht="34.5" customHeight="1" x14ac:dyDescent="0.15">
      <c r="X20" s="570"/>
      <c r="Y20" s="898"/>
      <c r="Z20" s="564"/>
      <c r="AA20" s="611"/>
      <c r="AB20" s="262"/>
      <c r="AC20" s="615"/>
    </row>
    <row r="21" spans="24:29" ht="34.5" customHeight="1" x14ac:dyDescent="0.15">
      <c r="X21" s="565"/>
      <c r="Y21" s="898"/>
      <c r="Z21" s="564"/>
      <c r="AA21" s="611"/>
      <c r="AB21" s="262"/>
      <c r="AC21" s="615"/>
    </row>
    <row r="22" spans="24:29" ht="30" customHeight="1" x14ac:dyDescent="0.15">
      <c r="X22" s="563"/>
      <c r="Y22" s="896"/>
      <c r="Z22" s="564"/>
      <c r="AA22" s="608"/>
      <c r="AB22" s="1797"/>
    </row>
    <row r="23" spans="24:29" ht="40.5" customHeight="1" x14ac:dyDescent="0.15">
      <c r="Y23" s="897"/>
      <c r="Z23" s="564"/>
      <c r="AA23" s="611"/>
      <c r="AB23" s="1797"/>
    </row>
    <row r="24" spans="24:29" ht="27" customHeight="1" x14ac:dyDescent="0.15">
      <c r="Y24" s="896"/>
      <c r="Z24" s="564"/>
      <c r="AA24" s="608"/>
      <c r="AB24" s="262"/>
    </row>
    <row r="25" spans="24:29" ht="31.5" customHeight="1" x14ac:dyDescent="0.15">
      <c r="Y25" s="897"/>
      <c r="Z25" s="564"/>
      <c r="AA25" s="608"/>
      <c r="AB25" s="262"/>
    </row>
    <row r="26" spans="24:29" ht="85.5" customHeight="1" x14ac:dyDescent="0.15">
      <c r="Y26" s="897"/>
      <c r="Z26" s="607"/>
      <c r="AA26" s="606"/>
      <c r="AB26" s="262"/>
    </row>
    <row r="27" spans="24:29" ht="16.5" customHeight="1" x14ac:dyDescent="0.15">
      <c r="X27" s="563" t="s">
        <v>390</v>
      </c>
      <c r="AA27" s="605"/>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view="pageBreakPreview" topLeftCell="A20" zoomScaleNormal="100" zoomScaleSheetLayoutView="100" zoomScalePageLayoutView="80" workbookViewId="0">
      <selection activeCell="L41" sqref="L41"/>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23" t="s">
        <v>932</v>
      </c>
      <c r="B1" s="1523"/>
      <c r="C1" s="1523"/>
      <c r="D1" s="1523"/>
      <c r="E1" s="1523"/>
      <c r="F1" s="1523"/>
      <c r="G1" s="1523"/>
      <c r="H1" s="1523"/>
      <c r="I1" s="1523"/>
      <c r="K1" s="989" t="s">
        <v>1213</v>
      </c>
    </row>
    <row r="2" spans="1:12" s="267" customFormat="1" ht="24.95" customHeight="1" thickTop="1" thickBot="1" x14ac:dyDescent="0.2">
      <c r="A2" s="1588" t="s">
        <v>387</v>
      </c>
      <c r="B2" s="1588"/>
      <c r="C2" s="1588"/>
      <c r="D2" s="1588"/>
      <c r="E2" s="1588"/>
      <c r="F2" s="1588"/>
      <c r="G2" s="1588"/>
      <c r="H2" s="1589"/>
      <c r="I2" s="288" t="s">
        <v>293</v>
      </c>
      <c r="J2" s="1918" t="str">
        <f>IF(AND(G9&lt;&gt;"",G10&lt;&gt;"",G11&lt;&gt;"",G12&lt;&gt;"",G13&lt;&gt;"",G14&lt;&gt;"",G15&lt;&gt;"",G16&lt;&gt;"",G17&lt;&gt;"",G18&lt;&gt;"",G24&lt;&gt;"",G25&lt;&gt;"",G26&lt;&gt;"",G27&lt;&gt;"",G28&lt;&gt;"",G29&lt;&gt;"",I2&lt;&gt;""),"",IF(I2="あり","下の表の人数等の入力が必要です",IF(I2="","←「あり」か「なし」を選択してください","")))</f>
        <v/>
      </c>
      <c r="K2" s="989" t="s">
        <v>1301</v>
      </c>
    </row>
    <row r="3" spans="1:12" ht="4.7" customHeight="1" thickTop="1" x14ac:dyDescent="0.15">
      <c r="F3" s="643"/>
      <c r="G3" s="643"/>
      <c r="H3" s="643"/>
      <c r="J3" s="1918"/>
      <c r="K3" s="78"/>
    </row>
    <row r="4" spans="1:12" ht="20.100000000000001" customHeight="1" x14ac:dyDescent="0.15">
      <c r="E4" s="311" t="s">
        <v>326</v>
      </c>
      <c r="F4" s="1919" t="s">
        <v>1670</v>
      </c>
      <c r="G4" s="1920"/>
      <c r="H4" s="1920"/>
      <c r="I4" s="1921"/>
      <c r="J4" s="1918"/>
      <c r="K4" s="989" t="s">
        <v>1271</v>
      </c>
    </row>
    <row r="5" spans="1:12" ht="20.100000000000001" customHeight="1" x14ac:dyDescent="0.15">
      <c r="E5" s="245" t="s">
        <v>1353</v>
      </c>
      <c r="F5" s="38" t="s">
        <v>1602</v>
      </c>
      <c r="G5" s="38"/>
      <c r="H5" s="264"/>
      <c r="I5" s="244"/>
      <c r="J5" s="244"/>
      <c r="L5" s="1208" t="s">
        <v>383</v>
      </c>
    </row>
    <row r="6" spans="1:12" ht="72" customHeight="1" x14ac:dyDescent="0.15">
      <c r="A6" s="1938" t="s">
        <v>1327</v>
      </c>
      <c r="B6" s="1938"/>
      <c r="C6" s="1938"/>
      <c r="D6" s="1938"/>
      <c r="E6" s="1938"/>
      <c r="F6" s="1938"/>
      <c r="G6" s="1938"/>
      <c r="H6" s="1938"/>
      <c r="I6" s="1938"/>
      <c r="J6" s="922"/>
      <c r="L6" s="367"/>
    </row>
    <row r="7" spans="1:12" ht="23.25" customHeight="1" x14ac:dyDescent="0.15">
      <c r="A7" s="1932" t="s">
        <v>1331</v>
      </c>
      <c r="B7" s="1932"/>
      <c r="C7" s="1932"/>
      <c r="D7" s="1932"/>
      <c r="E7" s="1932"/>
      <c r="F7" s="1932"/>
      <c r="G7" s="1932"/>
      <c r="H7" s="1141"/>
      <c r="I7" s="1141"/>
      <c r="J7" s="1141"/>
      <c r="L7" s="367"/>
    </row>
    <row r="8" spans="1:12" ht="18.75" customHeight="1" thickBot="1" x14ac:dyDescent="0.2">
      <c r="A8" s="1944" t="s">
        <v>1334</v>
      </c>
      <c r="B8" s="1945"/>
      <c r="C8" s="1945"/>
      <c r="D8" s="1945"/>
      <c r="E8" s="1945"/>
      <c r="F8" s="1946"/>
      <c r="G8" s="1168" t="s">
        <v>1333</v>
      </c>
      <c r="H8" s="1141"/>
      <c r="I8" s="1141"/>
      <c r="J8" s="1141"/>
      <c r="L8" s="367"/>
    </row>
    <row r="9" spans="1:12" ht="19.5" customHeight="1" thickBot="1" x14ac:dyDescent="0.2">
      <c r="A9" s="1947" t="s">
        <v>1410</v>
      </c>
      <c r="B9" s="1948"/>
      <c r="C9" s="1948"/>
      <c r="D9" s="1948"/>
      <c r="E9" s="1948"/>
      <c r="F9" s="1948"/>
      <c r="G9" s="1210">
        <v>1</v>
      </c>
      <c r="H9" s="1181" t="str">
        <f>IF(AND(I2="あり",G9&lt;&gt;"",G10&lt;&gt;"",G11&lt;&gt;"",G12&lt;&gt;"",G13&lt;&gt;"",G14&lt;&gt;"",G15&lt;&gt;"",G16&lt;&gt;"",G17&lt;&gt;"",G18&lt;&gt;""),"OK",IF(I2&lt;&gt;"あり","",IF(OR(G9="",G10="",G11="",G12="",G13="",G14="",G15="",G16="",G17="",G18=""),"未記入あり","")))</f>
        <v>OK</v>
      </c>
      <c r="I9" s="1141"/>
      <c r="J9" s="1141"/>
      <c r="L9" s="367"/>
    </row>
    <row r="10" spans="1:12" ht="19.5" customHeight="1" thickBot="1" x14ac:dyDescent="0.2">
      <c r="A10" s="1156"/>
      <c r="B10" s="1940" t="s">
        <v>1328</v>
      </c>
      <c r="C10" s="1941"/>
      <c r="D10" s="1941"/>
      <c r="E10" s="1941"/>
      <c r="F10" s="1941"/>
      <c r="G10" s="1210">
        <v>1</v>
      </c>
      <c r="H10" s="1141"/>
      <c r="I10" s="1141"/>
      <c r="J10" s="1141"/>
      <c r="L10" s="367"/>
    </row>
    <row r="11" spans="1:12" ht="19.5" customHeight="1" thickBot="1" x14ac:dyDescent="0.2">
      <c r="A11" s="1157"/>
      <c r="B11" s="1169" t="s">
        <v>1329</v>
      </c>
      <c r="C11" s="1170"/>
      <c r="D11" s="1170"/>
      <c r="E11" s="1170"/>
      <c r="F11" s="1170"/>
      <c r="G11" s="1210">
        <v>0</v>
      </c>
      <c r="H11" s="1141"/>
      <c r="I11" s="1141"/>
      <c r="J11" s="1141"/>
      <c r="L11" s="367"/>
    </row>
    <row r="12" spans="1:12" ht="19.5" customHeight="1" thickBot="1" x14ac:dyDescent="0.2">
      <c r="A12" s="1947" t="s">
        <v>1411</v>
      </c>
      <c r="B12" s="1948"/>
      <c r="C12" s="1948"/>
      <c r="D12" s="1948"/>
      <c r="E12" s="1948"/>
      <c r="F12" s="1948"/>
      <c r="G12" s="1210">
        <v>1</v>
      </c>
      <c r="H12" s="1141"/>
      <c r="I12" s="1141"/>
      <c r="J12" s="1141"/>
      <c r="L12" s="367"/>
    </row>
    <row r="13" spans="1:12" ht="19.5" customHeight="1" thickBot="1" x14ac:dyDescent="0.2">
      <c r="A13" s="1156"/>
      <c r="B13" s="1940" t="s">
        <v>1328</v>
      </c>
      <c r="C13" s="1941"/>
      <c r="D13" s="1941"/>
      <c r="E13" s="1941"/>
      <c r="F13" s="1941"/>
      <c r="G13" s="1210">
        <v>0</v>
      </c>
      <c r="H13" s="1141"/>
      <c r="I13" s="1141"/>
      <c r="J13" s="1141"/>
      <c r="L13" s="367"/>
    </row>
    <row r="14" spans="1:12" ht="19.5" customHeight="1" thickBot="1" x14ac:dyDescent="0.2">
      <c r="A14" s="1157"/>
      <c r="B14" s="1169" t="s">
        <v>1329</v>
      </c>
      <c r="C14" s="1170"/>
      <c r="D14" s="1170"/>
      <c r="E14" s="1170"/>
      <c r="F14" s="1170"/>
      <c r="G14" s="1210">
        <v>0</v>
      </c>
      <c r="H14" s="1141"/>
      <c r="I14" s="1141"/>
      <c r="J14" s="1141"/>
      <c r="L14" s="367"/>
    </row>
    <row r="15" spans="1:12" ht="19.5" customHeight="1" thickBot="1" x14ac:dyDescent="0.2">
      <c r="A15" s="1947" t="s">
        <v>1412</v>
      </c>
      <c r="B15" s="1948"/>
      <c r="C15" s="1948"/>
      <c r="D15" s="1948"/>
      <c r="E15" s="1948"/>
      <c r="F15" s="1948"/>
      <c r="G15" s="1210">
        <v>0</v>
      </c>
      <c r="H15" s="1141"/>
      <c r="I15" s="1141"/>
      <c r="J15" s="1141"/>
      <c r="L15" s="367"/>
    </row>
    <row r="16" spans="1:12" ht="19.5" customHeight="1" thickBot="1" x14ac:dyDescent="0.2">
      <c r="A16" s="1156"/>
      <c r="B16" s="1940" t="s">
        <v>1328</v>
      </c>
      <c r="C16" s="1941"/>
      <c r="D16" s="1941"/>
      <c r="E16" s="1941"/>
      <c r="F16" s="1941"/>
      <c r="G16" s="1210">
        <v>0</v>
      </c>
      <c r="H16" s="1141"/>
      <c r="I16" s="1141"/>
      <c r="J16" s="1141"/>
      <c r="L16" s="367"/>
    </row>
    <row r="17" spans="1:12" ht="19.5" customHeight="1" thickBot="1" x14ac:dyDescent="0.2">
      <c r="A17" s="1157"/>
      <c r="B17" s="1169" t="s">
        <v>1329</v>
      </c>
      <c r="C17" s="1170"/>
      <c r="D17" s="1170"/>
      <c r="E17" s="1170"/>
      <c r="F17" s="1170"/>
      <c r="G17" s="1210">
        <v>0</v>
      </c>
      <c r="H17" s="1141"/>
      <c r="I17" s="1141"/>
      <c r="J17" s="1141"/>
      <c r="L17" s="367"/>
    </row>
    <row r="18" spans="1:12" ht="19.5" customHeight="1" thickBot="1" x14ac:dyDescent="0.2">
      <c r="A18" s="1942" t="s">
        <v>1330</v>
      </c>
      <c r="B18" s="1943"/>
      <c r="C18" s="1943"/>
      <c r="D18" s="1943"/>
      <c r="E18" s="1943"/>
      <c r="F18" s="1943"/>
      <c r="G18" s="1210">
        <v>0</v>
      </c>
      <c r="H18" s="1141"/>
      <c r="I18" s="1141"/>
      <c r="J18" s="1141"/>
      <c r="L18" s="367"/>
    </row>
    <row r="19" spans="1:12" ht="46.5" customHeight="1" x14ac:dyDescent="0.15">
      <c r="A19" s="1949" t="s">
        <v>1455</v>
      </c>
      <c r="B19" s="1949"/>
      <c r="C19" s="1949"/>
      <c r="D19" s="1949"/>
      <c r="E19" s="1949"/>
      <c r="F19" s="1949"/>
      <c r="G19" s="1949"/>
      <c r="H19" s="1141"/>
      <c r="I19" s="1141"/>
      <c r="J19" s="1141"/>
      <c r="L19" s="367"/>
    </row>
    <row r="20" spans="1:12" ht="42.75" customHeight="1" x14ac:dyDescent="0.15">
      <c r="A20" s="1161"/>
      <c r="B20" s="1162" t="s">
        <v>920</v>
      </c>
      <c r="C20" s="1163" t="s">
        <v>1335</v>
      </c>
      <c r="D20" s="1939" t="s">
        <v>930</v>
      </c>
      <c r="E20" s="1939"/>
      <c r="F20" s="1939"/>
      <c r="G20" s="1163" t="s">
        <v>1333</v>
      </c>
      <c r="H20" s="1234" t="s">
        <v>1413</v>
      </c>
      <c r="L20" s="367"/>
    </row>
    <row r="21" spans="1:12" s="700" customFormat="1" ht="15" customHeight="1" x14ac:dyDescent="0.15">
      <c r="A21" s="1158" t="s">
        <v>919</v>
      </c>
      <c r="B21" s="1159" t="s">
        <v>929</v>
      </c>
      <c r="C21" s="1160" t="s">
        <v>926</v>
      </c>
      <c r="D21" s="1922" t="s">
        <v>928</v>
      </c>
      <c r="E21" s="1923"/>
      <c r="F21" s="1923"/>
      <c r="G21" s="1164"/>
      <c r="H21" s="1164"/>
      <c r="L21" s="367"/>
    </row>
    <row r="22" spans="1:12" s="700" customFormat="1" ht="15" customHeight="1" x14ac:dyDescent="0.15">
      <c r="A22" s="642" t="s">
        <v>917</v>
      </c>
      <c r="B22" s="641" t="s">
        <v>927</v>
      </c>
      <c r="C22" s="640" t="s">
        <v>926</v>
      </c>
      <c r="D22" s="1924" t="s">
        <v>925</v>
      </c>
      <c r="E22" s="1925"/>
      <c r="F22" s="1926"/>
      <c r="G22" s="1164"/>
      <c r="H22" s="1164"/>
      <c r="L22" s="367"/>
    </row>
    <row r="23" spans="1:12" s="700" customFormat="1" ht="15" customHeight="1" thickBot="1" x14ac:dyDescent="0.2">
      <c r="A23" s="1166" t="s">
        <v>917</v>
      </c>
      <c r="B23" s="1167" t="s">
        <v>924</v>
      </c>
      <c r="C23" s="639" t="s">
        <v>923</v>
      </c>
      <c r="D23" s="1927" t="s">
        <v>922</v>
      </c>
      <c r="E23" s="1928"/>
      <c r="F23" s="1928"/>
      <c r="G23" s="1165"/>
      <c r="H23" s="1165"/>
      <c r="L23" s="367"/>
    </row>
    <row r="24" spans="1:12" ht="22.5" customHeight="1" thickBot="1" x14ac:dyDescent="0.2">
      <c r="A24" s="1155">
        <v>1</v>
      </c>
      <c r="B24" s="1171" t="s">
        <v>927</v>
      </c>
      <c r="C24" s="1172"/>
      <c r="D24" s="1929" t="s">
        <v>925</v>
      </c>
      <c r="E24" s="1930"/>
      <c r="F24" s="1931"/>
      <c r="G24" s="1177">
        <v>1</v>
      </c>
      <c r="H24" s="1177"/>
      <c r="L24" s="367"/>
    </row>
    <row r="25" spans="1:12" ht="22.5" customHeight="1" thickBot="1" x14ac:dyDescent="0.2">
      <c r="A25" s="1155">
        <v>2</v>
      </c>
      <c r="B25" s="1171" t="s">
        <v>927</v>
      </c>
      <c r="C25" s="1172"/>
      <c r="D25" s="1929" t="s">
        <v>928</v>
      </c>
      <c r="E25" s="1930"/>
      <c r="F25" s="1931"/>
      <c r="G25" s="1177">
        <v>0</v>
      </c>
      <c r="H25" s="1177"/>
      <c r="L25" s="367"/>
    </row>
    <row r="26" spans="1:12" ht="22.5" customHeight="1" thickBot="1" x14ac:dyDescent="0.2">
      <c r="A26" s="1155">
        <v>3</v>
      </c>
      <c r="B26" s="1171" t="s">
        <v>1332</v>
      </c>
      <c r="C26" s="1172"/>
      <c r="D26" s="1929" t="s">
        <v>925</v>
      </c>
      <c r="E26" s="1930"/>
      <c r="F26" s="1931"/>
      <c r="G26" s="1177">
        <v>0</v>
      </c>
      <c r="H26" s="1177"/>
      <c r="L26" s="367"/>
    </row>
    <row r="27" spans="1:12" ht="22.5" customHeight="1" thickBot="1" x14ac:dyDescent="0.2">
      <c r="A27" s="1155">
        <v>4</v>
      </c>
      <c r="B27" s="1171" t="s">
        <v>1332</v>
      </c>
      <c r="C27" s="1172"/>
      <c r="D27" s="1929" t="s">
        <v>928</v>
      </c>
      <c r="E27" s="1930"/>
      <c r="F27" s="1931"/>
      <c r="G27" s="1177">
        <v>0</v>
      </c>
      <c r="H27" s="1177"/>
      <c r="L27" s="367"/>
    </row>
    <row r="28" spans="1:12" ht="22.5" customHeight="1" thickBot="1" x14ac:dyDescent="0.2">
      <c r="A28" s="1155">
        <v>5</v>
      </c>
      <c r="B28" s="1171" t="s">
        <v>929</v>
      </c>
      <c r="C28" s="1172"/>
      <c r="D28" s="1929" t="s">
        <v>925</v>
      </c>
      <c r="E28" s="1930"/>
      <c r="F28" s="1931"/>
      <c r="G28" s="1177">
        <v>0</v>
      </c>
      <c r="H28" s="1177"/>
      <c r="L28" s="367"/>
    </row>
    <row r="29" spans="1:12" ht="22.5" customHeight="1" thickBot="1" x14ac:dyDescent="0.2">
      <c r="A29" s="1155">
        <v>6</v>
      </c>
      <c r="B29" s="1173" t="s">
        <v>929</v>
      </c>
      <c r="C29" s="1174"/>
      <c r="D29" s="1911" t="s">
        <v>928</v>
      </c>
      <c r="E29" s="1912"/>
      <c r="F29" s="1913"/>
      <c r="G29" s="1177">
        <v>0</v>
      </c>
      <c r="H29" s="1177"/>
      <c r="L29" s="367"/>
    </row>
    <row r="30" spans="1:12" ht="22.5" customHeight="1" thickBot="1" x14ac:dyDescent="0.2">
      <c r="A30" s="1154">
        <v>7</v>
      </c>
      <c r="B30" s="1175" t="s">
        <v>927</v>
      </c>
      <c r="C30" s="1176" t="s">
        <v>926</v>
      </c>
      <c r="D30" s="1914" t="s">
        <v>1671</v>
      </c>
      <c r="E30" s="1914"/>
      <c r="F30" s="1915"/>
      <c r="G30" s="1177">
        <v>4</v>
      </c>
      <c r="H30" s="1177"/>
      <c r="L30" s="367"/>
    </row>
    <row r="31" spans="1:12" ht="22.5" customHeight="1" thickBot="1" x14ac:dyDescent="0.2">
      <c r="A31" s="1154">
        <v>8</v>
      </c>
      <c r="B31" s="1175"/>
      <c r="C31" s="1176"/>
      <c r="D31" s="1914"/>
      <c r="E31" s="1914"/>
      <c r="F31" s="1915"/>
      <c r="G31" s="1177"/>
      <c r="H31" s="1177"/>
      <c r="L31" s="367"/>
    </row>
    <row r="32" spans="1:12" ht="22.5" customHeight="1" thickBot="1" x14ac:dyDescent="0.2">
      <c r="A32" s="1154">
        <v>9</v>
      </c>
      <c r="B32" s="1175"/>
      <c r="C32" s="1176"/>
      <c r="D32" s="1914"/>
      <c r="E32" s="1914"/>
      <c r="F32" s="1915"/>
      <c r="G32" s="1177"/>
      <c r="H32" s="1177"/>
      <c r="L32" s="367"/>
    </row>
    <row r="33" spans="1:12" ht="22.5" customHeight="1" thickBot="1" x14ac:dyDescent="0.2">
      <c r="A33" s="1154">
        <v>10</v>
      </c>
      <c r="B33" s="1175"/>
      <c r="C33" s="1176"/>
      <c r="D33" s="1914"/>
      <c r="E33" s="1914"/>
      <c r="F33" s="1915"/>
      <c r="G33" s="1177"/>
      <c r="H33" s="1177"/>
      <c r="L33" s="367"/>
    </row>
    <row r="34" spans="1:12" ht="22.5" customHeight="1" thickBot="1" x14ac:dyDescent="0.2">
      <c r="A34" s="1154">
        <v>11</v>
      </c>
      <c r="B34" s="1175"/>
      <c r="C34" s="1176"/>
      <c r="D34" s="1914"/>
      <c r="E34" s="1914"/>
      <c r="F34" s="1915"/>
      <c r="G34" s="1177"/>
      <c r="H34" s="1177"/>
      <c r="L34" s="367"/>
    </row>
    <row r="35" spans="1:12" ht="22.5" customHeight="1" thickBot="1" x14ac:dyDescent="0.2">
      <c r="A35" s="1154">
        <v>12</v>
      </c>
      <c r="B35" s="1175"/>
      <c r="C35" s="1176"/>
      <c r="D35" s="1914"/>
      <c r="E35" s="1914"/>
      <c r="F35" s="1915"/>
      <c r="G35" s="1177"/>
      <c r="H35" s="1177"/>
      <c r="L35" s="367"/>
    </row>
    <row r="36" spans="1:12" ht="22.5" customHeight="1" thickBot="1" x14ac:dyDescent="0.2">
      <c r="A36" s="1154">
        <v>13</v>
      </c>
      <c r="B36" s="1175"/>
      <c r="C36" s="1176"/>
      <c r="D36" s="1914"/>
      <c r="E36" s="1914"/>
      <c r="F36" s="1915"/>
      <c r="G36" s="1177"/>
      <c r="H36" s="1177"/>
      <c r="L36" s="367"/>
    </row>
    <row r="37" spans="1:12" ht="22.5" customHeight="1" thickBot="1" x14ac:dyDescent="0.2">
      <c r="A37" s="1154">
        <v>14</v>
      </c>
      <c r="B37" s="1175"/>
      <c r="C37" s="1176"/>
      <c r="D37" s="1914"/>
      <c r="E37" s="1914"/>
      <c r="F37" s="1915"/>
      <c r="G37" s="1177"/>
      <c r="H37" s="1177"/>
      <c r="L37" s="367"/>
    </row>
    <row r="38" spans="1:12" ht="22.5" customHeight="1" thickBot="1" x14ac:dyDescent="0.2">
      <c r="A38" s="1154">
        <v>15</v>
      </c>
      <c r="B38" s="1175"/>
      <c r="C38" s="1176"/>
      <c r="D38" s="1914"/>
      <c r="E38" s="1914"/>
      <c r="F38" s="1915"/>
      <c r="G38" s="1177"/>
      <c r="H38" s="1177"/>
      <c r="L38" s="367"/>
    </row>
    <row r="39" spans="1:12" ht="24" customHeight="1" x14ac:dyDescent="0.15">
      <c r="A39" s="1937" t="s">
        <v>1336</v>
      </c>
      <c r="B39" s="1937"/>
      <c r="C39" s="1937"/>
      <c r="D39" s="1937"/>
      <c r="E39" s="1937"/>
      <c r="F39" s="1937"/>
      <c r="G39" s="1937"/>
      <c r="H39" s="1937"/>
      <c r="I39" s="1937"/>
      <c r="J39" s="921"/>
      <c r="K39" s="331"/>
      <c r="L39" s="367"/>
    </row>
    <row r="40" spans="1:12" ht="20.100000000000001" customHeight="1" x14ac:dyDescent="0.15">
      <c r="A40" s="1178"/>
      <c r="B40" s="1916" t="s">
        <v>920</v>
      </c>
      <c r="C40" s="1916"/>
      <c r="D40" s="1916"/>
      <c r="F40" s="262"/>
      <c r="L40" s="367"/>
    </row>
    <row r="41" spans="1:12" ht="13.5" x14ac:dyDescent="0.15">
      <c r="A41" s="1179" t="s">
        <v>919</v>
      </c>
      <c r="B41" s="1917" t="s">
        <v>918</v>
      </c>
      <c r="C41" s="1917"/>
      <c r="D41" s="1917"/>
      <c r="F41" s="262"/>
      <c r="L41" s="367"/>
    </row>
    <row r="42" spans="1:12" ht="14.25" thickBot="1" x14ac:dyDescent="0.2">
      <c r="A42" s="1179" t="s">
        <v>917</v>
      </c>
      <c r="B42" s="1910" t="s">
        <v>916</v>
      </c>
      <c r="C42" s="1910"/>
      <c r="D42" s="1910"/>
      <c r="F42" s="262"/>
      <c r="L42" s="367"/>
    </row>
    <row r="43" spans="1:12" ht="20.100000000000001" customHeight="1" thickBot="1" x14ac:dyDescent="0.2">
      <c r="A43" s="1180">
        <v>1</v>
      </c>
      <c r="B43" s="1934"/>
      <c r="C43" s="1935"/>
      <c r="D43" s="1936"/>
      <c r="F43" s="262"/>
      <c r="L43" s="367"/>
    </row>
    <row r="44" spans="1:12" ht="20.100000000000001" customHeight="1" thickBot="1" x14ac:dyDescent="0.2">
      <c r="A44" s="1180">
        <v>2</v>
      </c>
      <c r="B44" s="1934"/>
      <c r="C44" s="1935"/>
      <c r="D44" s="1936"/>
      <c r="F44" s="262"/>
      <c r="L44" s="367"/>
    </row>
    <row r="45" spans="1:12" ht="20.100000000000001" customHeight="1" thickBot="1" x14ac:dyDescent="0.2">
      <c r="A45" s="1180">
        <v>4</v>
      </c>
      <c r="B45" s="1933"/>
      <c r="C45" s="1933"/>
      <c r="D45" s="1933"/>
      <c r="F45" s="262"/>
      <c r="L45" s="367"/>
    </row>
    <row r="46" spans="1:12" ht="20.100000000000001" customHeight="1" thickBot="1" x14ac:dyDescent="0.2">
      <c r="A46" s="1180">
        <v>5</v>
      </c>
      <c r="B46" s="1933"/>
      <c r="C46" s="1933"/>
      <c r="D46" s="1933"/>
      <c r="F46" s="262"/>
      <c r="L46" s="367"/>
    </row>
    <row r="47" spans="1:12" ht="20.100000000000001" customHeight="1" thickBot="1" x14ac:dyDescent="0.2">
      <c r="A47" s="1180">
        <v>6</v>
      </c>
      <c r="B47" s="1933"/>
      <c r="C47" s="1933"/>
      <c r="D47" s="1933"/>
      <c r="F47" s="262"/>
      <c r="L47" s="367"/>
    </row>
    <row r="48" spans="1:12" ht="20.100000000000001" customHeight="1" thickBot="1" x14ac:dyDescent="0.2">
      <c r="A48" s="1180">
        <v>7</v>
      </c>
      <c r="B48" s="1933"/>
      <c r="C48" s="1933"/>
      <c r="D48" s="1933"/>
      <c r="F48" s="262"/>
      <c r="L48" s="367"/>
    </row>
    <row r="49" spans="1:12" ht="20.100000000000001" customHeight="1" thickBot="1" x14ac:dyDescent="0.2">
      <c r="A49" s="1180">
        <v>8</v>
      </c>
      <c r="B49" s="1933"/>
      <c r="C49" s="1933"/>
      <c r="D49" s="1933"/>
      <c r="F49" s="262"/>
      <c r="L49" s="367"/>
    </row>
    <row r="50" spans="1:12" ht="20.100000000000001" customHeight="1" thickBot="1" x14ac:dyDescent="0.2">
      <c r="A50" s="1180">
        <v>9</v>
      </c>
      <c r="B50" s="1933"/>
      <c r="C50" s="1933"/>
      <c r="D50" s="1933"/>
      <c r="F50" s="262"/>
      <c r="L50" s="367"/>
    </row>
    <row r="51" spans="1:12" ht="20.100000000000001" customHeight="1" thickBot="1" x14ac:dyDescent="0.2">
      <c r="A51" s="1180">
        <v>10</v>
      </c>
      <c r="B51" s="1933"/>
      <c r="C51" s="1933"/>
      <c r="D51" s="1933"/>
      <c r="F51" s="262"/>
      <c r="L51" s="368"/>
    </row>
    <row r="52" spans="1:12" ht="20.100000000000001" customHeight="1" x14ac:dyDescent="0.15">
      <c r="B52" s="272"/>
      <c r="C52" s="272"/>
      <c r="D52" s="272"/>
      <c r="E52" s="635"/>
      <c r="F52" s="272"/>
      <c r="G52" s="635"/>
      <c r="H52" s="635"/>
      <c r="I52" s="635"/>
      <c r="J52" s="272"/>
      <c r="K52" s="331" t="s">
        <v>915</v>
      </c>
    </row>
  </sheetData>
  <sheetProtection formatCells="0" formatColumns="0" formatRows="0" insertHyperlinks="0"/>
  <mergeCells count="47">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 ref="D27:F27"/>
    <mergeCell ref="B51:D51"/>
    <mergeCell ref="B45:D45"/>
    <mergeCell ref="B46:D46"/>
    <mergeCell ref="B47:D47"/>
    <mergeCell ref="B48:D48"/>
    <mergeCell ref="B49:D49"/>
    <mergeCell ref="B50:D5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42:D42"/>
    <mergeCell ref="D29:F29"/>
    <mergeCell ref="D30:F30"/>
    <mergeCell ref="B40:D40"/>
    <mergeCell ref="D36:F36"/>
    <mergeCell ref="D37:F37"/>
    <mergeCell ref="D38:F38"/>
    <mergeCell ref="B41:D41"/>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topLeftCell="A27" zoomScaleNormal="100" zoomScaleSheetLayoutView="100" zoomScalePageLayoutView="80" workbookViewId="0">
      <selection activeCell="L41" sqref="L41"/>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22" t="s">
        <v>1325</v>
      </c>
      <c r="B1" s="1522"/>
      <c r="C1" s="1522"/>
      <c r="D1" s="1522"/>
      <c r="E1" s="1522"/>
      <c r="F1" s="1522"/>
      <c r="G1" s="1522"/>
      <c r="H1" s="1522"/>
      <c r="J1" s="989" t="s">
        <v>1213</v>
      </c>
    </row>
    <row r="2" spans="1:11" ht="31.5" customHeight="1" thickTop="1" thickBot="1" x14ac:dyDescent="0.2">
      <c r="A2" s="1524" t="s">
        <v>386</v>
      </c>
      <c r="B2" s="1524"/>
      <c r="C2" s="1524"/>
      <c r="D2" s="1524"/>
      <c r="E2" s="1524"/>
      <c r="F2" s="1524"/>
      <c r="G2" s="1539"/>
      <c r="H2" s="243" t="s">
        <v>293</v>
      </c>
      <c r="I2" s="1809"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89" t="s">
        <v>1270</v>
      </c>
      <c r="K2" s="989"/>
    </row>
    <row r="3" spans="1:11" s="246" customFormat="1" ht="5.0999999999999996" customHeight="1" thickTop="1" x14ac:dyDescent="0.15">
      <c r="I3" s="1809"/>
      <c r="J3" s="78"/>
    </row>
    <row r="4" spans="1:11" s="246" customFormat="1" ht="20.100000000000001" customHeight="1" x14ac:dyDescent="0.15">
      <c r="D4" s="279" t="s">
        <v>326</v>
      </c>
      <c r="E4" s="1919" t="s">
        <v>1670</v>
      </c>
      <c r="F4" s="1920"/>
      <c r="G4" s="1920"/>
      <c r="H4" s="1921"/>
      <c r="I4" s="1809"/>
      <c r="J4" s="989" t="s">
        <v>1271</v>
      </c>
    </row>
    <row r="5" spans="1:11" s="246" customFormat="1" ht="20.100000000000001" customHeight="1" x14ac:dyDescent="0.15">
      <c r="D5" s="278" t="s">
        <v>1355</v>
      </c>
      <c r="E5" s="2" t="s">
        <v>1602</v>
      </c>
      <c r="F5" s="279"/>
      <c r="I5" s="1809"/>
      <c r="K5" s="1208" t="s">
        <v>383</v>
      </c>
    </row>
    <row r="6" spans="1:11" s="262" customFormat="1" ht="18" customHeight="1" thickBot="1" x14ac:dyDescent="0.2">
      <c r="A6" s="1797" t="s">
        <v>967</v>
      </c>
      <c r="B6" s="1797"/>
      <c r="C6" s="1797"/>
      <c r="D6" s="1797"/>
      <c r="E6" s="1797"/>
      <c r="F6" s="1797"/>
      <c r="G6" s="1797"/>
      <c r="H6" s="1797"/>
      <c r="I6" s="1809"/>
      <c r="K6" s="367"/>
    </row>
    <row r="7" spans="1:11" s="262" customFormat="1" ht="18" customHeight="1" thickBot="1" x14ac:dyDescent="0.2">
      <c r="A7" s="1892" t="s">
        <v>966</v>
      </c>
      <c r="B7" s="1892"/>
      <c r="C7" s="1892"/>
      <c r="D7" s="622"/>
      <c r="E7" s="1968" t="s">
        <v>1672</v>
      </c>
      <c r="F7" s="1969"/>
      <c r="G7" s="622" t="s">
        <v>958</v>
      </c>
      <c r="H7" s="622"/>
      <c r="K7" s="367"/>
    </row>
    <row r="8" spans="1:11" s="262" customFormat="1" ht="18" customHeight="1" thickBot="1" x14ac:dyDescent="0.2">
      <c r="A8" s="1892" t="s">
        <v>965</v>
      </c>
      <c r="B8" s="1892"/>
      <c r="C8" s="1892"/>
      <c r="D8" s="622"/>
      <c r="E8" s="1970"/>
      <c r="F8" s="1971"/>
      <c r="G8" s="622"/>
      <c r="H8" s="622"/>
      <c r="K8" s="367"/>
    </row>
    <row r="9" spans="1:11" s="262" customFormat="1" ht="18" customHeight="1" thickBot="1" x14ac:dyDescent="0.2">
      <c r="A9" s="630" t="s">
        <v>964</v>
      </c>
      <c r="B9" s="630"/>
      <c r="C9" s="630"/>
      <c r="D9" s="622"/>
      <c r="E9" s="1961"/>
      <c r="F9" s="1962"/>
      <c r="G9" s="622" t="s">
        <v>963</v>
      </c>
      <c r="H9" s="622"/>
      <c r="K9" s="367"/>
    </row>
    <row r="10" spans="1:11" s="262" customFormat="1" ht="18" customHeight="1" thickBot="1" x14ac:dyDescent="0.2">
      <c r="A10" s="630" t="s">
        <v>962</v>
      </c>
      <c r="B10" s="630"/>
      <c r="C10" s="630"/>
      <c r="D10" s="622"/>
      <c r="E10" s="1968" t="s">
        <v>1672</v>
      </c>
      <c r="F10" s="1969"/>
      <c r="G10" s="622" t="s">
        <v>961</v>
      </c>
      <c r="H10" s="622"/>
      <c r="K10" s="367"/>
    </row>
    <row r="11" spans="1:11" s="262" customFormat="1" ht="18" customHeight="1" thickBot="1" x14ac:dyDescent="0.2">
      <c r="A11" s="630" t="s">
        <v>960</v>
      </c>
      <c r="B11" s="630"/>
      <c r="C11" s="630"/>
      <c r="D11" s="622"/>
      <c r="E11" s="1970"/>
      <c r="F11" s="1971"/>
      <c r="G11" s="622"/>
      <c r="H11" s="622"/>
      <c r="K11" s="367"/>
    </row>
    <row r="12" spans="1:11" s="262" customFormat="1" ht="18" customHeight="1" thickBot="1" x14ac:dyDescent="0.2">
      <c r="A12" s="630" t="s">
        <v>959</v>
      </c>
      <c r="B12" s="630"/>
      <c r="C12" s="630"/>
      <c r="D12" s="622"/>
      <c r="E12" s="1968" t="s">
        <v>1672</v>
      </c>
      <c r="F12" s="1969"/>
      <c r="G12" s="622" t="s">
        <v>958</v>
      </c>
      <c r="H12" s="622"/>
      <c r="K12" s="367"/>
    </row>
    <row r="13" spans="1:11" s="262" customFormat="1" ht="18" customHeight="1" thickBot="1" x14ac:dyDescent="0.2">
      <c r="A13" s="1892" t="s">
        <v>957</v>
      </c>
      <c r="B13" s="1892"/>
      <c r="C13" s="1892"/>
      <c r="D13" s="622"/>
      <c r="E13" s="1970"/>
      <c r="F13" s="1971"/>
      <c r="G13" s="622"/>
      <c r="H13" s="622"/>
      <c r="K13" s="367"/>
    </row>
    <row r="14" spans="1:11" s="262" customFormat="1" ht="18" customHeight="1" thickBot="1" x14ac:dyDescent="0.2">
      <c r="A14" s="630" t="s">
        <v>956</v>
      </c>
      <c r="B14" s="630"/>
      <c r="C14" s="630"/>
      <c r="D14" s="622"/>
      <c r="E14" s="649"/>
      <c r="F14" s="649"/>
      <c r="G14" s="622"/>
      <c r="H14" s="622"/>
      <c r="K14" s="367"/>
    </row>
    <row r="15" spans="1:11" s="262" customFormat="1" ht="20.25" customHeight="1" thickBot="1" x14ac:dyDescent="0.2">
      <c r="A15" s="1797" t="s">
        <v>1415</v>
      </c>
      <c r="B15" s="1892"/>
      <c r="C15" s="1892"/>
      <c r="D15" s="1966"/>
      <c r="E15" s="1968" t="s">
        <v>1664</v>
      </c>
      <c r="F15" s="1969"/>
      <c r="G15" s="622" t="s">
        <v>952</v>
      </c>
      <c r="H15" s="622"/>
      <c r="K15" s="367"/>
    </row>
    <row r="16" spans="1:11" s="262" customFormat="1" ht="18" customHeight="1" thickBot="1" x14ac:dyDescent="0.2">
      <c r="A16" s="630" t="s">
        <v>955</v>
      </c>
      <c r="B16" s="630"/>
      <c r="C16" s="630"/>
      <c r="D16" s="622"/>
      <c r="E16" s="649"/>
      <c r="F16" s="649"/>
      <c r="G16" s="622"/>
      <c r="H16" s="622"/>
      <c r="K16" s="367"/>
    </row>
    <row r="17" spans="1:11" s="262" customFormat="1" ht="17.25" customHeight="1" thickBot="1" x14ac:dyDescent="0.2">
      <c r="A17" s="1797" t="s">
        <v>1416</v>
      </c>
      <c r="B17" s="1797"/>
      <c r="C17" s="1797"/>
      <c r="D17" s="1967"/>
      <c r="E17" s="1968" t="s">
        <v>1672</v>
      </c>
      <c r="F17" s="1969"/>
      <c r="G17" s="622" t="s">
        <v>952</v>
      </c>
      <c r="H17" s="622"/>
      <c r="K17" s="367"/>
    </row>
    <row r="18" spans="1:11" s="262" customFormat="1" ht="18" customHeight="1" thickBot="1" x14ac:dyDescent="0.2">
      <c r="A18" s="630" t="s">
        <v>954</v>
      </c>
      <c r="B18" s="630"/>
      <c r="C18" s="630"/>
      <c r="D18" s="622"/>
      <c r="E18" s="649"/>
      <c r="F18" s="649"/>
      <c r="G18" s="622"/>
      <c r="H18" s="622"/>
      <c r="K18" s="367"/>
    </row>
    <row r="19" spans="1:11" s="262" customFormat="1" ht="18" customHeight="1" thickBot="1" x14ac:dyDescent="0.2">
      <c r="A19" s="630" t="s">
        <v>953</v>
      </c>
      <c r="B19" s="630"/>
      <c r="C19" s="630"/>
      <c r="D19" s="622"/>
      <c r="E19" s="1961" t="s">
        <v>1666</v>
      </c>
      <c r="F19" s="1962"/>
      <c r="G19" s="622" t="s">
        <v>951</v>
      </c>
      <c r="H19" s="622"/>
      <c r="K19" s="367"/>
    </row>
    <row r="20" spans="1:11" s="262" customFormat="1" ht="18" customHeight="1" thickBot="1" x14ac:dyDescent="0.2">
      <c r="A20" s="1233" t="s">
        <v>1624</v>
      </c>
      <c r="B20" s="1233"/>
      <c r="C20" s="1233"/>
      <c r="D20" s="622"/>
      <c r="E20" s="1963">
        <v>0</v>
      </c>
      <c r="F20" s="1964"/>
      <c r="G20" s="622"/>
      <c r="H20" s="622"/>
      <c r="K20" s="367"/>
    </row>
    <row r="21" spans="1:11" s="262" customFormat="1" ht="18" customHeight="1" thickBot="1" x14ac:dyDescent="0.2">
      <c r="A21" s="630" t="s">
        <v>1414</v>
      </c>
      <c r="B21" s="630"/>
      <c r="C21" s="630"/>
      <c r="D21" s="622"/>
      <c r="E21" s="1961"/>
      <c r="F21" s="1962"/>
      <c r="G21" s="622" t="s">
        <v>951</v>
      </c>
      <c r="H21" s="622"/>
      <c r="K21" s="367"/>
    </row>
    <row r="22" spans="1:11" s="262" customFormat="1" ht="18" customHeight="1" x14ac:dyDescent="0.15">
      <c r="A22" s="630"/>
      <c r="B22" s="630"/>
      <c r="C22" s="630"/>
      <c r="D22" s="622"/>
      <c r="E22" s="648"/>
      <c r="F22" s="648"/>
      <c r="G22" s="622"/>
      <c r="H22" s="622"/>
      <c r="K22" s="367"/>
    </row>
    <row r="23" spans="1:11" s="262" customFormat="1" ht="16.5" customHeight="1" x14ac:dyDescent="0.15">
      <c r="A23" s="1965" t="s">
        <v>950</v>
      </c>
      <c r="B23" s="1965"/>
      <c r="C23" s="1965"/>
      <c r="D23" s="1965"/>
      <c r="E23" s="1965"/>
      <c r="F23" s="1965"/>
      <c r="G23" s="1965"/>
      <c r="H23" s="1965"/>
      <c r="K23" s="367"/>
    </row>
    <row r="24" spans="1:11" s="262" customFormat="1" ht="13.5" customHeight="1" x14ac:dyDescent="0.15">
      <c r="A24" s="1892" t="s">
        <v>949</v>
      </c>
      <c r="B24" s="1892"/>
      <c r="C24" s="1892"/>
      <c r="D24" s="1892"/>
      <c r="E24" s="1892"/>
      <c r="F24" s="1892"/>
      <c r="G24" s="1892"/>
      <c r="K24" s="367"/>
    </row>
    <row r="25" spans="1:11" s="262" customFormat="1" ht="27" customHeight="1" x14ac:dyDescent="0.15">
      <c r="A25" s="1950" t="s">
        <v>948</v>
      </c>
      <c r="B25" s="1950"/>
      <c r="C25" s="1950"/>
      <c r="D25" s="1950"/>
      <c r="E25" s="1950"/>
      <c r="F25" s="1950"/>
      <c r="G25" s="1950"/>
      <c r="H25" s="1950"/>
      <c r="K25" s="367"/>
    </row>
    <row r="26" spans="1:11" ht="18" customHeight="1" x14ac:dyDescent="0.15">
      <c r="A26" s="1527"/>
      <c r="B26" s="1528" t="s">
        <v>947</v>
      </c>
      <c r="C26" s="1528"/>
      <c r="D26" s="1836" t="s">
        <v>946</v>
      </c>
      <c r="E26" s="1951"/>
      <c r="F26" s="1951"/>
      <c r="G26" s="1837"/>
      <c r="H26" s="1954" t="s">
        <v>945</v>
      </c>
      <c r="K26" s="367"/>
    </row>
    <row r="27" spans="1:11" ht="27.95" customHeight="1" x14ac:dyDescent="0.15">
      <c r="A27" s="1527"/>
      <c r="B27" s="647" t="s">
        <v>944</v>
      </c>
      <c r="C27" s="255" t="s">
        <v>943</v>
      </c>
      <c r="D27" s="1548"/>
      <c r="E27" s="1952"/>
      <c r="F27" s="1952"/>
      <c r="G27" s="1953"/>
      <c r="H27" s="1954"/>
      <c r="K27" s="367"/>
    </row>
    <row r="28" spans="1:11" ht="18" customHeight="1" x14ac:dyDescent="0.15">
      <c r="A28" s="553" t="s">
        <v>942</v>
      </c>
      <c r="B28" s="646" t="s">
        <v>936</v>
      </c>
      <c r="C28" s="645" t="s">
        <v>795</v>
      </c>
      <c r="D28" s="1955" t="s">
        <v>941</v>
      </c>
      <c r="E28" s="1956"/>
      <c r="F28" s="1956"/>
      <c r="G28" s="1957"/>
      <c r="H28" s="553" t="s">
        <v>938</v>
      </c>
      <c r="K28" s="367"/>
    </row>
    <row r="29" spans="1:11" ht="27.95" customHeight="1" x14ac:dyDescent="0.15">
      <c r="A29" s="553" t="s">
        <v>940</v>
      </c>
      <c r="B29" s="646" t="s">
        <v>936</v>
      </c>
      <c r="C29" s="645" t="s">
        <v>746</v>
      </c>
      <c r="D29" s="1955" t="s">
        <v>939</v>
      </c>
      <c r="E29" s="1956"/>
      <c r="F29" s="1956"/>
      <c r="G29" s="1957"/>
      <c r="H29" s="553" t="s">
        <v>938</v>
      </c>
      <c r="K29" s="367"/>
    </row>
    <row r="30" spans="1:11" ht="27.95" customHeight="1" thickBot="1" x14ac:dyDescent="0.2">
      <c r="A30" s="553" t="s">
        <v>937</v>
      </c>
      <c r="B30" s="644" t="s">
        <v>936</v>
      </c>
      <c r="C30" s="559" t="s">
        <v>935</v>
      </c>
      <c r="D30" s="1958" t="s">
        <v>934</v>
      </c>
      <c r="E30" s="1959"/>
      <c r="F30" s="1959"/>
      <c r="G30" s="1960"/>
      <c r="H30" s="558" t="s">
        <v>933</v>
      </c>
      <c r="K30" s="367"/>
    </row>
    <row r="31" spans="1:11" ht="45" customHeight="1" thickBot="1" x14ac:dyDescent="0.2">
      <c r="A31" s="557">
        <v>1</v>
      </c>
      <c r="B31" s="554" t="s">
        <v>1673</v>
      </c>
      <c r="C31" s="554" t="s">
        <v>1676</v>
      </c>
      <c r="D31" s="1536" t="s">
        <v>1678</v>
      </c>
      <c r="E31" s="1577"/>
      <c r="F31" s="1577"/>
      <c r="G31" s="1537"/>
      <c r="H31" s="556" t="s">
        <v>1665</v>
      </c>
      <c r="K31" s="367"/>
    </row>
    <row r="32" spans="1:11" ht="45" customHeight="1" thickBot="1" x14ac:dyDescent="0.2">
      <c r="A32" s="557">
        <v>2</v>
      </c>
      <c r="B32" s="554" t="s">
        <v>1674</v>
      </c>
      <c r="C32" s="554" t="s">
        <v>1677</v>
      </c>
      <c r="D32" s="1536" t="s">
        <v>1678</v>
      </c>
      <c r="E32" s="1577"/>
      <c r="F32" s="1577"/>
      <c r="G32" s="1537"/>
      <c r="H32" s="556" t="s">
        <v>1665</v>
      </c>
      <c r="K32" s="367"/>
    </row>
    <row r="33" spans="1:11" ht="45" customHeight="1" thickBot="1" x14ac:dyDescent="0.2">
      <c r="A33" s="557">
        <v>3</v>
      </c>
      <c r="B33" s="554" t="s">
        <v>1675</v>
      </c>
      <c r="C33" s="554" t="s">
        <v>746</v>
      </c>
      <c r="D33" s="1536" t="s">
        <v>1679</v>
      </c>
      <c r="E33" s="1577"/>
      <c r="F33" s="1577"/>
      <c r="G33" s="1537"/>
      <c r="H33" s="556" t="s">
        <v>1665</v>
      </c>
      <c r="K33" s="367"/>
    </row>
    <row r="34" spans="1:11" ht="45" customHeight="1" thickBot="1" x14ac:dyDescent="0.2">
      <c r="A34" s="557">
        <v>4</v>
      </c>
      <c r="B34" s="554"/>
      <c r="C34" s="554"/>
      <c r="D34" s="1536"/>
      <c r="E34" s="1577"/>
      <c r="F34" s="1577"/>
      <c r="G34" s="1537"/>
      <c r="H34" s="556"/>
      <c r="K34" s="367"/>
    </row>
    <row r="35" spans="1:11" ht="45" customHeight="1" thickBot="1" x14ac:dyDescent="0.2">
      <c r="A35" s="557">
        <v>5</v>
      </c>
      <c r="B35" s="554"/>
      <c r="C35" s="554"/>
      <c r="D35" s="1536"/>
      <c r="E35" s="1577"/>
      <c r="F35" s="1577"/>
      <c r="G35" s="1537"/>
      <c r="H35" s="556"/>
      <c r="K35" s="367"/>
    </row>
    <row r="36" spans="1:11" ht="45" customHeight="1" thickBot="1" x14ac:dyDescent="0.2">
      <c r="A36" s="557">
        <v>6</v>
      </c>
      <c r="B36" s="554"/>
      <c r="C36" s="554"/>
      <c r="D36" s="1536"/>
      <c r="E36" s="1577"/>
      <c r="F36" s="1577"/>
      <c r="G36" s="1537"/>
      <c r="H36" s="556"/>
      <c r="K36" s="367"/>
    </row>
    <row r="37" spans="1:11" ht="45" customHeight="1" thickBot="1" x14ac:dyDescent="0.2">
      <c r="A37" s="557">
        <v>7</v>
      </c>
      <c r="B37" s="554"/>
      <c r="C37" s="554"/>
      <c r="D37" s="1536"/>
      <c r="E37" s="1577"/>
      <c r="F37" s="1577"/>
      <c r="G37" s="1537"/>
      <c r="H37" s="556"/>
      <c r="K37" s="367"/>
    </row>
    <row r="38" spans="1:11" ht="45" customHeight="1" thickBot="1" x14ac:dyDescent="0.2">
      <c r="A38" s="557">
        <v>8</v>
      </c>
      <c r="B38" s="554"/>
      <c r="C38" s="554"/>
      <c r="D38" s="1536"/>
      <c r="E38" s="1577"/>
      <c r="F38" s="1577"/>
      <c r="G38" s="1537"/>
      <c r="H38" s="556"/>
      <c r="K38" s="367"/>
    </row>
    <row r="39" spans="1:11" ht="45" customHeight="1" thickBot="1" x14ac:dyDescent="0.2">
      <c r="A39" s="557">
        <v>9</v>
      </c>
      <c r="B39" s="554"/>
      <c r="C39" s="554"/>
      <c r="D39" s="1536"/>
      <c r="E39" s="1577"/>
      <c r="F39" s="1577"/>
      <c r="G39" s="1537"/>
      <c r="H39" s="556"/>
      <c r="K39" s="367"/>
    </row>
    <row r="40" spans="1:11" ht="45" customHeight="1" thickBot="1" x14ac:dyDescent="0.2">
      <c r="A40" s="557">
        <v>10</v>
      </c>
      <c r="B40" s="554"/>
      <c r="C40" s="554"/>
      <c r="D40" s="1536"/>
      <c r="E40" s="1577"/>
      <c r="F40" s="1577"/>
      <c r="G40" s="1537"/>
      <c r="H40" s="556"/>
      <c r="K40" s="367"/>
    </row>
    <row r="41" spans="1:11" ht="45" customHeight="1" thickBot="1" x14ac:dyDescent="0.2">
      <c r="A41" s="557">
        <v>11</v>
      </c>
      <c r="B41" s="554"/>
      <c r="C41" s="554"/>
      <c r="D41" s="1536"/>
      <c r="E41" s="1577"/>
      <c r="F41" s="1577"/>
      <c r="G41" s="1537"/>
      <c r="H41" s="556"/>
      <c r="K41" s="367"/>
    </row>
    <row r="42" spans="1:11" ht="45" customHeight="1" thickBot="1" x14ac:dyDescent="0.2">
      <c r="A42" s="557">
        <v>12</v>
      </c>
      <c r="B42" s="554"/>
      <c r="C42" s="554"/>
      <c r="D42" s="1536"/>
      <c r="E42" s="1577"/>
      <c r="F42" s="1577"/>
      <c r="G42" s="1537"/>
      <c r="H42" s="556"/>
      <c r="K42" s="367"/>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3:G33"/>
    <mergeCell ref="D34:G34"/>
    <mergeCell ref="D35:G35"/>
    <mergeCell ref="E19:F19"/>
    <mergeCell ref="E20:F20"/>
    <mergeCell ref="E21:F21"/>
    <mergeCell ref="A23:H23"/>
    <mergeCell ref="D38:G38"/>
    <mergeCell ref="D39:G39"/>
    <mergeCell ref="D41:G41"/>
    <mergeCell ref="D42:G42"/>
    <mergeCell ref="D40:G40"/>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9"/>
  <sheetViews>
    <sheetView showGridLines="0" view="pageBreakPreview" topLeftCell="A74" zoomScaleNormal="100" zoomScaleSheetLayoutView="100" zoomScalePageLayoutView="80" workbookViewId="0">
      <selection activeCell="L41" sqref="L41"/>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1984" t="s">
        <v>1033</v>
      </c>
      <c r="B1" s="1984"/>
      <c r="C1" s="1984"/>
      <c r="D1" s="1984"/>
      <c r="E1" s="1984"/>
      <c r="F1" s="1984"/>
      <c r="G1" s="1984"/>
      <c r="H1" s="1984"/>
      <c r="I1" s="1984"/>
      <c r="J1" s="1984"/>
      <c r="K1" s="1984"/>
      <c r="L1" s="1984"/>
      <c r="M1" s="1984"/>
      <c r="N1" s="1984"/>
      <c r="O1" s="1984"/>
      <c r="P1" s="1984"/>
      <c r="Q1" s="1984"/>
      <c r="R1" s="1984"/>
      <c r="S1" s="1984"/>
      <c r="T1" s="1984"/>
      <c r="U1" s="1984"/>
      <c r="V1" s="1984"/>
      <c r="W1" s="1984"/>
      <c r="X1" s="683"/>
      <c r="Y1" s="989" t="s">
        <v>1213</v>
      </c>
      <c r="Z1" s="683"/>
    </row>
    <row r="2" spans="1:29" ht="24.95" customHeight="1" thickTop="1" thickBot="1" x14ac:dyDescent="0.2">
      <c r="A2" s="1588" t="s">
        <v>386</v>
      </c>
      <c r="B2" s="1588"/>
      <c r="C2" s="1588"/>
      <c r="D2" s="1588"/>
      <c r="E2" s="1588"/>
      <c r="F2" s="1588"/>
      <c r="G2" s="1588"/>
      <c r="H2" s="1588"/>
      <c r="I2" s="1588"/>
      <c r="J2" s="1588"/>
      <c r="K2" s="1588"/>
      <c r="L2" s="1588"/>
      <c r="M2" s="1588"/>
      <c r="N2" s="1588"/>
      <c r="O2" s="1588"/>
      <c r="P2" s="1588"/>
      <c r="Q2" s="1588"/>
      <c r="R2" s="1588"/>
      <c r="S2" s="1588"/>
      <c r="T2" s="1588"/>
      <c r="U2" s="1588"/>
      <c r="V2" s="1589"/>
      <c r="W2" s="288" t="s">
        <v>293</v>
      </c>
      <c r="X2" s="1809" t="str">
        <f>IF(AND(W15&lt;&gt;"",D31&lt;&gt;"",W48&lt;&gt;"",W62&lt;&gt;"",W2&lt;&gt;""),"",IF(W2="あり","下の1～4の問い合わせ窓口の設定の有無に関する必須事項を入力してください",IF(W2="","←「あり」か「なし」を選択してください","")))</f>
        <v/>
      </c>
      <c r="Y2" s="989" t="s">
        <v>1270</v>
      </c>
    </row>
    <row r="3" spans="1:29" ht="5.0999999999999996" customHeight="1" thickTop="1" x14ac:dyDescent="0.15">
      <c r="A3" s="650"/>
      <c r="B3" s="650"/>
      <c r="C3" s="650"/>
      <c r="D3" s="650"/>
      <c r="E3" s="650"/>
      <c r="F3" s="650"/>
      <c r="G3" s="650"/>
      <c r="H3" s="650"/>
      <c r="I3" s="650"/>
      <c r="J3" s="650"/>
      <c r="K3" s="650"/>
      <c r="L3" s="650"/>
      <c r="M3" s="650"/>
      <c r="N3" s="650"/>
      <c r="O3" s="650"/>
      <c r="P3" s="650"/>
      <c r="Q3" s="650"/>
      <c r="R3" s="650"/>
      <c r="S3" s="650"/>
      <c r="T3" s="650"/>
      <c r="U3" s="650"/>
      <c r="V3" s="682"/>
      <c r="W3" s="650"/>
      <c r="X3" s="1809"/>
      <c r="Y3" s="78"/>
    </row>
    <row r="4" spans="1:29" ht="20.25" customHeight="1" x14ac:dyDescent="0.15">
      <c r="A4" s="650"/>
      <c r="B4" s="650"/>
      <c r="C4" s="650"/>
      <c r="D4" s="650"/>
      <c r="E4" s="681" t="s">
        <v>907</v>
      </c>
      <c r="F4" s="1787" t="str">
        <f>表紙①!E2</f>
        <v>市立柏原病院</v>
      </c>
      <c r="G4" s="1788"/>
      <c r="H4" s="1788"/>
      <c r="I4" s="1788"/>
      <c r="J4" s="1788"/>
      <c r="K4" s="1788"/>
      <c r="L4" s="1788"/>
      <c r="M4" s="1788"/>
      <c r="N4" s="1788"/>
      <c r="O4" s="1788"/>
      <c r="P4" s="1788"/>
      <c r="Q4" s="1788"/>
      <c r="R4" s="1788"/>
      <c r="S4" s="1788"/>
      <c r="T4" s="1788"/>
      <c r="U4" s="1788"/>
      <c r="V4" s="1788"/>
      <c r="W4" s="1789"/>
      <c r="X4" s="1809"/>
      <c r="Y4" s="989" t="s">
        <v>1271</v>
      </c>
    </row>
    <row r="5" spans="1:29" ht="20.25" customHeight="1" x14ac:dyDescent="0.15">
      <c r="A5" s="650"/>
      <c r="B5" s="20"/>
      <c r="C5" s="20"/>
      <c r="D5" s="20"/>
      <c r="E5" s="680" t="s">
        <v>1355</v>
      </c>
      <c r="F5" s="38" t="s">
        <v>1602</v>
      </c>
      <c r="G5" s="680"/>
      <c r="H5" s="680"/>
      <c r="I5" s="680"/>
      <c r="J5" s="680"/>
      <c r="K5" s="680"/>
      <c r="L5" s="680"/>
      <c r="M5" s="20"/>
      <c r="N5" s="119"/>
      <c r="O5" s="119"/>
      <c r="P5" s="119"/>
      <c r="Q5" s="119"/>
      <c r="R5" s="119"/>
      <c r="S5" s="119"/>
      <c r="T5" s="119"/>
      <c r="U5" s="119"/>
      <c r="V5" s="119"/>
      <c r="W5" s="119"/>
      <c r="X5" s="1809"/>
      <c r="Y5" s="945"/>
      <c r="Z5" s="1208" t="s">
        <v>383</v>
      </c>
    </row>
    <row r="6" spans="1:29" s="246" customFormat="1" ht="80.099999999999994" customHeight="1" x14ac:dyDescent="0.15">
      <c r="A6" s="258"/>
      <c r="B6" s="1987" t="s">
        <v>1458</v>
      </c>
      <c r="C6" s="1988"/>
      <c r="D6" s="1988"/>
      <c r="E6" s="1988"/>
      <c r="F6" s="1988"/>
      <c r="G6" s="1988"/>
      <c r="H6" s="1988"/>
      <c r="I6" s="1988"/>
      <c r="J6" s="1988"/>
      <c r="K6" s="1988"/>
      <c r="L6" s="1988"/>
      <c r="M6" s="1988"/>
      <c r="N6" s="1988"/>
      <c r="O6" s="1988"/>
      <c r="P6" s="1988"/>
      <c r="Q6" s="1988"/>
      <c r="R6" s="1988"/>
      <c r="S6" s="1988"/>
      <c r="T6" s="1988"/>
      <c r="U6" s="1988"/>
      <c r="V6" s="1988"/>
      <c r="W6" s="1988"/>
      <c r="X6" s="678"/>
      <c r="Y6" s="678"/>
      <c r="Z6" s="679"/>
      <c r="AA6" s="678"/>
      <c r="AB6" s="657"/>
      <c r="AC6" s="670"/>
    </row>
    <row r="7" spans="1:29" s="246" customFormat="1" ht="20.100000000000001" customHeight="1" x14ac:dyDescent="0.15">
      <c r="A7" s="258"/>
      <c r="B7" s="673" t="s">
        <v>297</v>
      </c>
      <c r="C7" s="677" t="s">
        <v>1032</v>
      </c>
      <c r="D7" s="677" t="s">
        <v>1031</v>
      </c>
      <c r="E7" s="1985" t="s">
        <v>1030</v>
      </c>
      <c r="F7" s="1985"/>
      <c r="G7" s="1985"/>
      <c r="H7" s="1985"/>
      <c r="I7" s="1985"/>
      <c r="J7" s="1985"/>
      <c r="K7" s="1985"/>
      <c r="L7" s="1985"/>
      <c r="M7" s="1985"/>
      <c r="N7" s="1985" t="s">
        <v>1029</v>
      </c>
      <c r="O7" s="1985"/>
      <c r="P7" s="1985"/>
      <c r="Q7" s="1985"/>
      <c r="R7" s="1985"/>
      <c r="S7" s="1985"/>
      <c r="T7" s="1985"/>
      <c r="U7" s="1985"/>
      <c r="V7" s="1985"/>
      <c r="W7" s="258"/>
      <c r="X7" s="671"/>
      <c r="Y7" s="671"/>
      <c r="Z7" s="672"/>
      <c r="AA7" s="671"/>
      <c r="AB7" s="671"/>
      <c r="AC7" s="670"/>
    </row>
    <row r="8" spans="1:29" s="246" customFormat="1" ht="99.95" customHeight="1" x14ac:dyDescent="0.15">
      <c r="A8" s="258"/>
      <c r="B8" s="676" t="s">
        <v>1028</v>
      </c>
      <c r="C8" s="675" t="s">
        <v>1027</v>
      </c>
      <c r="D8" s="675" t="s">
        <v>1026</v>
      </c>
      <c r="E8" s="1989" t="s">
        <v>1025</v>
      </c>
      <c r="F8" s="1990"/>
      <c r="G8" s="1990"/>
      <c r="H8" s="1990"/>
      <c r="I8" s="1990"/>
      <c r="J8" s="1990"/>
      <c r="K8" s="1990"/>
      <c r="L8" s="1990"/>
      <c r="M8" s="1991"/>
      <c r="N8" s="1986" t="s">
        <v>1024</v>
      </c>
      <c r="O8" s="1986"/>
      <c r="P8" s="1986"/>
      <c r="Q8" s="1986"/>
      <c r="R8" s="1986"/>
      <c r="S8" s="1986"/>
      <c r="T8" s="1986"/>
      <c r="U8" s="1986"/>
      <c r="V8" s="1986"/>
      <c r="W8" s="258"/>
      <c r="X8" s="671"/>
      <c r="Y8" s="671"/>
      <c r="Z8" s="672"/>
      <c r="AA8" s="671"/>
      <c r="AB8" s="671"/>
      <c r="AC8" s="670"/>
    </row>
    <row r="9" spans="1:29" s="246" customFormat="1" ht="50.1" customHeight="1" x14ac:dyDescent="0.15">
      <c r="A9" s="258"/>
      <c r="B9" s="673" t="s">
        <v>1023</v>
      </c>
      <c r="C9" s="674" t="s">
        <v>1022</v>
      </c>
      <c r="D9" s="673" t="s">
        <v>1021</v>
      </c>
      <c r="E9" s="1985" t="s">
        <v>1020</v>
      </c>
      <c r="F9" s="1985"/>
      <c r="G9" s="1985"/>
      <c r="H9" s="1985"/>
      <c r="I9" s="1985"/>
      <c r="J9" s="1985"/>
      <c r="K9" s="1985"/>
      <c r="L9" s="1985"/>
      <c r="M9" s="1985"/>
      <c r="N9" s="1985" t="s">
        <v>799</v>
      </c>
      <c r="O9" s="1985"/>
      <c r="P9" s="1985"/>
      <c r="Q9" s="1985"/>
      <c r="R9" s="1985"/>
      <c r="S9" s="1985"/>
      <c r="T9" s="1985"/>
      <c r="U9" s="1985"/>
      <c r="V9" s="1985"/>
      <c r="W9" s="258"/>
      <c r="X9" s="671"/>
      <c r="Y9" s="671"/>
      <c r="Z9" s="672"/>
      <c r="AA9" s="671"/>
      <c r="AB9" s="671"/>
      <c r="AC9" s="670"/>
    </row>
    <row r="10" spans="1:29" s="246" customFormat="1" ht="50.1" customHeight="1" x14ac:dyDescent="0.15">
      <c r="A10" s="258"/>
      <c r="B10" s="1986" t="s">
        <v>1019</v>
      </c>
      <c r="C10" s="1996" t="s">
        <v>1018</v>
      </c>
      <c r="D10" s="1996" t="s">
        <v>1017</v>
      </c>
      <c r="E10" s="1986" t="s">
        <v>1016</v>
      </c>
      <c r="F10" s="1986"/>
      <c r="G10" s="1986"/>
      <c r="H10" s="1986"/>
      <c r="I10" s="1986"/>
      <c r="J10" s="1986"/>
      <c r="K10" s="1986"/>
      <c r="L10" s="1986"/>
      <c r="M10" s="1995"/>
      <c r="N10" s="1986" t="s">
        <v>1015</v>
      </c>
      <c r="O10" s="1986"/>
      <c r="P10" s="1986"/>
      <c r="Q10" s="1986"/>
      <c r="R10" s="1986"/>
      <c r="S10" s="1986"/>
      <c r="T10" s="1986"/>
      <c r="U10" s="1986"/>
      <c r="V10" s="1986"/>
      <c r="W10" s="258"/>
      <c r="X10" s="671"/>
      <c r="Y10" s="671"/>
      <c r="Z10" s="672"/>
      <c r="AA10" s="671"/>
      <c r="AB10" s="671"/>
      <c r="AC10" s="670"/>
    </row>
    <row r="11" spans="1:29" s="246" customFormat="1" ht="20.100000000000001" customHeight="1" x14ac:dyDescent="0.15">
      <c r="A11" s="258"/>
      <c r="B11" s="1986"/>
      <c r="C11" s="1997"/>
      <c r="D11" s="1997"/>
      <c r="E11" s="1985" t="s">
        <v>1014</v>
      </c>
      <c r="F11" s="1985"/>
      <c r="G11" s="1985"/>
      <c r="H11" s="1985"/>
      <c r="I11" s="1985"/>
      <c r="J11" s="1985"/>
      <c r="K11" s="1985"/>
      <c r="L11" s="1985"/>
      <c r="M11" s="1985"/>
      <c r="N11" s="1986"/>
      <c r="O11" s="1986"/>
      <c r="P11" s="1986"/>
      <c r="Q11" s="1986"/>
      <c r="R11" s="1986"/>
      <c r="S11" s="1986"/>
      <c r="T11" s="1986"/>
      <c r="U11" s="1986"/>
      <c r="V11" s="1986"/>
      <c r="W11" s="258"/>
      <c r="X11" s="671"/>
      <c r="Y11" s="671"/>
      <c r="Z11" s="672"/>
      <c r="AA11" s="671"/>
      <c r="AB11" s="671"/>
      <c r="AC11" s="670"/>
    </row>
    <row r="12" spans="1:29" s="246" customFormat="1" ht="50.1" customHeight="1" x14ac:dyDescent="0.15">
      <c r="A12" s="258"/>
      <c r="B12" s="1986"/>
      <c r="C12" s="1998"/>
      <c r="D12" s="1998"/>
      <c r="E12" s="1995" t="s">
        <v>1013</v>
      </c>
      <c r="F12" s="1995"/>
      <c r="G12" s="1995"/>
      <c r="H12" s="1995"/>
      <c r="I12" s="1995"/>
      <c r="J12" s="1995"/>
      <c r="K12" s="1995"/>
      <c r="L12" s="1995"/>
      <c r="M12" s="1995"/>
      <c r="N12" s="1986"/>
      <c r="O12" s="1986"/>
      <c r="P12" s="1986"/>
      <c r="Q12" s="1986"/>
      <c r="R12" s="1986"/>
      <c r="S12" s="1986"/>
      <c r="T12" s="1986"/>
      <c r="U12" s="1986"/>
      <c r="V12" s="1986"/>
      <c r="W12" s="258"/>
      <c r="X12" s="671"/>
      <c r="Y12" s="671"/>
      <c r="Z12" s="672"/>
      <c r="AA12" s="671"/>
      <c r="AB12" s="671"/>
      <c r="AC12" s="670"/>
    </row>
    <row r="13" spans="1:29" ht="10.5" customHeight="1" x14ac:dyDescent="0.15">
      <c r="A13" s="650"/>
      <c r="B13" s="650"/>
      <c r="C13" s="651"/>
      <c r="D13" s="651"/>
      <c r="E13" s="651"/>
      <c r="F13" s="651"/>
      <c r="G13" s="651"/>
      <c r="H13" s="651"/>
      <c r="I13" s="651"/>
      <c r="J13" s="651"/>
      <c r="K13" s="651"/>
      <c r="L13" s="651"/>
      <c r="M13" s="651"/>
      <c r="N13" s="651"/>
      <c r="O13" s="651"/>
      <c r="P13" s="651"/>
      <c r="Q13" s="651"/>
      <c r="R13" s="651"/>
      <c r="S13" s="651"/>
      <c r="T13" s="651"/>
      <c r="U13" s="651"/>
      <c r="V13" s="650"/>
      <c r="W13" s="650"/>
      <c r="Z13" s="367"/>
    </row>
    <row r="14" spans="1:29" ht="20.25" customHeight="1" thickBot="1" x14ac:dyDescent="0.2">
      <c r="A14" s="669" t="s">
        <v>1012</v>
      </c>
      <c r="B14" s="1994" t="s">
        <v>1011</v>
      </c>
      <c r="C14" s="1994"/>
      <c r="D14" s="1994"/>
      <c r="E14" s="1994"/>
      <c r="F14" s="1994"/>
      <c r="G14" s="1994"/>
      <c r="H14" s="1994"/>
      <c r="I14" s="1994"/>
      <c r="J14" s="1994"/>
      <c r="K14" s="1994"/>
      <c r="L14" s="1994"/>
      <c r="M14" s="1994"/>
      <c r="N14" s="1994"/>
      <c r="O14" s="1994"/>
      <c r="P14" s="1994"/>
      <c r="Q14" s="1994"/>
      <c r="R14" s="1994"/>
      <c r="S14" s="1994"/>
      <c r="T14" s="1994"/>
      <c r="U14" s="1994"/>
      <c r="V14" s="1994"/>
      <c r="W14" s="1994"/>
      <c r="Z14" s="367"/>
    </row>
    <row r="15" spans="1:29" ht="25.5" customHeight="1" thickBot="1" x14ac:dyDescent="0.2">
      <c r="A15" s="546">
        <v>1</v>
      </c>
      <c r="B15" s="625" t="s">
        <v>1010</v>
      </c>
      <c r="C15" s="539"/>
      <c r="D15" s="668"/>
      <c r="E15" s="668"/>
      <c r="F15" s="668"/>
      <c r="G15" s="668"/>
      <c r="H15" s="668"/>
      <c r="I15" s="668"/>
      <c r="J15" s="668"/>
      <c r="K15" s="668"/>
      <c r="L15" s="668"/>
      <c r="M15" s="668"/>
      <c r="N15" s="668"/>
      <c r="O15" s="668"/>
      <c r="P15" s="668"/>
      <c r="Q15" s="668"/>
      <c r="R15" s="668"/>
      <c r="S15" s="668"/>
      <c r="T15" s="668"/>
      <c r="U15" s="668"/>
      <c r="V15" s="668"/>
      <c r="W15" s="544" t="s">
        <v>1664</v>
      </c>
      <c r="Z15" s="367"/>
    </row>
    <row r="16" spans="1:29" ht="25.5" customHeight="1" thickBot="1" x14ac:dyDescent="0.2">
      <c r="A16" s="546">
        <v>2</v>
      </c>
      <c r="B16" s="1575" t="s">
        <v>986</v>
      </c>
      <c r="C16" s="1576"/>
      <c r="D16" s="1694" t="s">
        <v>1732</v>
      </c>
      <c r="E16" s="1695"/>
      <c r="F16" s="1695"/>
      <c r="G16" s="1695"/>
      <c r="H16" s="1695"/>
      <c r="I16" s="1695"/>
      <c r="J16" s="1695"/>
      <c r="K16" s="1695"/>
      <c r="L16" s="1695"/>
      <c r="M16" s="1695"/>
      <c r="N16" s="1695"/>
      <c r="O16" s="1695"/>
      <c r="P16" s="1695"/>
      <c r="Q16" s="1695"/>
      <c r="R16" s="1695"/>
      <c r="S16" s="1695"/>
      <c r="T16" s="1695"/>
      <c r="U16" s="1695"/>
      <c r="V16" s="1695"/>
      <c r="W16" s="1696"/>
      <c r="Z16" s="367"/>
    </row>
    <row r="17" spans="1:26" ht="25.5" customHeight="1" thickBot="1" x14ac:dyDescent="0.2">
      <c r="A17" s="546">
        <v>3</v>
      </c>
      <c r="B17" s="1578" t="s">
        <v>1009</v>
      </c>
      <c r="C17" s="1999"/>
      <c r="D17" s="2000"/>
      <c r="E17" s="2000"/>
      <c r="F17" s="2000"/>
      <c r="G17" s="2000"/>
      <c r="H17" s="2000"/>
      <c r="I17" s="2000"/>
      <c r="J17" s="2000"/>
      <c r="K17" s="2000"/>
      <c r="L17" s="2000"/>
      <c r="M17" s="2000"/>
      <c r="N17" s="1634" t="s">
        <v>1733</v>
      </c>
      <c r="O17" s="1635"/>
      <c r="P17" s="1635"/>
      <c r="Q17" s="1635"/>
      <c r="R17" s="1635"/>
      <c r="S17" s="1635"/>
      <c r="T17" s="1635"/>
      <c r="U17" s="1635"/>
      <c r="V17" s="1992"/>
      <c r="W17" s="1993"/>
      <c r="Z17" s="367"/>
    </row>
    <row r="18" spans="1:26" ht="50.1" customHeight="1" thickBot="1" x14ac:dyDescent="0.2">
      <c r="A18" s="546">
        <v>4</v>
      </c>
      <c r="B18" s="1575" t="s">
        <v>1008</v>
      </c>
      <c r="C18" s="1576"/>
      <c r="D18" s="1536" t="s">
        <v>1734</v>
      </c>
      <c r="E18" s="1577"/>
      <c r="F18" s="1577"/>
      <c r="G18" s="1577"/>
      <c r="H18" s="1577"/>
      <c r="I18" s="1577"/>
      <c r="J18" s="1577"/>
      <c r="K18" s="1577"/>
      <c r="L18" s="1577"/>
      <c r="M18" s="1577"/>
      <c r="N18" s="1577"/>
      <c r="O18" s="1577"/>
      <c r="P18" s="1577"/>
      <c r="Q18" s="1577"/>
      <c r="R18" s="1577"/>
      <c r="S18" s="1577"/>
      <c r="T18" s="1577"/>
      <c r="U18" s="1577"/>
      <c r="V18" s="1577"/>
      <c r="W18" s="1537"/>
      <c r="Z18" s="367"/>
    </row>
    <row r="19" spans="1:26" ht="60" customHeight="1" thickBot="1" x14ac:dyDescent="0.2">
      <c r="A19" s="546">
        <v>5</v>
      </c>
      <c r="B19" s="1575" t="s">
        <v>246</v>
      </c>
      <c r="C19" s="1576"/>
      <c r="D19" s="1536" t="s">
        <v>1735</v>
      </c>
      <c r="E19" s="1577"/>
      <c r="F19" s="1577"/>
      <c r="G19" s="1577"/>
      <c r="H19" s="1577"/>
      <c r="I19" s="1577"/>
      <c r="J19" s="1577"/>
      <c r="K19" s="1577"/>
      <c r="L19" s="1577"/>
      <c r="M19" s="1577"/>
      <c r="N19" s="1577"/>
      <c r="O19" s="1577"/>
      <c r="P19" s="1577"/>
      <c r="Q19" s="1577"/>
      <c r="R19" s="1577"/>
      <c r="S19" s="1577"/>
      <c r="T19" s="1577"/>
      <c r="U19" s="1577"/>
      <c r="V19" s="1577"/>
      <c r="W19" s="1537"/>
      <c r="Z19" s="367"/>
    </row>
    <row r="20" spans="1:26" ht="24.95" customHeight="1" thickBot="1" x14ac:dyDescent="0.2">
      <c r="A20" s="1617">
        <v>6</v>
      </c>
      <c r="B20" s="1975" t="s">
        <v>1007</v>
      </c>
      <c r="C20" s="283" t="s">
        <v>50</v>
      </c>
      <c r="D20" s="1623" t="s">
        <v>1732</v>
      </c>
      <c r="E20" s="1624"/>
      <c r="F20" s="1624"/>
      <c r="G20" s="1624"/>
      <c r="H20" s="1624"/>
      <c r="I20" s="1624"/>
      <c r="J20" s="1624"/>
      <c r="K20" s="1624"/>
      <c r="L20" s="1624"/>
      <c r="M20" s="1624"/>
      <c r="N20" s="1624"/>
      <c r="O20" s="1624"/>
      <c r="P20" s="1624"/>
      <c r="Q20" s="1624"/>
      <c r="R20" s="1624"/>
      <c r="S20" s="1624"/>
      <c r="T20" s="1624"/>
      <c r="U20" s="1624"/>
      <c r="V20" s="1624"/>
      <c r="W20" s="1625"/>
      <c r="Z20" s="367"/>
    </row>
    <row r="21" spans="1:26" ht="39.950000000000003" customHeight="1" thickBot="1" x14ac:dyDescent="0.2">
      <c r="A21" s="1618"/>
      <c r="B21" s="1976"/>
      <c r="C21" s="299" t="s">
        <v>971</v>
      </c>
      <c r="D21" s="1626" t="s">
        <v>1736</v>
      </c>
      <c r="E21" s="1577"/>
      <c r="F21" s="1577"/>
      <c r="G21" s="1577"/>
      <c r="H21" s="1577"/>
      <c r="I21" s="1577"/>
      <c r="J21" s="1577"/>
      <c r="K21" s="1577"/>
      <c r="L21" s="1577"/>
      <c r="M21" s="1577"/>
      <c r="N21" s="1577"/>
      <c r="O21" s="1577"/>
      <c r="P21" s="1577"/>
      <c r="Q21" s="1577"/>
      <c r="R21" s="1577"/>
      <c r="S21" s="1577"/>
      <c r="T21" s="1577"/>
      <c r="U21" s="1577"/>
      <c r="V21" s="1577"/>
      <c r="W21" s="1537"/>
      <c r="Z21" s="367"/>
    </row>
    <row r="22" spans="1:26" ht="25.5" customHeight="1" thickBot="1" x14ac:dyDescent="0.2">
      <c r="A22" s="546">
        <v>7</v>
      </c>
      <c r="B22" s="2001" t="s">
        <v>1006</v>
      </c>
      <c r="C22" s="1576"/>
      <c r="D22" s="1980"/>
      <c r="E22" s="1980"/>
      <c r="F22" s="1980"/>
      <c r="G22" s="1980"/>
      <c r="H22" s="1980"/>
      <c r="I22" s="1980"/>
      <c r="J22" s="1980"/>
      <c r="K22" s="1980"/>
      <c r="L22" s="1980"/>
      <c r="M22" s="1980"/>
      <c r="N22" s="1980"/>
      <c r="O22" s="1980"/>
      <c r="P22" s="1980"/>
      <c r="Q22" s="1980"/>
      <c r="R22" s="1980"/>
      <c r="S22" s="1980"/>
      <c r="T22" s="1980"/>
      <c r="U22" s="1980"/>
      <c r="V22" s="1980"/>
      <c r="W22" s="544" t="s">
        <v>1664</v>
      </c>
      <c r="Z22" s="367"/>
    </row>
    <row r="23" spans="1:26" ht="25.5" customHeight="1" thickBot="1" x14ac:dyDescent="0.2">
      <c r="A23" s="1610">
        <v>8</v>
      </c>
      <c r="B23" s="1582" t="s">
        <v>969</v>
      </c>
      <c r="C23" s="1583"/>
      <c r="D23" s="1584"/>
      <c r="E23" s="1584"/>
      <c r="F23" s="1584"/>
      <c r="G23" s="1584"/>
      <c r="H23" s="1584"/>
      <c r="I23" s="1584"/>
      <c r="J23" s="1584"/>
      <c r="K23" s="1584"/>
      <c r="L23" s="1584"/>
      <c r="M23" s="1584"/>
      <c r="N23" s="1584"/>
      <c r="O23" s="1584"/>
      <c r="P23" s="1584"/>
      <c r="Q23" s="1584"/>
      <c r="R23" s="1584"/>
      <c r="S23" s="1584"/>
      <c r="T23" s="1584"/>
      <c r="U23" s="1584"/>
      <c r="V23" s="1584"/>
      <c r="W23" s="544" t="s">
        <v>1664</v>
      </c>
      <c r="Z23" s="367"/>
    </row>
    <row r="24" spans="1:26" ht="25.5" customHeight="1" thickBot="1" x14ac:dyDescent="0.2">
      <c r="A24" s="1611"/>
      <c r="B24" s="1580" t="s">
        <v>244</v>
      </c>
      <c r="C24" s="1581"/>
      <c r="D24" s="1694" t="s">
        <v>1737</v>
      </c>
      <c r="E24" s="1695"/>
      <c r="F24" s="1695"/>
      <c r="G24" s="1695"/>
      <c r="H24" s="1695"/>
      <c r="I24" s="1695"/>
      <c r="J24" s="1695"/>
      <c r="K24" s="1695"/>
      <c r="L24" s="1695"/>
      <c r="M24" s="1695"/>
      <c r="N24" s="1695"/>
      <c r="O24" s="1695"/>
      <c r="P24" s="1695"/>
      <c r="Q24" s="1695"/>
      <c r="R24" s="1695"/>
      <c r="S24" s="1695"/>
      <c r="T24" s="1695"/>
      <c r="U24" s="1695"/>
      <c r="V24" s="1695"/>
      <c r="W24" s="1696"/>
      <c r="Z24" s="367"/>
    </row>
    <row r="25" spans="1:26" ht="25.5" customHeight="1" thickBot="1" x14ac:dyDescent="0.2">
      <c r="A25" s="1612"/>
      <c r="B25" s="1613" t="s">
        <v>1431</v>
      </c>
      <c r="C25" s="1615"/>
      <c r="D25" s="1694" t="s">
        <v>1738</v>
      </c>
      <c r="E25" s="1695"/>
      <c r="F25" s="1695"/>
      <c r="G25" s="1695"/>
      <c r="H25" s="1695"/>
      <c r="I25" s="1695"/>
      <c r="J25" s="1695"/>
      <c r="K25" s="1695"/>
      <c r="L25" s="1695"/>
      <c r="M25" s="1696"/>
      <c r="N25" s="1630" t="s">
        <v>243</v>
      </c>
      <c r="O25" s="1631"/>
      <c r="P25" s="1632"/>
      <c r="Q25" s="1599"/>
      <c r="R25" s="1599"/>
      <c r="S25" s="1599"/>
      <c r="T25" s="1599"/>
      <c r="U25" s="1599"/>
      <c r="V25" s="1599"/>
      <c r="W25" s="541"/>
      <c r="Z25" s="367"/>
    </row>
    <row r="26" spans="1:26" ht="25.5" customHeight="1" thickBot="1" x14ac:dyDescent="0.2">
      <c r="A26" s="1610">
        <v>9</v>
      </c>
      <c r="B26" s="1582" t="s">
        <v>968</v>
      </c>
      <c r="C26" s="1583"/>
      <c r="D26" s="1974"/>
      <c r="E26" s="1974"/>
      <c r="F26" s="1974"/>
      <c r="G26" s="1974"/>
      <c r="H26" s="1974"/>
      <c r="I26" s="1974"/>
      <c r="J26" s="1974"/>
      <c r="K26" s="1974"/>
      <c r="L26" s="1974"/>
      <c r="M26" s="1974"/>
      <c r="N26" s="1974"/>
      <c r="O26" s="1974"/>
      <c r="P26" s="1974"/>
      <c r="Q26" s="1974"/>
      <c r="R26" s="1974"/>
      <c r="S26" s="1974"/>
      <c r="T26" s="1974"/>
      <c r="U26" s="1974"/>
      <c r="V26" s="1974"/>
      <c r="W26" s="544" t="s">
        <v>1672</v>
      </c>
      <c r="Z26" s="367"/>
    </row>
    <row r="27" spans="1:26" ht="25.5" customHeight="1" thickBot="1" x14ac:dyDescent="0.2">
      <c r="A27" s="1611"/>
      <c r="B27" s="1580" t="s">
        <v>244</v>
      </c>
      <c r="C27" s="1581"/>
      <c r="D27" s="1694"/>
      <c r="E27" s="1695"/>
      <c r="F27" s="1695"/>
      <c r="G27" s="1695"/>
      <c r="H27" s="1695"/>
      <c r="I27" s="1695"/>
      <c r="J27" s="1695"/>
      <c r="K27" s="1695"/>
      <c r="L27" s="1695"/>
      <c r="M27" s="1695"/>
      <c r="N27" s="1695"/>
      <c r="O27" s="1695"/>
      <c r="P27" s="1695"/>
      <c r="Q27" s="1695"/>
      <c r="R27" s="1695"/>
      <c r="S27" s="1695"/>
      <c r="T27" s="1695"/>
      <c r="U27" s="1695"/>
      <c r="V27" s="1695"/>
      <c r="W27" s="1696"/>
      <c r="Z27" s="367"/>
    </row>
    <row r="28" spans="1:26" ht="25.5" customHeight="1" thickBot="1" x14ac:dyDescent="0.2">
      <c r="A28" s="1612"/>
      <c r="B28" s="1613" t="s">
        <v>1432</v>
      </c>
      <c r="C28" s="1615"/>
      <c r="D28" s="1694"/>
      <c r="E28" s="1695"/>
      <c r="F28" s="1695"/>
      <c r="G28" s="1695"/>
      <c r="H28" s="1695"/>
      <c r="I28" s="1695"/>
      <c r="J28" s="1695"/>
      <c r="K28" s="1695"/>
      <c r="L28" s="1695"/>
      <c r="M28" s="1696"/>
      <c r="N28" s="1630" t="s">
        <v>243</v>
      </c>
      <c r="O28" s="1631"/>
      <c r="P28" s="1632"/>
      <c r="Q28" s="1599"/>
      <c r="R28" s="1599"/>
      <c r="S28" s="1599"/>
      <c r="T28" s="1599"/>
      <c r="U28" s="1599"/>
      <c r="V28" s="1599"/>
      <c r="W28" s="541"/>
      <c r="Z28" s="367"/>
    </row>
    <row r="29" spans="1:26" ht="20.25" customHeight="1" x14ac:dyDescent="0.15">
      <c r="A29" s="650"/>
      <c r="B29" s="650"/>
      <c r="C29" s="651"/>
      <c r="D29" s="651"/>
      <c r="E29" s="651"/>
      <c r="F29" s="651"/>
      <c r="G29" s="651"/>
      <c r="H29" s="651"/>
      <c r="I29" s="651"/>
      <c r="J29" s="651"/>
      <c r="K29" s="651"/>
      <c r="L29" s="651"/>
      <c r="M29" s="651"/>
      <c r="N29" s="651"/>
      <c r="O29" s="651"/>
      <c r="P29" s="651"/>
      <c r="Q29" s="651"/>
      <c r="R29" s="651"/>
      <c r="S29" s="651"/>
      <c r="T29" s="651"/>
      <c r="U29" s="651"/>
      <c r="V29" s="650"/>
      <c r="W29" s="650"/>
      <c r="Z29" s="367"/>
    </row>
    <row r="30" spans="1:26" ht="25.5" customHeight="1" thickBot="1" x14ac:dyDescent="0.2">
      <c r="A30" s="653" t="s">
        <v>1005</v>
      </c>
      <c r="B30" s="660" t="s">
        <v>1004</v>
      </c>
      <c r="C30" s="660"/>
      <c r="D30" s="660"/>
      <c r="E30" s="660"/>
      <c r="F30" s="660"/>
      <c r="G30" s="660"/>
      <c r="H30" s="660"/>
      <c r="I30" s="660"/>
      <c r="J30" s="660"/>
      <c r="K30" s="660"/>
      <c r="L30" s="660"/>
      <c r="M30" s="660"/>
      <c r="N30" s="660"/>
      <c r="O30" s="660"/>
      <c r="P30" s="660"/>
      <c r="Q30" s="660"/>
      <c r="R30" s="660"/>
      <c r="S30" s="660"/>
      <c r="T30" s="660"/>
      <c r="U30" s="660"/>
      <c r="V30" s="660"/>
      <c r="W30" s="660"/>
      <c r="Z30" s="367"/>
    </row>
    <row r="31" spans="1:26" ht="33" customHeight="1" thickBot="1" x14ac:dyDescent="0.2">
      <c r="A31" s="546">
        <v>1</v>
      </c>
      <c r="B31" s="2003" t="s">
        <v>1003</v>
      </c>
      <c r="C31" s="2004"/>
      <c r="D31" s="544" t="s">
        <v>1672</v>
      </c>
      <c r="E31" s="667" t="s">
        <v>1000</v>
      </c>
      <c r="F31" s="667"/>
      <c r="G31" s="667"/>
      <c r="H31" s="667"/>
      <c r="I31" s="667"/>
      <c r="J31" s="666"/>
      <c r="K31" s="2007" t="s">
        <v>1002</v>
      </c>
      <c r="L31" s="2007"/>
      <c r="M31" s="2007"/>
      <c r="N31" s="2007"/>
      <c r="O31" s="2007"/>
      <c r="P31" s="2007"/>
      <c r="Q31" s="2007"/>
      <c r="R31" s="2007"/>
      <c r="S31" s="2007"/>
      <c r="T31" s="2007"/>
      <c r="U31" s="2007"/>
      <c r="V31" s="2007"/>
      <c r="W31" s="2008"/>
      <c r="Z31" s="367"/>
    </row>
    <row r="32" spans="1:26" ht="28.5" customHeight="1" thickBot="1" x14ac:dyDescent="0.2">
      <c r="A32" s="546">
        <v>2</v>
      </c>
      <c r="B32" s="2005" t="s">
        <v>1001</v>
      </c>
      <c r="C32" s="2006"/>
      <c r="D32" s="302" t="s">
        <v>1672</v>
      </c>
      <c r="E32" s="665" t="s">
        <v>1000</v>
      </c>
      <c r="F32" s="665"/>
      <c r="G32" s="665"/>
      <c r="H32" s="665"/>
      <c r="I32" s="665"/>
      <c r="J32" s="664"/>
      <c r="K32" s="2009"/>
      <c r="L32" s="2009"/>
      <c r="M32" s="2009"/>
      <c r="N32" s="2009"/>
      <c r="O32" s="2009"/>
      <c r="P32" s="2009"/>
      <c r="Q32" s="2009"/>
      <c r="R32" s="2009"/>
      <c r="S32" s="2009"/>
      <c r="T32" s="2009"/>
      <c r="U32" s="2009"/>
      <c r="V32" s="2009"/>
      <c r="W32" s="2010"/>
      <c r="Z32" s="367"/>
    </row>
    <row r="33" spans="1:26" ht="25.5" customHeight="1" thickBot="1" x14ac:dyDescent="0.2">
      <c r="A33" s="546">
        <v>3</v>
      </c>
      <c r="B33" s="1575" t="s">
        <v>986</v>
      </c>
      <c r="C33" s="1576"/>
      <c r="D33" s="1694"/>
      <c r="E33" s="1695"/>
      <c r="F33" s="1695"/>
      <c r="G33" s="1695"/>
      <c r="H33" s="1695"/>
      <c r="I33" s="1695"/>
      <c r="J33" s="1695"/>
      <c r="K33" s="1695"/>
      <c r="L33" s="1695"/>
      <c r="M33" s="1695"/>
      <c r="N33" s="1695"/>
      <c r="O33" s="1695"/>
      <c r="P33" s="1695"/>
      <c r="Q33" s="1695"/>
      <c r="R33" s="1695"/>
      <c r="S33" s="1695"/>
      <c r="T33" s="1695"/>
      <c r="U33" s="1695"/>
      <c r="V33" s="1695"/>
      <c r="W33" s="1696"/>
      <c r="X33" s="663"/>
      <c r="Y33" s="662"/>
      <c r="Z33" s="367"/>
    </row>
    <row r="34" spans="1:26" ht="25.5" customHeight="1" thickBot="1" x14ac:dyDescent="0.2">
      <c r="A34" s="546">
        <v>4</v>
      </c>
      <c r="B34" s="1575" t="s">
        <v>999</v>
      </c>
      <c r="C34" s="1576"/>
      <c r="D34" s="1536"/>
      <c r="E34" s="1577"/>
      <c r="F34" s="1577"/>
      <c r="G34" s="1577"/>
      <c r="H34" s="1577"/>
      <c r="I34" s="1577"/>
      <c r="J34" s="1577"/>
      <c r="K34" s="1577"/>
      <c r="L34" s="1577"/>
      <c r="M34" s="1577"/>
      <c r="N34" s="1577"/>
      <c r="O34" s="1577"/>
      <c r="P34" s="1577"/>
      <c r="Q34" s="1577"/>
      <c r="R34" s="1577"/>
      <c r="S34" s="1577"/>
      <c r="T34" s="1577"/>
      <c r="U34" s="1577"/>
      <c r="V34" s="1577"/>
      <c r="W34" s="1537"/>
      <c r="X34" s="663"/>
      <c r="Y34" s="662"/>
      <c r="Z34" s="367"/>
    </row>
    <row r="35" spans="1:26" ht="25.5" customHeight="1" thickBot="1" x14ac:dyDescent="0.2">
      <c r="A35" s="546">
        <v>5</v>
      </c>
      <c r="B35" s="2001" t="s">
        <v>998</v>
      </c>
      <c r="C35" s="2002"/>
      <c r="D35" s="1536"/>
      <c r="E35" s="1577"/>
      <c r="F35" s="1577"/>
      <c r="G35" s="1577"/>
      <c r="H35" s="1577"/>
      <c r="I35" s="1577"/>
      <c r="J35" s="1577"/>
      <c r="K35" s="1577"/>
      <c r="L35" s="1577"/>
      <c r="M35" s="1577"/>
      <c r="N35" s="1577"/>
      <c r="O35" s="1577"/>
      <c r="P35" s="1577"/>
      <c r="Q35" s="1577"/>
      <c r="R35" s="1577"/>
      <c r="S35" s="1577"/>
      <c r="T35" s="1577"/>
      <c r="U35" s="1577"/>
      <c r="V35" s="1577"/>
      <c r="W35" s="1537"/>
      <c r="X35" s="662"/>
      <c r="Y35" s="662"/>
      <c r="Z35" s="367"/>
    </row>
    <row r="36" spans="1:26" ht="42.6" customHeight="1" thickBot="1" x14ac:dyDescent="0.2">
      <c r="A36" s="546">
        <v>6</v>
      </c>
      <c r="B36" s="1982" t="s">
        <v>997</v>
      </c>
      <c r="C36" s="1983"/>
      <c r="D36" s="381" t="s">
        <v>1739</v>
      </c>
      <c r="E36" s="280" t="s">
        <v>996</v>
      </c>
      <c r="F36" s="280"/>
      <c r="G36" s="280"/>
      <c r="H36" s="280"/>
      <c r="I36" s="280"/>
      <c r="J36" s="280"/>
      <c r="K36" s="280"/>
      <c r="L36" s="280"/>
      <c r="M36" s="280"/>
      <c r="N36" s="280"/>
      <c r="O36" s="280"/>
      <c r="P36" s="280"/>
      <c r="Q36" s="280"/>
      <c r="R36" s="280"/>
      <c r="S36" s="280"/>
      <c r="T36" s="280"/>
      <c r="U36" s="280"/>
      <c r="V36" s="280"/>
      <c r="W36" s="661"/>
      <c r="Z36" s="367"/>
    </row>
    <row r="37" spans="1:26" ht="35.1" customHeight="1" thickBot="1" x14ac:dyDescent="0.2">
      <c r="A37" s="546">
        <v>7</v>
      </c>
      <c r="B37" s="1575" t="s">
        <v>246</v>
      </c>
      <c r="C37" s="1576"/>
      <c r="D37" s="1536"/>
      <c r="E37" s="1577"/>
      <c r="F37" s="1577"/>
      <c r="G37" s="1577"/>
      <c r="H37" s="1577"/>
      <c r="I37" s="1577"/>
      <c r="J37" s="1577"/>
      <c r="K37" s="1577"/>
      <c r="L37" s="1577"/>
      <c r="M37" s="1577"/>
      <c r="N37" s="1577"/>
      <c r="O37" s="1577"/>
      <c r="P37" s="1577"/>
      <c r="Q37" s="1577"/>
      <c r="R37" s="1577"/>
      <c r="S37" s="1577"/>
      <c r="T37" s="1577"/>
      <c r="U37" s="1577"/>
      <c r="V37" s="1577"/>
      <c r="W37" s="1537"/>
      <c r="Z37" s="367"/>
    </row>
    <row r="38" spans="1:26" ht="25.5" customHeight="1" thickBot="1" x14ac:dyDescent="0.2">
      <c r="A38" s="1617">
        <v>8</v>
      </c>
      <c r="B38" s="1975" t="s">
        <v>995</v>
      </c>
      <c r="C38" s="283" t="s">
        <v>50</v>
      </c>
      <c r="D38" s="1623"/>
      <c r="E38" s="1624"/>
      <c r="F38" s="1624"/>
      <c r="G38" s="1624"/>
      <c r="H38" s="1624"/>
      <c r="I38" s="1624"/>
      <c r="J38" s="1624"/>
      <c r="K38" s="1624"/>
      <c r="L38" s="1624"/>
      <c r="M38" s="1624"/>
      <c r="N38" s="1624"/>
      <c r="O38" s="1624"/>
      <c r="P38" s="1624"/>
      <c r="Q38" s="1624"/>
      <c r="R38" s="1624"/>
      <c r="S38" s="1624"/>
      <c r="T38" s="1624"/>
      <c r="U38" s="1624"/>
      <c r="V38" s="1624"/>
      <c r="W38" s="1625"/>
      <c r="Z38" s="367"/>
    </row>
    <row r="39" spans="1:26" ht="44.45" customHeight="1" thickBot="1" x14ac:dyDescent="0.2">
      <c r="A39" s="1618"/>
      <c r="B39" s="1976"/>
      <c r="C39" s="299" t="s">
        <v>976</v>
      </c>
      <c r="D39" s="1536"/>
      <c r="E39" s="1577"/>
      <c r="F39" s="1577"/>
      <c r="G39" s="1577"/>
      <c r="H39" s="1577"/>
      <c r="I39" s="1577"/>
      <c r="J39" s="1577"/>
      <c r="K39" s="1577"/>
      <c r="L39" s="1577"/>
      <c r="M39" s="1577"/>
      <c r="N39" s="1577"/>
      <c r="O39" s="1577"/>
      <c r="P39" s="1577"/>
      <c r="Q39" s="1577"/>
      <c r="R39" s="1577"/>
      <c r="S39" s="1577"/>
      <c r="T39" s="1577"/>
      <c r="U39" s="1577"/>
      <c r="V39" s="1577"/>
      <c r="W39" s="1537"/>
      <c r="Z39" s="367"/>
    </row>
    <row r="40" spans="1:26" ht="24.95" customHeight="1" thickBot="1" x14ac:dyDescent="0.2">
      <c r="A40" s="546">
        <v>9</v>
      </c>
      <c r="B40" s="1575" t="s">
        <v>970</v>
      </c>
      <c r="C40" s="1576"/>
      <c r="D40" s="1980"/>
      <c r="E40" s="1980"/>
      <c r="F40" s="1980"/>
      <c r="G40" s="1980"/>
      <c r="H40" s="1980"/>
      <c r="I40" s="1980"/>
      <c r="J40" s="1980"/>
      <c r="K40" s="1980"/>
      <c r="L40" s="1980"/>
      <c r="M40" s="1980"/>
      <c r="N40" s="1980"/>
      <c r="O40" s="1980"/>
      <c r="P40" s="1980"/>
      <c r="Q40" s="1980"/>
      <c r="R40" s="1980"/>
      <c r="S40" s="1980"/>
      <c r="T40" s="1980"/>
      <c r="U40" s="1980"/>
      <c r="V40" s="1980"/>
      <c r="W40" s="544" t="s">
        <v>1672</v>
      </c>
      <c r="Z40" s="367"/>
    </row>
    <row r="41" spans="1:26" ht="39.950000000000003" customHeight="1" thickBot="1" x14ac:dyDescent="0.2">
      <c r="A41" s="1610">
        <v>10</v>
      </c>
      <c r="B41" s="1582" t="s">
        <v>969</v>
      </c>
      <c r="C41" s="1583"/>
      <c r="D41" s="1584"/>
      <c r="E41" s="1584"/>
      <c r="F41" s="1584"/>
      <c r="G41" s="1584"/>
      <c r="H41" s="1584"/>
      <c r="I41" s="1584"/>
      <c r="J41" s="1584"/>
      <c r="K41" s="1584"/>
      <c r="L41" s="1584"/>
      <c r="M41" s="1584"/>
      <c r="N41" s="1584"/>
      <c r="O41" s="1584"/>
      <c r="P41" s="1584"/>
      <c r="Q41" s="1584"/>
      <c r="R41" s="1584"/>
      <c r="S41" s="1584"/>
      <c r="T41" s="1584"/>
      <c r="U41" s="1584"/>
      <c r="V41" s="1584"/>
      <c r="W41" s="544" t="s">
        <v>1672</v>
      </c>
      <c r="Z41" s="367"/>
    </row>
    <row r="42" spans="1:26" ht="25.5" customHeight="1" thickBot="1" x14ac:dyDescent="0.2">
      <c r="A42" s="1611"/>
      <c r="B42" s="1580" t="s">
        <v>244</v>
      </c>
      <c r="C42" s="1581"/>
      <c r="D42" s="1694"/>
      <c r="E42" s="1695"/>
      <c r="F42" s="1695"/>
      <c r="G42" s="1695"/>
      <c r="H42" s="1695"/>
      <c r="I42" s="1695"/>
      <c r="J42" s="1695"/>
      <c r="K42" s="1695"/>
      <c r="L42" s="1695"/>
      <c r="M42" s="1695"/>
      <c r="N42" s="1695"/>
      <c r="O42" s="1695"/>
      <c r="P42" s="1695"/>
      <c r="Q42" s="1695"/>
      <c r="R42" s="1695"/>
      <c r="S42" s="1695"/>
      <c r="T42" s="1695"/>
      <c r="U42" s="1695"/>
      <c r="V42" s="1695"/>
      <c r="W42" s="1696"/>
      <c r="Z42" s="367"/>
    </row>
    <row r="43" spans="1:26" ht="25.5" customHeight="1" thickBot="1" x14ac:dyDescent="0.2">
      <c r="A43" s="1612"/>
      <c r="B43" s="1613" t="s">
        <v>1431</v>
      </c>
      <c r="C43" s="1615"/>
      <c r="D43" s="1694"/>
      <c r="E43" s="1695"/>
      <c r="F43" s="1695"/>
      <c r="G43" s="1695"/>
      <c r="H43" s="1695"/>
      <c r="I43" s="1695"/>
      <c r="J43" s="1695"/>
      <c r="K43" s="1695"/>
      <c r="L43" s="1695"/>
      <c r="M43" s="1696"/>
      <c r="N43" s="1630" t="s">
        <v>243</v>
      </c>
      <c r="O43" s="1631"/>
      <c r="P43" s="1632"/>
      <c r="Q43" s="1599"/>
      <c r="R43" s="1599"/>
      <c r="S43" s="1599"/>
      <c r="T43" s="1599"/>
      <c r="U43" s="1599"/>
      <c r="V43" s="1599"/>
      <c r="W43" s="541"/>
      <c r="Z43" s="367"/>
    </row>
    <row r="44" spans="1:26" ht="25.5" customHeight="1" thickBot="1" x14ac:dyDescent="0.2">
      <c r="A44" s="1610">
        <v>11</v>
      </c>
      <c r="B44" s="1894" t="s">
        <v>968</v>
      </c>
      <c r="C44" s="1974"/>
      <c r="D44" s="1974"/>
      <c r="E44" s="1974"/>
      <c r="F44" s="1974"/>
      <c r="G44" s="1974"/>
      <c r="H44" s="1974"/>
      <c r="I44" s="1974"/>
      <c r="J44" s="1974"/>
      <c r="K44" s="1974"/>
      <c r="L44" s="1974"/>
      <c r="M44" s="1974"/>
      <c r="N44" s="1974"/>
      <c r="O44" s="1974"/>
      <c r="P44" s="1974"/>
      <c r="Q44" s="1974"/>
      <c r="R44" s="1974"/>
      <c r="S44" s="1974"/>
      <c r="T44" s="1974"/>
      <c r="U44" s="1974"/>
      <c r="V44" s="1981"/>
      <c r="W44" s="544" t="s">
        <v>1672</v>
      </c>
      <c r="Z44" s="367"/>
    </row>
    <row r="45" spans="1:26" ht="24" customHeight="1" thickBot="1" x14ac:dyDescent="0.2">
      <c r="A45" s="1612"/>
      <c r="B45" s="1613" t="s">
        <v>1431</v>
      </c>
      <c r="C45" s="1615"/>
      <c r="D45" s="1694"/>
      <c r="E45" s="1695"/>
      <c r="F45" s="1695"/>
      <c r="G45" s="1695"/>
      <c r="H45" s="1695"/>
      <c r="I45" s="1695"/>
      <c r="J45" s="1695"/>
      <c r="K45" s="1695"/>
      <c r="L45" s="1695"/>
      <c r="M45" s="1696"/>
      <c r="N45" s="1630" t="s">
        <v>243</v>
      </c>
      <c r="O45" s="1631"/>
      <c r="P45" s="1632"/>
      <c r="Q45" s="1599"/>
      <c r="R45" s="1599"/>
      <c r="S45" s="1599"/>
      <c r="T45" s="1599"/>
      <c r="U45" s="1599"/>
      <c r="V45" s="1599"/>
      <c r="W45" s="541"/>
      <c r="Z45" s="367"/>
    </row>
    <row r="46" spans="1:26" ht="25.5" customHeight="1" x14ac:dyDescent="0.15">
      <c r="A46" s="650"/>
      <c r="B46" s="650"/>
      <c r="C46" s="651"/>
      <c r="D46" s="651"/>
      <c r="E46" s="651"/>
      <c r="F46" s="651"/>
      <c r="G46" s="651"/>
      <c r="H46" s="651"/>
      <c r="I46" s="651"/>
      <c r="J46" s="651"/>
      <c r="K46" s="651"/>
      <c r="L46" s="651"/>
      <c r="M46" s="651"/>
      <c r="N46" s="651"/>
      <c r="O46" s="651"/>
      <c r="P46" s="651"/>
      <c r="Q46" s="651"/>
      <c r="R46" s="651"/>
      <c r="S46" s="651"/>
      <c r="T46" s="651"/>
      <c r="U46" s="651"/>
      <c r="V46" s="650"/>
      <c r="W46" s="650"/>
      <c r="Z46" s="367"/>
    </row>
    <row r="47" spans="1:26" ht="25.5" customHeight="1" thickBot="1" x14ac:dyDescent="0.2">
      <c r="A47" s="653" t="s">
        <v>994</v>
      </c>
      <c r="B47" s="660" t="s">
        <v>993</v>
      </c>
      <c r="C47" s="652"/>
      <c r="D47" s="652"/>
      <c r="E47" s="652"/>
      <c r="F47" s="652"/>
      <c r="G47" s="652"/>
      <c r="H47" s="652"/>
      <c r="I47" s="652"/>
      <c r="J47" s="652"/>
      <c r="K47" s="652"/>
      <c r="L47" s="652"/>
      <c r="M47" s="652"/>
      <c r="N47" s="652"/>
      <c r="O47" s="652"/>
      <c r="P47" s="652"/>
      <c r="Q47" s="652"/>
      <c r="R47" s="652"/>
      <c r="S47" s="652"/>
      <c r="T47" s="652"/>
      <c r="U47" s="652"/>
      <c r="V47" s="652"/>
      <c r="W47" s="652"/>
      <c r="Z47" s="367"/>
    </row>
    <row r="48" spans="1:26" ht="24" customHeight="1" thickBot="1" x14ac:dyDescent="0.2">
      <c r="A48" s="546">
        <v>1</v>
      </c>
      <c r="B48" s="1977" t="s">
        <v>992</v>
      </c>
      <c r="C48" s="1978"/>
      <c r="D48" s="1979"/>
      <c r="E48" s="1979"/>
      <c r="F48" s="1979"/>
      <c r="G48" s="1979"/>
      <c r="H48" s="1979"/>
      <c r="I48" s="1979"/>
      <c r="J48" s="1979"/>
      <c r="K48" s="1979"/>
      <c r="L48" s="1979"/>
      <c r="M48" s="1979"/>
      <c r="N48" s="1979"/>
      <c r="O48" s="1979"/>
      <c r="P48" s="1979"/>
      <c r="Q48" s="1979"/>
      <c r="R48" s="1979"/>
      <c r="S48" s="1979"/>
      <c r="T48" s="1979"/>
      <c r="U48" s="1979"/>
      <c r="V48" s="1979"/>
      <c r="W48" s="544" t="s">
        <v>1664</v>
      </c>
      <c r="Z48" s="367"/>
    </row>
    <row r="49" spans="1:30" ht="24" customHeight="1" thickBot="1" x14ac:dyDescent="0.2">
      <c r="A49" s="546">
        <v>2</v>
      </c>
      <c r="B49" s="1575" t="s">
        <v>986</v>
      </c>
      <c r="C49" s="1576"/>
      <c r="D49" s="1694" t="s">
        <v>1740</v>
      </c>
      <c r="E49" s="1695"/>
      <c r="F49" s="1695"/>
      <c r="G49" s="1695"/>
      <c r="H49" s="1695"/>
      <c r="I49" s="1695"/>
      <c r="J49" s="1695"/>
      <c r="K49" s="1695"/>
      <c r="L49" s="1695"/>
      <c r="M49" s="1695"/>
      <c r="N49" s="1695"/>
      <c r="O49" s="1695"/>
      <c r="P49" s="1695"/>
      <c r="Q49" s="1695"/>
      <c r="R49" s="1695"/>
      <c r="S49" s="1695"/>
      <c r="T49" s="1695"/>
      <c r="U49" s="1695"/>
      <c r="V49" s="1695"/>
      <c r="W49" s="1696"/>
      <c r="Z49" s="367"/>
    </row>
    <row r="50" spans="1:30" ht="17.25" customHeight="1" thickBot="1" x14ac:dyDescent="0.2">
      <c r="A50" s="546">
        <v>3</v>
      </c>
      <c r="B50" s="1575" t="s">
        <v>246</v>
      </c>
      <c r="C50" s="1576"/>
      <c r="D50" s="1536" t="s">
        <v>1741</v>
      </c>
      <c r="E50" s="1577"/>
      <c r="F50" s="1577"/>
      <c r="G50" s="1577"/>
      <c r="H50" s="1577"/>
      <c r="I50" s="1577"/>
      <c r="J50" s="1577"/>
      <c r="K50" s="1577"/>
      <c r="L50" s="1577"/>
      <c r="M50" s="1577"/>
      <c r="N50" s="1577"/>
      <c r="O50" s="1577"/>
      <c r="P50" s="1577"/>
      <c r="Q50" s="1577"/>
      <c r="R50" s="1577"/>
      <c r="S50" s="1577"/>
      <c r="T50" s="1577"/>
      <c r="U50" s="1577"/>
      <c r="V50" s="1577"/>
      <c r="W50" s="1537"/>
      <c r="X50" s="262"/>
      <c r="Y50" s="262"/>
      <c r="Z50" s="367"/>
    </row>
    <row r="51" spans="1:30" ht="20.25" customHeight="1" thickBot="1" x14ac:dyDescent="0.2">
      <c r="A51" s="1617">
        <v>4</v>
      </c>
      <c r="B51" s="1975" t="s">
        <v>991</v>
      </c>
      <c r="C51" s="283" t="s">
        <v>50</v>
      </c>
      <c r="D51" s="1623"/>
      <c r="E51" s="1624"/>
      <c r="F51" s="1624"/>
      <c r="G51" s="1624"/>
      <c r="H51" s="1624"/>
      <c r="I51" s="1624"/>
      <c r="J51" s="1624"/>
      <c r="K51" s="1624"/>
      <c r="L51" s="1624"/>
      <c r="M51" s="1624"/>
      <c r="N51" s="1624"/>
      <c r="O51" s="1624"/>
      <c r="P51" s="1624"/>
      <c r="Q51" s="1624"/>
      <c r="R51" s="1624"/>
      <c r="S51" s="1624"/>
      <c r="T51" s="1624"/>
      <c r="U51" s="1624"/>
      <c r="V51" s="1624"/>
      <c r="W51" s="1625"/>
      <c r="Z51" s="367"/>
    </row>
    <row r="52" spans="1:30" ht="25.5" customHeight="1" thickBot="1" x14ac:dyDescent="0.2">
      <c r="A52" s="1618"/>
      <c r="B52" s="1976"/>
      <c r="C52" s="299" t="s">
        <v>990</v>
      </c>
      <c r="D52" s="1536"/>
      <c r="E52" s="1577"/>
      <c r="F52" s="1577"/>
      <c r="G52" s="1577"/>
      <c r="H52" s="1577"/>
      <c r="I52" s="1577"/>
      <c r="J52" s="1577"/>
      <c r="K52" s="1577"/>
      <c r="L52" s="1577"/>
      <c r="M52" s="1577"/>
      <c r="N52" s="1577"/>
      <c r="O52" s="1577"/>
      <c r="P52" s="1577"/>
      <c r="Q52" s="1577"/>
      <c r="R52" s="1577"/>
      <c r="S52" s="1577"/>
      <c r="T52" s="1577"/>
      <c r="U52" s="1577"/>
      <c r="V52" s="1577"/>
      <c r="W52" s="1537"/>
      <c r="Z52" s="367"/>
    </row>
    <row r="53" spans="1:30" ht="25.5" customHeight="1" thickBot="1" x14ac:dyDescent="0.2">
      <c r="A53" s="546">
        <v>5</v>
      </c>
      <c r="B53" s="1575" t="s">
        <v>970</v>
      </c>
      <c r="C53" s="1576"/>
      <c r="D53" s="1980"/>
      <c r="E53" s="1980"/>
      <c r="F53" s="1980"/>
      <c r="G53" s="1980"/>
      <c r="H53" s="1980"/>
      <c r="I53" s="1980"/>
      <c r="J53" s="1980"/>
      <c r="K53" s="1980"/>
      <c r="L53" s="1980"/>
      <c r="M53" s="1980"/>
      <c r="N53" s="1980"/>
      <c r="O53" s="1980"/>
      <c r="P53" s="1980"/>
      <c r="Q53" s="1980"/>
      <c r="R53" s="1980"/>
      <c r="S53" s="1980"/>
      <c r="T53" s="1980"/>
      <c r="U53" s="1980"/>
      <c r="V53" s="1980"/>
      <c r="W53" s="544" t="s">
        <v>1672</v>
      </c>
      <c r="Z53" s="367"/>
    </row>
    <row r="54" spans="1:30" ht="48" customHeight="1" thickBot="1" x14ac:dyDescent="0.2">
      <c r="A54" s="1610">
        <v>6</v>
      </c>
      <c r="B54" s="1582" t="s">
        <v>969</v>
      </c>
      <c r="C54" s="1583"/>
      <c r="D54" s="1584"/>
      <c r="E54" s="1584"/>
      <c r="F54" s="1584"/>
      <c r="G54" s="1584"/>
      <c r="H54" s="1584"/>
      <c r="I54" s="1584"/>
      <c r="J54" s="1584"/>
      <c r="K54" s="1584"/>
      <c r="L54" s="1584"/>
      <c r="M54" s="1584"/>
      <c r="N54" s="1584"/>
      <c r="O54" s="1584"/>
      <c r="P54" s="1584"/>
      <c r="Q54" s="1584"/>
      <c r="R54" s="1584"/>
      <c r="S54" s="1584"/>
      <c r="T54" s="1584"/>
      <c r="U54" s="1584"/>
      <c r="V54" s="1584"/>
      <c r="W54" s="544" t="s">
        <v>1672</v>
      </c>
      <c r="Z54" s="367"/>
    </row>
    <row r="55" spans="1:30" ht="25.5" customHeight="1" thickBot="1" x14ac:dyDescent="0.2">
      <c r="A55" s="1611"/>
      <c r="B55" s="1580" t="s">
        <v>244</v>
      </c>
      <c r="C55" s="1581"/>
      <c r="D55" s="1694"/>
      <c r="E55" s="1695"/>
      <c r="F55" s="1695"/>
      <c r="G55" s="1695"/>
      <c r="H55" s="1695"/>
      <c r="I55" s="1695"/>
      <c r="J55" s="1695"/>
      <c r="K55" s="1695"/>
      <c r="L55" s="1695"/>
      <c r="M55" s="1695"/>
      <c r="N55" s="1695"/>
      <c r="O55" s="1695"/>
      <c r="P55" s="1695"/>
      <c r="Q55" s="1695"/>
      <c r="R55" s="1695"/>
      <c r="S55" s="1695"/>
      <c r="T55" s="1695"/>
      <c r="U55" s="1695"/>
      <c r="V55" s="1695"/>
      <c r="W55" s="1696"/>
      <c r="Z55" s="367"/>
    </row>
    <row r="56" spans="1:30" ht="40.5" customHeight="1" thickBot="1" x14ac:dyDescent="0.2">
      <c r="A56" s="1612"/>
      <c r="B56" s="1613" t="s">
        <v>1431</v>
      </c>
      <c r="C56" s="1615"/>
      <c r="D56" s="1694"/>
      <c r="E56" s="1695"/>
      <c r="F56" s="1695"/>
      <c r="G56" s="1695"/>
      <c r="H56" s="1695"/>
      <c r="I56" s="1695"/>
      <c r="J56" s="1695"/>
      <c r="K56" s="1695"/>
      <c r="L56" s="1695"/>
      <c r="M56" s="1696"/>
      <c r="N56" s="1630" t="s">
        <v>243</v>
      </c>
      <c r="O56" s="1631"/>
      <c r="P56" s="1632"/>
      <c r="Q56" s="1599"/>
      <c r="R56" s="1599"/>
      <c r="S56" s="1599"/>
      <c r="T56" s="1599"/>
      <c r="U56" s="1599"/>
      <c r="V56" s="1599"/>
      <c r="W56" s="541"/>
      <c r="Z56" s="367"/>
    </row>
    <row r="57" spans="1:30" ht="25.5" customHeight="1" thickBot="1" x14ac:dyDescent="0.2">
      <c r="A57" s="1610">
        <v>7</v>
      </c>
      <c r="B57" s="1582" t="s">
        <v>968</v>
      </c>
      <c r="C57" s="1583"/>
      <c r="D57" s="1974"/>
      <c r="E57" s="1974"/>
      <c r="F57" s="1974"/>
      <c r="G57" s="1974"/>
      <c r="H57" s="1974"/>
      <c r="I57" s="1974"/>
      <c r="J57" s="1974"/>
      <c r="K57" s="1974"/>
      <c r="L57" s="1974"/>
      <c r="M57" s="1974"/>
      <c r="N57" s="1974"/>
      <c r="O57" s="1974"/>
      <c r="P57" s="1974"/>
      <c r="Q57" s="1974"/>
      <c r="R57" s="1974"/>
      <c r="S57" s="1974"/>
      <c r="T57" s="1974"/>
      <c r="U57" s="1974"/>
      <c r="V57" s="1974"/>
      <c r="W57" s="544" t="s">
        <v>1672</v>
      </c>
      <c r="Z57" s="367"/>
      <c r="AD57" s="658"/>
    </row>
    <row r="58" spans="1:30" ht="25.5" customHeight="1" thickBot="1" x14ac:dyDescent="0.2">
      <c r="A58" s="1611"/>
      <c r="B58" s="1580" t="s">
        <v>244</v>
      </c>
      <c r="C58" s="1581"/>
      <c r="D58" s="1694"/>
      <c r="E58" s="1695"/>
      <c r="F58" s="1695"/>
      <c r="G58" s="1695"/>
      <c r="H58" s="1695"/>
      <c r="I58" s="1695"/>
      <c r="J58" s="1695"/>
      <c r="K58" s="1695"/>
      <c r="L58" s="1695"/>
      <c r="M58" s="1695"/>
      <c r="N58" s="1695"/>
      <c r="O58" s="1695"/>
      <c r="P58" s="1695"/>
      <c r="Q58" s="1695"/>
      <c r="R58" s="1695"/>
      <c r="S58" s="1695"/>
      <c r="T58" s="1695"/>
      <c r="U58" s="1695"/>
      <c r="V58" s="1695"/>
      <c r="W58" s="1696"/>
      <c r="Z58" s="367"/>
    </row>
    <row r="59" spans="1:30" ht="25.5" customHeight="1" thickBot="1" x14ac:dyDescent="0.2">
      <c r="A59" s="1612"/>
      <c r="B59" s="1613" t="s">
        <v>1431</v>
      </c>
      <c r="C59" s="1615"/>
      <c r="D59" s="1694"/>
      <c r="E59" s="1695"/>
      <c r="F59" s="1695"/>
      <c r="G59" s="1695"/>
      <c r="H59" s="1695"/>
      <c r="I59" s="1695"/>
      <c r="J59" s="1695"/>
      <c r="K59" s="1695"/>
      <c r="L59" s="1695"/>
      <c r="M59" s="1696"/>
      <c r="N59" s="1630" t="s">
        <v>243</v>
      </c>
      <c r="O59" s="1631"/>
      <c r="P59" s="1632"/>
      <c r="Q59" s="1599"/>
      <c r="R59" s="1599"/>
      <c r="S59" s="1599"/>
      <c r="T59" s="1599"/>
      <c r="U59" s="1599"/>
      <c r="V59" s="1599"/>
      <c r="W59" s="541"/>
      <c r="Z59" s="367"/>
    </row>
    <row r="60" spans="1:30" ht="25.5" customHeight="1" x14ac:dyDescent="0.15">
      <c r="A60" s="650"/>
      <c r="B60" s="650"/>
      <c r="C60" s="651"/>
      <c r="D60" s="651"/>
      <c r="E60" s="651"/>
      <c r="F60" s="651"/>
      <c r="G60" s="651"/>
      <c r="H60" s="651"/>
      <c r="I60" s="651"/>
      <c r="J60" s="651"/>
      <c r="K60" s="651"/>
      <c r="L60" s="651"/>
      <c r="M60" s="651"/>
      <c r="N60" s="651"/>
      <c r="O60" s="651"/>
      <c r="P60" s="651"/>
      <c r="Q60" s="651"/>
      <c r="R60" s="651"/>
      <c r="S60" s="651"/>
      <c r="T60" s="651"/>
      <c r="U60" s="651"/>
      <c r="V60" s="650"/>
      <c r="W60" s="650"/>
      <c r="Z60" s="367"/>
    </row>
    <row r="61" spans="1:30" ht="25.5" customHeight="1" thickBot="1" x14ac:dyDescent="0.2">
      <c r="A61" s="653" t="s">
        <v>989</v>
      </c>
      <c r="B61" s="660" t="s">
        <v>988</v>
      </c>
      <c r="C61" s="660"/>
      <c r="D61" s="660"/>
      <c r="E61" s="660"/>
      <c r="F61" s="660"/>
      <c r="G61" s="660"/>
      <c r="H61" s="660"/>
      <c r="I61" s="660"/>
      <c r="J61" s="660"/>
      <c r="K61" s="660"/>
      <c r="L61" s="660"/>
      <c r="M61" s="660"/>
      <c r="N61" s="660"/>
      <c r="O61" s="660"/>
      <c r="P61" s="660"/>
      <c r="Q61" s="660"/>
      <c r="R61" s="660"/>
      <c r="S61" s="660"/>
      <c r="T61" s="660"/>
      <c r="U61" s="660"/>
      <c r="V61" s="660"/>
      <c r="W61" s="660"/>
      <c r="Z61" s="367"/>
    </row>
    <row r="62" spans="1:30" ht="25.5" customHeight="1" thickBot="1" x14ac:dyDescent="0.2">
      <c r="A62" s="546">
        <v>1</v>
      </c>
      <c r="B62" s="1977" t="s">
        <v>987</v>
      </c>
      <c r="C62" s="1978"/>
      <c r="D62" s="1979"/>
      <c r="E62" s="1979"/>
      <c r="F62" s="1979"/>
      <c r="G62" s="1979"/>
      <c r="H62" s="1979"/>
      <c r="I62" s="1979"/>
      <c r="J62" s="1979"/>
      <c r="K62" s="1979"/>
      <c r="L62" s="1979"/>
      <c r="M62" s="1979"/>
      <c r="N62" s="1979"/>
      <c r="O62" s="1979"/>
      <c r="P62" s="1979"/>
      <c r="Q62" s="1979"/>
      <c r="R62" s="1979"/>
      <c r="S62" s="1979"/>
      <c r="T62" s="1979"/>
      <c r="U62" s="1979"/>
      <c r="V62" s="1979"/>
      <c r="W62" s="544" t="s">
        <v>1672</v>
      </c>
      <c r="Z62" s="367"/>
    </row>
    <row r="63" spans="1:30" ht="25.5" customHeight="1" thickBot="1" x14ac:dyDescent="0.2">
      <c r="A63" s="546">
        <v>2</v>
      </c>
      <c r="B63" s="1575" t="s">
        <v>986</v>
      </c>
      <c r="C63" s="1576"/>
      <c r="D63" s="1694"/>
      <c r="E63" s="1695"/>
      <c r="F63" s="1695"/>
      <c r="G63" s="1695"/>
      <c r="H63" s="1695"/>
      <c r="I63" s="1695"/>
      <c r="J63" s="1695"/>
      <c r="K63" s="1695"/>
      <c r="L63" s="1695"/>
      <c r="M63" s="1695"/>
      <c r="N63" s="1695"/>
      <c r="O63" s="1695"/>
      <c r="P63" s="1695"/>
      <c r="Q63" s="1695"/>
      <c r="R63" s="1695"/>
      <c r="S63" s="1695"/>
      <c r="T63" s="1695"/>
      <c r="U63" s="1695"/>
      <c r="V63" s="1695"/>
      <c r="W63" s="1696"/>
      <c r="Z63" s="367"/>
    </row>
    <row r="64" spans="1:30" ht="25.5" customHeight="1" thickBot="1" x14ac:dyDescent="0.2">
      <c r="A64" s="546">
        <v>3</v>
      </c>
      <c r="B64" s="1575" t="s">
        <v>246</v>
      </c>
      <c r="C64" s="1576"/>
      <c r="D64" s="1536"/>
      <c r="E64" s="1577"/>
      <c r="F64" s="1577"/>
      <c r="G64" s="1577"/>
      <c r="H64" s="1577"/>
      <c r="I64" s="1577"/>
      <c r="J64" s="1577"/>
      <c r="K64" s="1577"/>
      <c r="L64" s="1577"/>
      <c r="M64" s="1577"/>
      <c r="N64" s="1577"/>
      <c r="O64" s="1577"/>
      <c r="P64" s="1577"/>
      <c r="Q64" s="1577"/>
      <c r="R64" s="1577"/>
      <c r="S64" s="1577"/>
      <c r="T64" s="1577"/>
      <c r="U64" s="1577"/>
      <c r="V64" s="1577"/>
      <c r="W64" s="1537"/>
      <c r="Z64" s="367"/>
    </row>
    <row r="65" spans="1:26" ht="25.5" customHeight="1" thickBot="1" x14ac:dyDescent="0.2">
      <c r="A65" s="1617">
        <v>4</v>
      </c>
      <c r="B65" s="1975" t="s">
        <v>985</v>
      </c>
      <c r="C65" s="283" t="s">
        <v>50</v>
      </c>
      <c r="D65" s="1623"/>
      <c r="E65" s="1624"/>
      <c r="F65" s="1624"/>
      <c r="G65" s="1624"/>
      <c r="H65" s="1624"/>
      <c r="I65" s="1624"/>
      <c r="J65" s="1624"/>
      <c r="K65" s="1624"/>
      <c r="L65" s="1624"/>
      <c r="M65" s="1624"/>
      <c r="N65" s="1624"/>
      <c r="O65" s="1624"/>
      <c r="P65" s="1624"/>
      <c r="Q65" s="1624"/>
      <c r="R65" s="1624"/>
      <c r="S65" s="1624"/>
      <c r="T65" s="1624"/>
      <c r="U65" s="1624"/>
      <c r="V65" s="1624"/>
      <c r="W65" s="1625"/>
      <c r="Z65" s="367"/>
    </row>
    <row r="66" spans="1:26" ht="20.25" customHeight="1" thickBot="1" x14ac:dyDescent="0.2">
      <c r="A66" s="1618"/>
      <c r="B66" s="1976"/>
      <c r="C66" s="299" t="s">
        <v>984</v>
      </c>
      <c r="D66" s="1536"/>
      <c r="E66" s="1577"/>
      <c r="F66" s="1577"/>
      <c r="G66" s="1577"/>
      <c r="H66" s="1577"/>
      <c r="I66" s="1577"/>
      <c r="J66" s="1577"/>
      <c r="K66" s="1577"/>
      <c r="L66" s="1577"/>
      <c r="M66" s="1577"/>
      <c r="N66" s="1577"/>
      <c r="O66" s="1577"/>
      <c r="P66" s="1577"/>
      <c r="Q66" s="1577"/>
      <c r="R66" s="1577"/>
      <c r="S66" s="1577"/>
      <c r="T66" s="1577"/>
      <c r="U66" s="1577"/>
      <c r="V66" s="1577"/>
      <c r="W66" s="1537"/>
      <c r="X66" s="262"/>
      <c r="Y66" s="262"/>
      <c r="Z66" s="367"/>
    </row>
    <row r="67" spans="1:26" ht="20.25" customHeight="1" thickBot="1" x14ac:dyDescent="0.2">
      <c r="A67" s="546">
        <v>5</v>
      </c>
      <c r="B67" s="1575" t="s">
        <v>970</v>
      </c>
      <c r="C67" s="1576"/>
      <c r="D67" s="1980"/>
      <c r="E67" s="1980"/>
      <c r="F67" s="1980"/>
      <c r="G67" s="1980"/>
      <c r="H67" s="1980"/>
      <c r="I67" s="1980"/>
      <c r="J67" s="1980"/>
      <c r="K67" s="1980"/>
      <c r="L67" s="1980"/>
      <c r="M67" s="1980"/>
      <c r="N67" s="1980"/>
      <c r="O67" s="1980"/>
      <c r="P67" s="1980"/>
      <c r="Q67" s="1980"/>
      <c r="R67" s="1980"/>
      <c r="S67" s="1980"/>
      <c r="T67" s="1980"/>
      <c r="U67" s="1980"/>
      <c r="V67" s="1980"/>
      <c r="W67" s="544" t="s">
        <v>1672</v>
      </c>
      <c r="Z67" s="367"/>
    </row>
    <row r="68" spans="1:26" ht="25.5" customHeight="1" thickBot="1" x14ac:dyDescent="0.2">
      <c r="A68" s="1610">
        <v>6</v>
      </c>
      <c r="B68" s="1582" t="s">
        <v>969</v>
      </c>
      <c r="C68" s="1583"/>
      <c r="D68" s="1584"/>
      <c r="E68" s="1584"/>
      <c r="F68" s="1584"/>
      <c r="G68" s="1584"/>
      <c r="H68" s="1584"/>
      <c r="I68" s="1584"/>
      <c r="J68" s="1584"/>
      <c r="K68" s="1584"/>
      <c r="L68" s="1584"/>
      <c r="M68" s="1584"/>
      <c r="N68" s="1584"/>
      <c r="O68" s="1584"/>
      <c r="P68" s="1584"/>
      <c r="Q68" s="1584"/>
      <c r="R68" s="1584"/>
      <c r="S68" s="1584"/>
      <c r="T68" s="1584"/>
      <c r="U68" s="1584"/>
      <c r="V68" s="1584"/>
      <c r="W68" s="544" t="s">
        <v>1672</v>
      </c>
      <c r="Z68" s="367"/>
    </row>
    <row r="69" spans="1:26" ht="25.5" customHeight="1" thickBot="1" x14ac:dyDescent="0.2">
      <c r="A69" s="1611"/>
      <c r="B69" s="1580" t="s">
        <v>244</v>
      </c>
      <c r="C69" s="1581"/>
      <c r="D69" s="1694"/>
      <c r="E69" s="1695"/>
      <c r="F69" s="1695"/>
      <c r="G69" s="1695"/>
      <c r="H69" s="1695"/>
      <c r="I69" s="1695"/>
      <c r="J69" s="1695"/>
      <c r="K69" s="1695"/>
      <c r="L69" s="1695"/>
      <c r="M69" s="1695"/>
      <c r="N69" s="1695"/>
      <c r="O69" s="1695"/>
      <c r="P69" s="1695"/>
      <c r="Q69" s="1695"/>
      <c r="R69" s="1695"/>
      <c r="S69" s="1695"/>
      <c r="T69" s="1695"/>
      <c r="U69" s="1695"/>
      <c r="V69" s="1695"/>
      <c r="W69" s="1696"/>
      <c r="Z69" s="367"/>
    </row>
    <row r="70" spans="1:26" ht="53.25" customHeight="1" thickBot="1" x14ac:dyDescent="0.2">
      <c r="A70" s="1612"/>
      <c r="B70" s="1613" t="s">
        <v>1431</v>
      </c>
      <c r="C70" s="1615"/>
      <c r="D70" s="1694"/>
      <c r="E70" s="1695"/>
      <c r="F70" s="1695"/>
      <c r="G70" s="1695"/>
      <c r="H70" s="1695"/>
      <c r="I70" s="1695"/>
      <c r="J70" s="1695"/>
      <c r="K70" s="1695"/>
      <c r="L70" s="1695"/>
      <c r="M70" s="1696"/>
      <c r="N70" s="1630" t="s">
        <v>243</v>
      </c>
      <c r="O70" s="1631"/>
      <c r="P70" s="1632"/>
      <c r="Q70" s="1599"/>
      <c r="R70" s="1599"/>
      <c r="S70" s="1599"/>
      <c r="T70" s="1599"/>
      <c r="U70" s="1599"/>
      <c r="V70" s="1599"/>
      <c r="W70" s="541"/>
      <c r="Z70" s="367"/>
    </row>
    <row r="71" spans="1:26" ht="25.5" customHeight="1" thickBot="1" x14ac:dyDescent="0.2">
      <c r="A71" s="1610">
        <v>7</v>
      </c>
      <c r="B71" s="1582" t="s">
        <v>968</v>
      </c>
      <c r="C71" s="1583"/>
      <c r="D71" s="1974"/>
      <c r="E71" s="1974"/>
      <c r="F71" s="1974"/>
      <c r="G71" s="1974"/>
      <c r="H71" s="1974"/>
      <c r="I71" s="1974"/>
      <c r="J71" s="1974"/>
      <c r="K71" s="1974"/>
      <c r="L71" s="1974"/>
      <c r="M71" s="1974"/>
      <c r="N71" s="1974"/>
      <c r="O71" s="1974"/>
      <c r="P71" s="1974"/>
      <c r="Q71" s="1974"/>
      <c r="R71" s="1974"/>
      <c r="S71" s="1974"/>
      <c r="T71" s="1974"/>
      <c r="U71" s="1974"/>
      <c r="V71" s="1974"/>
      <c r="W71" s="544" t="s">
        <v>1672</v>
      </c>
      <c r="Z71" s="367"/>
    </row>
    <row r="72" spans="1:26" ht="40.5" customHeight="1" thickBot="1" x14ac:dyDescent="0.2">
      <c r="A72" s="1611"/>
      <c r="B72" s="1580" t="s">
        <v>244</v>
      </c>
      <c r="C72" s="1581"/>
      <c r="D72" s="1694"/>
      <c r="E72" s="1695"/>
      <c r="F72" s="1695"/>
      <c r="G72" s="1695"/>
      <c r="H72" s="1695"/>
      <c r="I72" s="1695"/>
      <c r="J72" s="1695"/>
      <c r="K72" s="1695"/>
      <c r="L72" s="1695"/>
      <c r="M72" s="1695"/>
      <c r="N72" s="1695"/>
      <c r="O72" s="1695"/>
      <c r="P72" s="1695"/>
      <c r="Q72" s="1695"/>
      <c r="R72" s="1695"/>
      <c r="S72" s="1695"/>
      <c r="T72" s="1695"/>
      <c r="U72" s="1695"/>
      <c r="V72" s="1695"/>
      <c r="W72" s="1696"/>
      <c r="Z72" s="367"/>
    </row>
    <row r="73" spans="1:26" ht="25.5" customHeight="1" thickBot="1" x14ac:dyDescent="0.2">
      <c r="A73" s="1612"/>
      <c r="B73" s="1613" t="s">
        <v>1431</v>
      </c>
      <c r="C73" s="1973"/>
      <c r="D73" s="1694"/>
      <c r="E73" s="1695"/>
      <c r="F73" s="1695"/>
      <c r="G73" s="1695"/>
      <c r="H73" s="1695"/>
      <c r="I73" s="1695"/>
      <c r="J73" s="1695"/>
      <c r="K73" s="1695"/>
      <c r="L73" s="1695"/>
      <c r="M73" s="1696"/>
      <c r="N73" s="1630" t="s">
        <v>243</v>
      </c>
      <c r="O73" s="1631"/>
      <c r="P73" s="1632"/>
      <c r="Q73" s="1599"/>
      <c r="R73" s="1599"/>
      <c r="S73" s="1599"/>
      <c r="T73" s="1599"/>
      <c r="U73" s="1599"/>
      <c r="V73" s="1599"/>
      <c r="W73" s="541"/>
      <c r="Z73" s="367"/>
    </row>
    <row r="74" spans="1:26" ht="25.5" customHeight="1" x14ac:dyDescent="0.15">
      <c r="A74" s="650"/>
      <c r="B74" s="650"/>
      <c r="C74" s="651"/>
      <c r="D74" s="651"/>
      <c r="E74" s="651"/>
      <c r="F74" s="651"/>
      <c r="G74" s="651"/>
      <c r="H74" s="651"/>
      <c r="I74" s="651"/>
      <c r="J74" s="651"/>
      <c r="K74" s="651"/>
      <c r="L74" s="651"/>
      <c r="M74" s="651"/>
      <c r="N74" s="651"/>
      <c r="O74" s="651"/>
      <c r="P74" s="651"/>
      <c r="Q74" s="651"/>
      <c r="R74" s="651"/>
      <c r="S74" s="651"/>
      <c r="T74" s="651"/>
      <c r="U74" s="651"/>
      <c r="V74" s="650"/>
      <c r="W74" s="650"/>
      <c r="Z74" s="367"/>
    </row>
    <row r="75" spans="1:26" ht="25.5" customHeight="1" thickBot="1" x14ac:dyDescent="0.2">
      <c r="A75" s="653" t="s">
        <v>983</v>
      </c>
      <c r="B75" s="659" t="s">
        <v>982</v>
      </c>
      <c r="C75" s="659"/>
      <c r="D75" s="659"/>
      <c r="E75" s="659"/>
      <c r="F75" s="659"/>
      <c r="G75" s="659"/>
      <c r="H75" s="659"/>
      <c r="I75" s="659"/>
      <c r="J75" s="659"/>
      <c r="K75" s="659"/>
      <c r="L75" s="659"/>
      <c r="M75" s="659"/>
      <c r="N75" s="659"/>
      <c r="O75" s="659"/>
      <c r="P75" s="659"/>
      <c r="Q75" s="659"/>
      <c r="R75" s="659"/>
      <c r="S75" s="659"/>
      <c r="T75" s="659"/>
      <c r="U75" s="659"/>
      <c r="V75" s="659"/>
      <c r="W75" s="659"/>
      <c r="Z75" s="367"/>
    </row>
    <row r="76" spans="1:26" ht="25.5" customHeight="1" thickBot="1" x14ac:dyDescent="0.2">
      <c r="A76" s="653" t="s">
        <v>981</v>
      </c>
      <c r="B76" s="380"/>
      <c r="C76" s="652" t="s">
        <v>975</v>
      </c>
      <c r="D76" s="652"/>
      <c r="E76" s="545" t="s">
        <v>974</v>
      </c>
      <c r="F76" s="545"/>
      <c r="G76" s="545"/>
      <c r="H76" s="545"/>
      <c r="I76" s="545"/>
      <c r="J76" s="545"/>
      <c r="K76" s="545"/>
      <c r="L76" s="545"/>
      <c r="M76" s="545"/>
      <c r="N76" s="545"/>
      <c r="O76" s="545"/>
      <c r="P76" s="545"/>
      <c r="Q76" s="545"/>
      <c r="R76" s="545"/>
      <c r="S76" s="545"/>
      <c r="T76" s="545"/>
      <c r="U76" s="545"/>
      <c r="V76" s="545"/>
      <c r="W76" s="545"/>
      <c r="Z76" s="367"/>
    </row>
    <row r="77" spans="1:26" ht="25.5" customHeight="1" thickBot="1" x14ac:dyDescent="0.2">
      <c r="A77" s="650"/>
      <c r="B77" s="650"/>
      <c r="C77" s="651"/>
      <c r="D77" s="651"/>
      <c r="E77" s="651"/>
      <c r="F77" s="651"/>
      <c r="G77" s="651"/>
      <c r="H77" s="651"/>
      <c r="I77" s="651"/>
      <c r="J77" s="651"/>
      <c r="K77" s="651"/>
      <c r="L77" s="651"/>
      <c r="M77" s="651"/>
      <c r="N77" s="651"/>
      <c r="O77" s="651"/>
      <c r="P77" s="651"/>
      <c r="Q77" s="651"/>
      <c r="R77" s="651"/>
      <c r="S77" s="651"/>
      <c r="T77" s="651"/>
      <c r="U77" s="651"/>
      <c r="V77" s="650"/>
      <c r="W77" s="650"/>
      <c r="Z77" s="367"/>
    </row>
    <row r="78" spans="1:26" ht="25.5" customHeight="1" thickBot="1" x14ac:dyDescent="0.2">
      <c r="A78" s="546">
        <v>1</v>
      </c>
      <c r="B78" s="2003" t="s">
        <v>980</v>
      </c>
      <c r="C78" s="2011"/>
      <c r="D78" s="1536"/>
      <c r="E78" s="1577"/>
      <c r="F78" s="1577"/>
      <c r="G78" s="1577"/>
      <c r="H78" s="1577"/>
      <c r="I78" s="1577"/>
      <c r="J78" s="1577"/>
      <c r="K78" s="1577"/>
      <c r="L78" s="1577"/>
      <c r="M78" s="1577"/>
      <c r="N78" s="1577"/>
      <c r="O78" s="1577"/>
      <c r="P78" s="1577"/>
      <c r="Q78" s="1577"/>
      <c r="R78" s="1577"/>
      <c r="S78" s="1577"/>
      <c r="T78" s="1577"/>
      <c r="U78" s="1577"/>
      <c r="V78" s="1577"/>
      <c r="W78" s="1537"/>
      <c r="Z78" s="367"/>
    </row>
    <row r="79" spans="1:26" ht="25.5" customHeight="1" thickBot="1" x14ac:dyDescent="0.2">
      <c r="A79" s="546">
        <v>2</v>
      </c>
      <c r="B79" s="1575" t="s">
        <v>246</v>
      </c>
      <c r="C79" s="1576"/>
      <c r="D79" s="1536"/>
      <c r="E79" s="1577"/>
      <c r="F79" s="1577"/>
      <c r="G79" s="1577"/>
      <c r="H79" s="1577"/>
      <c r="I79" s="1577"/>
      <c r="J79" s="1577"/>
      <c r="K79" s="1577"/>
      <c r="L79" s="1577"/>
      <c r="M79" s="1577"/>
      <c r="N79" s="1577"/>
      <c r="O79" s="1577"/>
      <c r="P79" s="1577"/>
      <c r="Q79" s="1577"/>
      <c r="R79" s="1577"/>
      <c r="S79" s="1577"/>
      <c r="T79" s="1577"/>
      <c r="U79" s="1577"/>
      <c r="V79" s="1577"/>
      <c r="W79" s="1537"/>
      <c r="Z79" s="367"/>
    </row>
    <row r="80" spans="1:26" ht="25.5" customHeight="1" thickBot="1" x14ac:dyDescent="0.2">
      <c r="A80" s="1617">
        <v>3</v>
      </c>
      <c r="B80" s="1975" t="s">
        <v>972</v>
      </c>
      <c r="C80" s="283" t="s">
        <v>50</v>
      </c>
      <c r="D80" s="1536"/>
      <c r="E80" s="1577"/>
      <c r="F80" s="1577"/>
      <c r="G80" s="1577"/>
      <c r="H80" s="1577"/>
      <c r="I80" s="1577"/>
      <c r="J80" s="1577"/>
      <c r="K80" s="1577"/>
      <c r="L80" s="1577"/>
      <c r="M80" s="1577"/>
      <c r="N80" s="1577"/>
      <c r="O80" s="1577"/>
      <c r="P80" s="1577"/>
      <c r="Q80" s="1577"/>
      <c r="R80" s="1577"/>
      <c r="S80" s="1577"/>
      <c r="T80" s="1577"/>
      <c r="U80" s="1577"/>
      <c r="V80" s="1577"/>
      <c r="W80" s="1537"/>
      <c r="Z80" s="367"/>
    </row>
    <row r="81" spans="1:26" ht="33" customHeight="1" thickBot="1" x14ac:dyDescent="0.2">
      <c r="A81" s="1618"/>
      <c r="B81" s="1976"/>
      <c r="C81" s="299" t="s">
        <v>979</v>
      </c>
      <c r="D81" s="1536"/>
      <c r="E81" s="1577"/>
      <c r="F81" s="1577"/>
      <c r="G81" s="1577"/>
      <c r="H81" s="1577"/>
      <c r="I81" s="1577"/>
      <c r="J81" s="1577"/>
      <c r="K81" s="1577"/>
      <c r="L81" s="1577"/>
      <c r="M81" s="1577"/>
      <c r="N81" s="1577"/>
      <c r="O81" s="1577"/>
      <c r="P81" s="1577"/>
      <c r="Q81" s="1577"/>
      <c r="R81" s="1577"/>
      <c r="S81" s="1577"/>
      <c r="T81" s="1577"/>
      <c r="U81" s="1577"/>
      <c r="V81" s="1577"/>
      <c r="W81" s="1537"/>
      <c r="Z81" s="367"/>
    </row>
    <row r="82" spans="1:26" ht="18" customHeight="1" thickBot="1" x14ac:dyDescent="0.2">
      <c r="A82" s="546">
        <v>4</v>
      </c>
      <c r="B82" s="1575" t="s">
        <v>970</v>
      </c>
      <c r="C82" s="1576"/>
      <c r="D82" s="1980"/>
      <c r="E82" s="1980"/>
      <c r="F82" s="1980"/>
      <c r="G82" s="1980"/>
      <c r="H82" s="1980"/>
      <c r="I82" s="1980"/>
      <c r="J82" s="1980"/>
      <c r="K82" s="1980"/>
      <c r="L82" s="1980"/>
      <c r="M82" s="1980"/>
      <c r="N82" s="1980"/>
      <c r="O82" s="1980"/>
      <c r="P82" s="1980"/>
      <c r="Q82" s="1980"/>
      <c r="R82" s="1980"/>
      <c r="S82" s="1980"/>
      <c r="T82" s="1980"/>
      <c r="U82" s="1980"/>
      <c r="V82" s="1980"/>
      <c r="W82" s="544"/>
      <c r="X82" s="262"/>
      <c r="Y82" s="262"/>
      <c r="Z82" s="367"/>
    </row>
    <row r="83" spans="1:26" ht="20.25" customHeight="1" thickBot="1" x14ac:dyDescent="0.2">
      <c r="A83" s="1610">
        <v>5</v>
      </c>
      <c r="B83" s="1582" t="s">
        <v>969</v>
      </c>
      <c r="C83" s="1583"/>
      <c r="D83" s="1584"/>
      <c r="E83" s="1584"/>
      <c r="F83" s="1584"/>
      <c r="G83" s="1584"/>
      <c r="H83" s="1584"/>
      <c r="I83" s="1584"/>
      <c r="J83" s="1584"/>
      <c r="K83" s="1584"/>
      <c r="L83" s="1584"/>
      <c r="M83" s="1584"/>
      <c r="N83" s="1584"/>
      <c r="O83" s="1584"/>
      <c r="P83" s="1584"/>
      <c r="Q83" s="1584"/>
      <c r="R83" s="1584"/>
      <c r="S83" s="1584"/>
      <c r="T83" s="1584"/>
      <c r="U83" s="1584"/>
      <c r="V83" s="1584"/>
      <c r="W83" s="544"/>
      <c r="X83" s="20"/>
      <c r="Y83" s="20"/>
      <c r="Z83" s="367"/>
    </row>
    <row r="84" spans="1:26" s="244" customFormat="1" ht="25.5" customHeight="1" thickBot="1" x14ac:dyDescent="0.2">
      <c r="A84" s="1611"/>
      <c r="B84" s="1580" t="s">
        <v>244</v>
      </c>
      <c r="C84" s="1581"/>
      <c r="D84" s="1694"/>
      <c r="E84" s="1695"/>
      <c r="F84" s="1695"/>
      <c r="G84" s="1695"/>
      <c r="H84" s="1695"/>
      <c r="I84" s="1695"/>
      <c r="J84" s="1695"/>
      <c r="K84" s="1695"/>
      <c r="L84" s="1695"/>
      <c r="M84" s="1695"/>
      <c r="N84" s="1695"/>
      <c r="O84" s="1695"/>
      <c r="P84" s="1695"/>
      <c r="Q84" s="1695"/>
      <c r="R84" s="1695"/>
      <c r="S84" s="1695"/>
      <c r="T84" s="1695"/>
      <c r="U84" s="1695"/>
      <c r="V84" s="1695"/>
      <c r="W84" s="1696"/>
      <c r="Z84" s="367"/>
    </row>
    <row r="85" spans="1:26" ht="27.75" customHeight="1" thickBot="1" x14ac:dyDescent="0.2">
      <c r="A85" s="1612"/>
      <c r="B85" s="1613" t="s">
        <v>1431</v>
      </c>
      <c r="C85" s="1972"/>
      <c r="D85" s="1694"/>
      <c r="E85" s="1695"/>
      <c r="F85" s="1695"/>
      <c r="G85" s="1695"/>
      <c r="H85" s="1695"/>
      <c r="I85" s="1695"/>
      <c r="J85" s="1695"/>
      <c r="K85" s="1695"/>
      <c r="L85" s="1695"/>
      <c r="M85" s="1696"/>
      <c r="N85" s="1630" t="s">
        <v>243</v>
      </c>
      <c r="O85" s="1631"/>
      <c r="P85" s="1632"/>
      <c r="Q85" s="1599"/>
      <c r="R85" s="1599"/>
      <c r="S85" s="1599"/>
      <c r="T85" s="1599"/>
      <c r="U85" s="1599"/>
      <c r="V85" s="1599"/>
      <c r="W85" s="541"/>
      <c r="X85" s="262"/>
      <c r="Y85" s="262"/>
      <c r="Z85" s="367"/>
    </row>
    <row r="86" spans="1:26" ht="50.1" customHeight="1" thickBot="1" x14ac:dyDescent="0.2">
      <c r="A86" s="1610">
        <v>6</v>
      </c>
      <c r="B86" s="1582" t="s">
        <v>968</v>
      </c>
      <c r="C86" s="1583"/>
      <c r="D86" s="1974"/>
      <c r="E86" s="1974"/>
      <c r="F86" s="1974"/>
      <c r="G86" s="1974"/>
      <c r="H86" s="1974"/>
      <c r="I86" s="1974"/>
      <c r="J86" s="1974"/>
      <c r="K86" s="1974"/>
      <c r="L86" s="1974"/>
      <c r="M86" s="1974"/>
      <c r="N86" s="1974"/>
      <c r="O86" s="1974"/>
      <c r="P86" s="1974"/>
      <c r="Q86" s="1974"/>
      <c r="R86" s="1974"/>
      <c r="S86" s="1974"/>
      <c r="T86" s="1974"/>
      <c r="U86" s="1974"/>
      <c r="V86" s="1974"/>
      <c r="W86" s="1231"/>
      <c r="Z86" s="367"/>
    </row>
    <row r="87" spans="1:26" ht="43.5" customHeight="1" thickBot="1" x14ac:dyDescent="0.2">
      <c r="A87" s="1611"/>
      <c r="B87" s="1580" t="s">
        <v>244</v>
      </c>
      <c r="C87" s="1581"/>
      <c r="D87" s="1694"/>
      <c r="E87" s="1695"/>
      <c r="F87" s="1695"/>
      <c r="G87" s="1695"/>
      <c r="H87" s="1695"/>
      <c r="I87" s="1695"/>
      <c r="J87" s="1695"/>
      <c r="K87" s="1695"/>
      <c r="L87" s="1695"/>
      <c r="M87" s="1695"/>
      <c r="N87" s="1695"/>
      <c r="O87" s="1695"/>
      <c r="P87" s="1695"/>
      <c r="Q87" s="1695"/>
      <c r="R87" s="1695"/>
      <c r="S87" s="1695"/>
      <c r="T87" s="1695"/>
      <c r="U87" s="1695"/>
      <c r="V87" s="1695"/>
      <c r="W87" s="1696"/>
      <c r="Z87" s="367"/>
    </row>
    <row r="88" spans="1:26" ht="25.5" customHeight="1" thickBot="1" x14ac:dyDescent="0.2">
      <c r="A88" s="1612"/>
      <c r="B88" s="1613" t="s">
        <v>1432</v>
      </c>
      <c r="C88" s="1972"/>
      <c r="D88" s="1694"/>
      <c r="E88" s="1695"/>
      <c r="F88" s="1695"/>
      <c r="G88" s="1695"/>
      <c r="H88" s="1695"/>
      <c r="I88" s="1695"/>
      <c r="J88" s="1695"/>
      <c r="K88" s="1695"/>
      <c r="L88" s="1695"/>
      <c r="M88" s="1696"/>
      <c r="N88" s="1631" t="s">
        <v>243</v>
      </c>
      <c r="O88" s="1631"/>
      <c r="P88" s="1631"/>
      <c r="Q88" s="1599"/>
      <c r="R88" s="1599"/>
      <c r="S88" s="1599"/>
      <c r="T88" s="1599"/>
      <c r="U88" s="1599"/>
      <c r="V88" s="1599"/>
      <c r="W88" s="1230"/>
      <c r="Z88" s="367"/>
    </row>
    <row r="89" spans="1:26" ht="40.5" customHeight="1" thickBot="1" x14ac:dyDescent="0.2">
      <c r="A89" s="650"/>
      <c r="B89" s="650"/>
      <c r="C89" s="656"/>
      <c r="D89" s="655"/>
      <c r="E89" s="655"/>
      <c r="F89" s="655"/>
      <c r="G89" s="655"/>
      <c r="H89" s="655"/>
      <c r="I89" s="655"/>
      <c r="J89" s="655"/>
      <c r="K89" s="655"/>
      <c r="L89" s="655"/>
      <c r="M89" s="655"/>
      <c r="N89" s="654"/>
      <c r="O89" s="654"/>
      <c r="P89" s="654"/>
      <c r="Q89" s="654"/>
      <c r="R89" s="654"/>
      <c r="S89" s="654"/>
      <c r="T89" s="654"/>
      <c r="U89" s="654"/>
      <c r="V89" s="650"/>
      <c r="W89" s="650"/>
      <c r="Z89" s="367"/>
    </row>
    <row r="90" spans="1:26" ht="25.5" customHeight="1" thickBot="1" x14ac:dyDescent="0.2">
      <c r="A90" s="653" t="s">
        <v>978</v>
      </c>
      <c r="B90" s="380"/>
      <c r="C90" s="652" t="s">
        <v>975</v>
      </c>
      <c r="D90" s="652"/>
      <c r="E90" s="1232" t="s">
        <v>974</v>
      </c>
      <c r="F90" s="1232"/>
      <c r="G90" s="1232"/>
      <c r="H90" s="1232"/>
      <c r="I90" s="1232"/>
      <c r="J90" s="1232"/>
      <c r="K90" s="1232"/>
      <c r="L90" s="1232"/>
      <c r="M90" s="1232"/>
      <c r="N90" s="1232"/>
      <c r="O90" s="1232"/>
      <c r="P90" s="1232"/>
      <c r="Q90" s="1232"/>
      <c r="R90" s="1232"/>
      <c r="S90" s="1232"/>
      <c r="T90" s="1232"/>
      <c r="U90" s="1232"/>
      <c r="V90" s="1232"/>
      <c r="W90" s="1232"/>
      <c r="Z90" s="367"/>
    </row>
    <row r="91" spans="1:26" ht="25.5" customHeight="1" thickBot="1" x14ac:dyDescent="0.2">
      <c r="A91" s="650"/>
      <c r="B91" s="650"/>
      <c r="C91" s="651"/>
      <c r="D91" s="651"/>
      <c r="E91" s="651"/>
      <c r="F91" s="651"/>
      <c r="G91" s="651"/>
      <c r="H91" s="651"/>
      <c r="I91" s="651"/>
      <c r="J91" s="651"/>
      <c r="K91" s="651"/>
      <c r="L91" s="651"/>
      <c r="M91" s="651"/>
      <c r="N91" s="651"/>
      <c r="O91" s="651"/>
      <c r="P91" s="651"/>
      <c r="Q91" s="651"/>
      <c r="R91" s="651"/>
      <c r="S91" s="651"/>
      <c r="T91" s="651"/>
      <c r="U91" s="651"/>
      <c r="V91" s="650"/>
      <c r="W91" s="650"/>
      <c r="Z91" s="367"/>
    </row>
    <row r="92" spans="1:26" ht="25.5" customHeight="1" thickBot="1" x14ac:dyDescent="0.2">
      <c r="A92" s="546">
        <v>1</v>
      </c>
      <c r="B92" s="2003" t="s">
        <v>973</v>
      </c>
      <c r="C92" s="2011"/>
      <c r="D92" s="1536"/>
      <c r="E92" s="1577"/>
      <c r="F92" s="1577"/>
      <c r="G92" s="1577"/>
      <c r="H92" s="1577"/>
      <c r="I92" s="1577"/>
      <c r="J92" s="1577"/>
      <c r="K92" s="1577"/>
      <c r="L92" s="1577"/>
      <c r="M92" s="1577"/>
      <c r="N92" s="1577"/>
      <c r="O92" s="1577"/>
      <c r="P92" s="1577"/>
      <c r="Q92" s="1577"/>
      <c r="R92" s="1577"/>
      <c r="S92" s="1577"/>
      <c r="T92" s="1577"/>
      <c r="U92" s="1577"/>
      <c r="V92" s="1577"/>
      <c r="W92" s="1537"/>
      <c r="Z92" s="367"/>
    </row>
    <row r="93" spans="1:26" ht="25.5" customHeight="1" thickBot="1" x14ac:dyDescent="0.2">
      <c r="A93" s="546">
        <v>2</v>
      </c>
      <c r="B93" s="1575" t="s">
        <v>246</v>
      </c>
      <c r="C93" s="1576"/>
      <c r="D93" s="1536"/>
      <c r="E93" s="1577"/>
      <c r="F93" s="1577"/>
      <c r="G93" s="1577"/>
      <c r="H93" s="1577"/>
      <c r="I93" s="1577"/>
      <c r="J93" s="1577"/>
      <c r="K93" s="1577"/>
      <c r="L93" s="1577"/>
      <c r="M93" s="1577"/>
      <c r="N93" s="1577"/>
      <c r="O93" s="1577"/>
      <c r="P93" s="1577"/>
      <c r="Q93" s="1577"/>
      <c r="R93" s="1577"/>
      <c r="S93" s="1577"/>
      <c r="T93" s="1577"/>
      <c r="U93" s="1577"/>
      <c r="V93" s="1577"/>
      <c r="W93" s="1537"/>
      <c r="Z93" s="367"/>
    </row>
    <row r="94" spans="1:26" ht="25.5" customHeight="1" thickBot="1" x14ac:dyDescent="0.2">
      <c r="A94" s="1617">
        <v>3</v>
      </c>
      <c r="B94" s="1975" t="s">
        <v>972</v>
      </c>
      <c r="C94" s="283" t="s">
        <v>50</v>
      </c>
      <c r="D94" s="1536"/>
      <c r="E94" s="1577"/>
      <c r="F94" s="1577"/>
      <c r="G94" s="1577"/>
      <c r="H94" s="1577"/>
      <c r="I94" s="1577"/>
      <c r="J94" s="1577"/>
      <c r="K94" s="1577"/>
      <c r="L94" s="1577"/>
      <c r="M94" s="1577"/>
      <c r="N94" s="1577"/>
      <c r="O94" s="1577"/>
      <c r="P94" s="1577"/>
      <c r="Q94" s="1577"/>
      <c r="R94" s="1577"/>
      <c r="S94" s="1577"/>
      <c r="T94" s="1577"/>
      <c r="U94" s="1577"/>
      <c r="V94" s="1577"/>
      <c r="W94" s="1537"/>
      <c r="Z94" s="367"/>
    </row>
    <row r="95" spans="1:26" ht="33" customHeight="1" thickBot="1" x14ac:dyDescent="0.2">
      <c r="A95" s="1618"/>
      <c r="B95" s="1976"/>
      <c r="C95" s="299" t="s">
        <v>317</v>
      </c>
      <c r="D95" s="1536"/>
      <c r="E95" s="1577"/>
      <c r="F95" s="1577"/>
      <c r="G95" s="1577"/>
      <c r="H95" s="1577"/>
      <c r="I95" s="1577"/>
      <c r="J95" s="1577"/>
      <c r="K95" s="1577"/>
      <c r="L95" s="1577"/>
      <c r="M95" s="1577"/>
      <c r="N95" s="1577"/>
      <c r="O95" s="1577"/>
      <c r="P95" s="1577"/>
      <c r="Q95" s="1577"/>
      <c r="R95" s="1577"/>
      <c r="S95" s="1577"/>
      <c r="T95" s="1577"/>
      <c r="U95" s="1577"/>
      <c r="V95" s="1577"/>
      <c r="W95" s="1537"/>
      <c r="Z95" s="367"/>
    </row>
    <row r="96" spans="1:26" ht="18" customHeight="1" thickBot="1" x14ac:dyDescent="0.2">
      <c r="A96" s="546">
        <v>4</v>
      </c>
      <c r="B96" s="1575" t="s">
        <v>970</v>
      </c>
      <c r="C96" s="1576"/>
      <c r="D96" s="1980"/>
      <c r="E96" s="1980"/>
      <c r="F96" s="1980"/>
      <c r="G96" s="1980"/>
      <c r="H96" s="1980"/>
      <c r="I96" s="1980"/>
      <c r="J96" s="1980"/>
      <c r="K96" s="1980"/>
      <c r="L96" s="1980"/>
      <c r="M96" s="1980"/>
      <c r="N96" s="1980"/>
      <c r="O96" s="1980"/>
      <c r="P96" s="1980"/>
      <c r="Q96" s="1980"/>
      <c r="R96" s="1980"/>
      <c r="S96" s="1980"/>
      <c r="T96" s="1980"/>
      <c r="U96" s="1980"/>
      <c r="V96" s="1980"/>
      <c r="W96" s="1231"/>
      <c r="X96" s="262"/>
      <c r="Y96" s="262"/>
      <c r="Z96" s="367"/>
    </row>
    <row r="97" spans="1:26" ht="20.25" customHeight="1" thickBot="1" x14ac:dyDescent="0.2">
      <c r="A97" s="1610">
        <v>5</v>
      </c>
      <c r="B97" s="1582" t="s">
        <v>969</v>
      </c>
      <c r="C97" s="1583"/>
      <c r="D97" s="1584"/>
      <c r="E97" s="1584"/>
      <c r="F97" s="1584"/>
      <c r="G97" s="1584"/>
      <c r="H97" s="1584"/>
      <c r="I97" s="1584"/>
      <c r="J97" s="1584"/>
      <c r="K97" s="1584"/>
      <c r="L97" s="1584"/>
      <c r="M97" s="1584"/>
      <c r="N97" s="1584"/>
      <c r="O97" s="1584"/>
      <c r="P97" s="1584"/>
      <c r="Q97" s="1584"/>
      <c r="R97" s="1584"/>
      <c r="S97" s="1584"/>
      <c r="T97" s="1584"/>
      <c r="U97" s="1584"/>
      <c r="V97" s="1584"/>
      <c r="W97" s="1231"/>
      <c r="X97" s="20"/>
      <c r="Y97" s="20"/>
      <c r="Z97" s="367"/>
    </row>
    <row r="98" spans="1:26" s="244" customFormat="1" ht="25.5" customHeight="1" thickBot="1" x14ac:dyDescent="0.2">
      <c r="A98" s="1611"/>
      <c r="B98" s="1580" t="s">
        <v>244</v>
      </c>
      <c r="C98" s="1581"/>
      <c r="D98" s="1694"/>
      <c r="E98" s="1695"/>
      <c r="F98" s="1695"/>
      <c r="G98" s="1695"/>
      <c r="H98" s="1695"/>
      <c r="I98" s="1695"/>
      <c r="J98" s="1695"/>
      <c r="K98" s="1695"/>
      <c r="L98" s="1695"/>
      <c r="M98" s="1695"/>
      <c r="N98" s="1695"/>
      <c r="O98" s="1695"/>
      <c r="P98" s="1695"/>
      <c r="Q98" s="1695"/>
      <c r="R98" s="1695"/>
      <c r="S98" s="1695"/>
      <c r="T98" s="1695"/>
      <c r="U98" s="1695"/>
      <c r="V98" s="1695"/>
      <c r="W98" s="1696"/>
      <c r="Z98" s="367"/>
    </row>
    <row r="99" spans="1:26" ht="27.75" customHeight="1" thickBot="1" x14ac:dyDescent="0.2">
      <c r="A99" s="1612"/>
      <c r="B99" s="1613" t="s">
        <v>1431</v>
      </c>
      <c r="C99" s="1972"/>
      <c r="D99" s="1694"/>
      <c r="E99" s="1695"/>
      <c r="F99" s="1695"/>
      <c r="G99" s="1695"/>
      <c r="H99" s="1695"/>
      <c r="I99" s="1695"/>
      <c r="J99" s="1695"/>
      <c r="K99" s="1695"/>
      <c r="L99" s="1695"/>
      <c r="M99" s="1696"/>
      <c r="N99" s="1630" t="s">
        <v>243</v>
      </c>
      <c r="O99" s="1631"/>
      <c r="P99" s="1632"/>
      <c r="Q99" s="1599"/>
      <c r="R99" s="1599"/>
      <c r="S99" s="1599"/>
      <c r="T99" s="1599"/>
      <c r="U99" s="1599"/>
      <c r="V99" s="1599"/>
      <c r="W99" s="1230"/>
      <c r="X99" s="262"/>
      <c r="Y99" s="262"/>
      <c r="Z99" s="367"/>
    </row>
    <row r="100" spans="1:26" ht="50.1" customHeight="1" thickBot="1" x14ac:dyDescent="0.2">
      <c r="A100" s="1610">
        <v>6</v>
      </c>
      <c r="B100" s="1582" t="s">
        <v>968</v>
      </c>
      <c r="C100" s="1583"/>
      <c r="D100" s="1974"/>
      <c r="E100" s="1974"/>
      <c r="F100" s="1974"/>
      <c r="G100" s="1974"/>
      <c r="H100" s="1974"/>
      <c r="I100" s="1974"/>
      <c r="J100" s="1974"/>
      <c r="K100" s="1974"/>
      <c r="L100" s="1974"/>
      <c r="M100" s="1974"/>
      <c r="N100" s="1974"/>
      <c r="O100" s="1974"/>
      <c r="P100" s="1974"/>
      <c r="Q100" s="1974"/>
      <c r="R100" s="1974"/>
      <c r="S100" s="1974"/>
      <c r="T100" s="1974"/>
      <c r="U100" s="1974"/>
      <c r="V100" s="1974"/>
      <c r="W100" s="1231"/>
      <c r="Z100" s="367"/>
    </row>
    <row r="101" spans="1:26" ht="39.75" customHeight="1" thickBot="1" x14ac:dyDescent="0.2">
      <c r="A101" s="1611"/>
      <c r="B101" s="1580" t="s">
        <v>244</v>
      </c>
      <c r="C101" s="1581"/>
      <c r="D101" s="1694"/>
      <c r="E101" s="1695"/>
      <c r="F101" s="1695"/>
      <c r="G101" s="1695"/>
      <c r="H101" s="1695"/>
      <c r="I101" s="1695"/>
      <c r="J101" s="1695"/>
      <c r="K101" s="1695"/>
      <c r="L101" s="1695"/>
      <c r="M101" s="1695"/>
      <c r="N101" s="1695"/>
      <c r="O101" s="1695"/>
      <c r="P101" s="1695"/>
      <c r="Q101" s="1695"/>
      <c r="R101" s="1695"/>
      <c r="S101" s="1695"/>
      <c r="T101" s="1695"/>
      <c r="U101" s="1695"/>
      <c r="V101" s="1695"/>
      <c r="W101" s="1696"/>
      <c r="Z101" s="367"/>
    </row>
    <row r="102" spans="1:26" ht="25.5" customHeight="1" thickBot="1" x14ac:dyDescent="0.2">
      <c r="A102" s="1612"/>
      <c r="B102" s="1613" t="s">
        <v>1432</v>
      </c>
      <c r="C102" s="1972"/>
      <c r="D102" s="1694"/>
      <c r="E102" s="1695"/>
      <c r="F102" s="1695"/>
      <c r="G102" s="1695"/>
      <c r="H102" s="1695"/>
      <c r="I102" s="1695"/>
      <c r="J102" s="1695"/>
      <c r="K102" s="1695"/>
      <c r="L102" s="1695"/>
      <c r="M102" s="1696"/>
      <c r="N102" s="1631" t="s">
        <v>243</v>
      </c>
      <c r="O102" s="1631"/>
      <c r="P102" s="1631"/>
      <c r="Q102" s="1599"/>
      <c r="R102" s="1599"/>
      <c r="S102" s="1599"/>
      <c r="T102" s="1599"/>
      <c r="U102" s="1599"/>
      <c r="V102" s="1599"/>
      <c r="W102" s="1230"/>
      <c r="Z102" s="367"/>
    </row>
    <row r="103" spans="1:26" ht="40.5" customHeight="1" x14ac:dyDescent="0.15">
      <c r="A103" s="650"/>
      <c r="B103" s="650"/>
      <c r="C103" s="656"/>
      <c r="D103" s="655"/>
      <c r="E103" s="655"/>
      <c r="F103" s="655"/>
      <c r="G103" s="655"/>
      <c r="H103" s="655"/>
      <c r="I103" s="655"/>
      <c r="J103" s="655"/>
      <c r="K103" s="655"/>
      <c r="L103" s="655"/>
      <c r="M103" s="655"/>
      <c r="N103" s="654"/>
      <c r="O103" s="654"/>
      <c r="P103" s="654"/>
      <c r="Q103" s="654"/>
      <c r="R103" s="654"/>
      <c r="S103" s="654"/>
      <c r="T103" s="654"/>
      <c r="U103" s="654"/>
      <c r="V103" s="650"/>
      <c r="W103" s="650"/>
      <c r="Z103" s="367"/>
    </row>
    <row r="104" spans="1:26" ht="25.5" customHeight="1" thickBot="1" x14ac:dyDescent="0.2">
      <c r="A104" s="650"/>
      <c r="B104" s="650"/>
      <c r="C104" s="656"/>
      <c r="D104" s="655"/>
      <c r="E104" s="655"/>
      <c r="F104" s="655"/>
      <c r="G104" s="655"/>
      <c r="H104" s="655"/>
      <c r="I104" s="655"/>
      <c r="J104" s="655"/>
      <c r="K104" s="655"/>
      <c r="L104" s="655"/>
      <c r="M104" s="655"/>
      <c r="N104" s="654"/>
      <c r="O104" s="654"/>
      <c r="P104" s="654"/>
      <c r="Q104" s="654"/>
      <c r="R104" s="654"/>
      <c r="S104" s="654"/>
      <c r="T104" s="654"/>
      <c r="U104" s="654"/>
      <c r="V104" s="650"/>
      <c r="W104" s="650"/>
      <c r="Z104" s="367"/>
    </row>
    <row r="105" spans="1:26" ht="25.5" customHeight="1" thickBot="1" x14ac:dyDescent="0.2">
      <c r="A105" s="653" t="s">
        <v>977</v>
      </c>
      <c r="B105" s="380"/>
      <c r="C105" s="652" t="s">
        <v>975</v>
      </c>
      <c r="D105" s="652"/>
      <c r="E105" s="1232" t="s">
        <v>974</v>
      </c>
      <c r="F105" s="1232"/>
      <c r="G105" s="1232"/>
      <c r="H105" s="1232"/>
      <c r="I105" s="1232"/>
      <c r="J105" s="1232"/>
      <c r="K105" s="1232"/>
      <c r="L105" s="1232"/>
      <c r="M105" s="1232"/>
      <c r="N105" s="1232"/>
      <c r="O105" s="1232"/>
      <c r="P105" s="1232"/>
      <c r="Q105" s="1232"/>
      <c r="R105" s="1232"/>
      <c r="S105" s="1232"/>
      <c r="T105" s="1232"/>
      <c r="U105" s="1232"/>
      <c r="V105" s="1232"/>
      <c r="W105" s="1232"/>
      <c r="Z105" s="367"/>
    </row>
    <row r="106" spans="1:26" ht="25.5" customHeight="1" thickBot="1" x14ac:dyDescent="0.2">
      <c r="A106" s="650"/>
      <c r="B106" s="650"/>
      <c r="C106" s="651"/>
      <c r="D106" s="651"/>
      <c r="E106" s="651"/>
      <c r="F106" s="651"/>
      <c r="G106" s="651"/>
      <c r="H106" s="651"/>
      <c r="I106" s="651"/>
      <c r="J106" s="651"/>
      <c r="K106" s="651"/>
      <c r="L106" s="651"/>
      <c r="M106" s="651"/>
      <c r="N106" s="651"/>
      <c r="O106" s="651"/>
      <c r="P106" s="651"/>
      <c r="Q106" s="651"/>
      <c r="R106" s="651"/>
      <c r="S106" s="651"/>
      <c r="T106" s="651"/>
      <c r="U106" s="651"/>
      <c r="V106" s="650"/>
      <c r="W106" s="650"/>
      <c r="Z106" s="367"/>
    </row>
    <row r="107" spans="1:26" ht="25.5" customHeight="1" thickBot="1" x14ac:dyDescent="0.2">
      <c r="A107" s="546">
        <v>1</v>
      </c>
      <c r="B107" s="2003" t="s">
        <v>973</v>
      </c>
      <c r="C107" s="2011"/>
      <c r="D107" s="1536"/>
      <c r="E107" s="1577"/>
      <c r="F107" s="1577"/>
      <c r="G107" s="1577"/>
      <c r="H107" s="1577"/>
      <c r="I107" s="1577"/>
      <c r="J107" s="1577"/>
      <c r="K107" s="1577"/>
      <c r="L107" s="1577"/>
      <c r="M107" s="1577"/>
      <c r="N107" s="1577"/>
      <c r="O107" s="1577"/>
      <c r="P107" s="1577"/>
      <c r="Q107" s="1577"/>
      <c r="R107" s="1577"/>
      <c r="S107" s="1577"/>
      <c r="T107" s="1577"/>
      <c r="U107" s="1577"/>
      <c r="V107" s="1577"/>
      <c r="W107" s="1537"/>
      <c r="Z107" s="367"/>
    </row>
    <row r="108" spans="1:26" ht="25.5" customHeight="1" thickBot="1" x14ac:dyDescent="0.2">
      <c r="A108" s="546">
        <v>2</v>
      </c>
      <c r="B108" s="1575" t="s">
        <v>246</v>
      </c>
      <c r="C108" s="1576"/>
      <c r="D108" s="1536"/>
      <c r="E108" s="1577"/>
      <c r="F108" s="1577"/>
      <c r="G108" s="1577"/>
      <c r="H108" s="1577"/>
      <c r="I108" s="1577"/>
      <c r="J108" s="1577"/>
      <c r="K108" s="1577"/>
      <c r="L108" s="1577"/>
      <c r="M108" s="1577"/>
      <c r="N108" s="1577"/>
      <c r="O108" s="1577"/>
      <c r="P108" s="1577"/>
      <c r="Q108" s="1577"/>
      <c r="R108" s="1577"/>
      <c r="S108" s="1577"/>
      <c r="T108" s="1577"/>
      <c r="U108" s="1577"/>
      <c r="V108" s="1577"/>
      <c r="W108" s="1537"/>
      <c r="Z108" s="367"/>
    </row>
    <row r="109" spans="1:26" ht="25.5" customHeight="1" thickBot="1" x14ac:dyDescent="0.2">
      <c r="A109" s="1617">
        <v>3</v>
      </c>
      <c r="B109" s="1975" t="s">
        <v>972</v>
      </c>
      <c r="C109" s="283" t="s">
        <v>50</v>
      </c>
      <c r="D109" s="1536"/>
      <c r="E109" s="1577"/>
      <c r="F109" s="1577"/>
      <c r="G109" s="1577"/>
      <c r="H109" s="1577"/>
      <c r="I109" s="1577"/>
      <c r="J109" s="1577"/>
      <c r="K109" s="1577"/>
      <c r="L109" s="1577"/>
      <c r="M109" s="1577"/>
      <c r="N109" s="1577"/>
      <c r="O109" s="1577"/>
      <c r="P109" s="1577"/>
      <c r="Q109" s="1577"/>
      <c r="R109" s="1577"/>
      <c r="S109" s="1577"/>
      <c r="T109" s="1577"/>
      <c r="U109" s="1577"/>
      <c r="V109" s="1577"/>
      <c r="W109" s="1537"/>
      <c r="Z109" s="367"/>
    </row>
    <row r="110" spans="1:26" ht="33" customHeight="1" thickBot="1" x14ac:dyDescent="0.2">
      <c r="A110" s="1618"/>
      <c r="B110" s="1976"/>
      <c r="C110" s="299" t="s">
        <v>317</v>
      </c>
      <c r="D110" s="1536"/>
      <c r="E110" s="1577"/>
      <c r="F110" s="1577"/>
      <c r="G110" s="1577"/>
      <c r="H110" s="1577"/>
      <c r="I110" s="1577"/>
      <c r="J110" s="1577"/>
      <c r="K110" s="1577"/>
      <c r="L110" s="1577"/>
      <c r="M110" s="1577"/>
      <c r="N110" s="1577"/>
      <c r="O110" s="1577"/>
      <c r="P110" s="1577"/>
      <c r="Q110" s="1577"/>
      <c r="R110" s="1577"/>
      <c r="S110" s="1577"/>
      <c r="T110" s="1577"/>
      <c r="U110" s="1577"/>
      <c r="V110" s="1577"/>
      <c r="W110" s="1537"/>
      <c r="Z110" s="367"/>
    </row>
    <row r="111" spans="1:26" ht="18" customHeight="1" thickBot="1" x14ac:dyDescent="0.2">
      <c r="A111" s="546">
        <v>4</v>
      </c>
      <c r="B111" s="1575" t="s">
        <v>970</v>
      </c>
      <c r="C111" s="1576"/>
      <c r="D111" s="1980"/>
      <c r="E111" s="1980"/>
      <c r="F111" s="1980"/>
      <c r="G111" s="1980"/>
      <c r="H111" s="1980"/>
      <c r="I111" s="1980"/>
      <c r="J111" s="1980"/>
      <c r="K111" s="1980"/>
      <c r="L111" s="1980"/>
      <c r="M111" s="1980"/>
      <c r="N111" s="1980"/>
      <c r="O111" s="1980"/>
      <c r="P111" s="1980"/>
      <c r="Q111" s="1980"/>
      <c r="R111" s="1980"/>
      <c r="S111" s="1980"/>
      <c r="T111" s="1980"/>
      <c r="U111" s="1980"/>
      <c r="V111" s="1980"/>
      <c r="W111" s="1231"/>
      <c r="X111" s="262"/>
      <c r="Y111" s="262"/>
      <c r="Z111" s="367"/>
    </row>
    <row r="112" spans="1:26" ht="20.25" customHeight="1" thickBot="1" x14ac:dyDescent="0.2">
      <c r="A112" s="1610">
        <v>5</v>
      </c>
      <c r="B112" s="1582" t="s">
        <v>969</v>
      </c>
      <c r="C112" s="1583"/>
      <c r="D112" s="1584"/>
      <c r="E112" s="1584"/>
      <c r="F112" s="1584"/>
      <c r="G112" s="1584"/>
      <c r="H112" s="1584"/>
      <c r="I112" s="1584"/>
      <c r="J112" s="1584"/>
      <c r="K112" s="1584"/>
      <c r="L112" s="1584"/>
      <c r="M112" s="1584"/>
      <c r="N112" s="1584"/>
      <c r="O112" s="1584"/>
      <c r="P112" s="1584"/>
      <c r="Q112" s="1584"/>
      <c r="R112" s="1584"/>
      <c r="S112" s="1584"/>
      <c r="T112" s="1584"/>
      <c r="U112" s="1584"/>
      <c r="V112" s="1584"/>
      <c r="W112" s="1231"/>
      <c r="X112" s="20"/>
      <c r="Y112" s="20"/>
      <c r="Z112" s="367"/>
    </row>
    <row r="113" spans="1:26" s="244" customFormat="1" ht="25.5" customHeight="1" thickBot="1" x14ac:dyDescent="0.2">
      <c r="A113" s="1611"/>
      <c r="B113" s="1580" t="s">
        <v>244</v>
      </c>
      <c r="C113" s="1581"/>
      <c r="D113" s="1694"/>
      <c r="E113" s="1695"/>
      <c r="F113" s="1695"/>
      <c r="G113" s="1695"/>
      <c r="H113" s="1695"/>
      <c r="I113" s="1695"/>
      <c r="J113" s="1695"/>
      <c r="K113" s="1695"/>
      <c r="L113" s="1695"/>
      <c r="M113" s="1695"/>
      <c r="N113" s="1695"/>
      <c r="O113" s="1695"/>
      <c r="P113" s="1695"/>
      <c r="Q113" s="1695"/>
      <c r="R113" s="1695"/>
      <c r="S113" s="1695"/>
      <c r="T113" s="1695"/>
      <c r="U113" s="1695"/>
      <c r="V113" s="1695"/>
      <c r="W113" s="1696"/>
      <c r="Z113" s="367"/>
    </row>
    <row r="114" spans="1:26" ht="27.75" customHeight="1" thickBot="1" x14ac:dyDescent="0.2">
      <c r="A114" s="1612"/>
      <c r="B114" s="1613" t="s">
        <v>1431</v>
      </c>
      <c r="C114" s="1972"/>
      <c r="D114" s="1694"/>
      <c r="E114" s="1695"/>
      <c r="F114" s="1695"/>
      <c r="G114" s="1695"/>
      <c r="H114" s="1695"/>
      <c r="I114" s="1695"/>
      <c r="J114" s="1695"/>
      <c r="K114" s="1695"/>
      <c r="L114" s="1695"/>
      <c r="M114" s="1696"/>
      <c r="N114" s="1630" t="s">
        <v>243</v>
      </c>
      <c r="O114" s="1631"/>
      <c r="P114" s="1632"/>
      <c r="Q114" s="1599"/>
      <c r="R114" s="1599"/>
      <c r="S114" s="1599"/>
      <c r="T114" s="1599"/>
      <c r="U114" s="1599"/>
      <c r="V114" s="1599"/>
      <c r="W114" s="1230"/>
      <c r="X114" s="262"/>
      <c r="Y114" s="262"/>
      <c r="Z114" s="367"/>
    </row>
    <row r="115" spans="1:26" ht="50.1" customHeight="1" thickBot="1" x14ac:dyDescent="0.2">
      <c r="A115" s="1610">
        <v>6</v>
      </c>
      <c r="B115" s="1582" t="s">
        <v>968</v>
      </c>
      <c r="C115" s="1583"/>
      <c r="D115" s="1974"/>
      <c r="E115" s="1974"/>
      <c r="F115" s="1974"/>
      <c r="G115" s="1974"/>
      <c r="H115" s="1974"/>
      <c r="I115" s="1974"/>
      <c r="J115" s="1974"/>
      <c r="K115" s="1974"/>
      <c r="L115" s="1974"/>
      <c r="M115" s="1974"/>
      <c r="N115" s="1974"/>
      <c r="O115" s="1974"/>
      <c r="P115" s="1974"/>
      <c r="Q115" s="1974"/>
      <c r="R115" s="1974"/>
      <c r="S115" s="1974"/>
      <c r="T115" s="1974"/>
      <c r="U115" s="1974"/>
      <c r="V115" s="1974"/>
      <c r="W115" s="1231"/>
      <c r="Z115" s="367"/>
    </row>
    <row r="116" spans="1:26" ht="39.75" customHeight="1" thickBot="1" x14ac:dyDescent="0.2">
      <c r="A116" s="1611"/>
      <c r="B116" s="1580" t="s">
        <v>244</v>
      </c>
      <c r="C116" s="1616"/>
      <c r="D116" s="1694"/>
      <c r="E116" s="1695"/>
      <c r="F116" s="1695"/>
      <c r="G116" s="1695"/>
      <c r="H116" s="1695"/>
      <c r="I116" s="1695"/>
      <c r="J116" s="1695"/>
      <c r="K116" s="1695"/>
      <c r="L116" s="1695"/>
      <c r="M116" s="1695"/>
      <c r="N116" s="1695"/>
      <c r="O116" s="1695"/>
      <c r="P116" s="1695"/>
      <c r="Q116" s="1695"/>
      <c r="R116" s="1695"/>
      <c r="S116" s="1695"/>
      <c r="T116" s="1695"/>
      <c r="U116" s="1695"/>
      <c r="V116" s="1695"/>
      <c r="W116" s="1696"/>
      <c r="Z116" s="367"/>
    </row>
    <row r="117" spans="1:26" ht="25.5" customHeight="1" thickBot="1" x14ac:dyDescent="0.2">
      <c r="A117" s="1612"/>
      <c r="B117" s="1613" t="s">
        <v>1432</v>
      </c>
      <c r="C117" s="1972"/>
      <c r="D117" s="1694"/>
      <c r="E117" s="1695"/>
      <c r="F117" s="1695"/>
      <c r="G117" s="1695"/>
      <c r="H117" s="1695"/>
      <c r="I117" s="1695"/>
      <c r="J117" s="1695"/>
      <c r="K117" s="1695"/>
      <c r="L117" s="1695"/>
      <c r="M117" s="1696"/>
      <c r="N117" s="1631" t="s">
        <v>243</v>
      </c>
      <c r="O117" s="1631"/>
      <c r="P117" s="1631"/>
      <c r="Q117" s="1599"/>
      <c r="R117" s="1599"/>
      <c r="S117" s="1599"/>
      <c r="T117" s="1599"/>
      <c r="U117" s="1599"/>
      <c r="V117" s="1599"/>
      <c r="W117" s="1230"/>
      <c r="Z117" s="367"/>
    </row>
    <row r="118" spans="1:26" ht="40.5" customHeight="1" x14ac:dyDescent="0.15">
      <c r="A118" s="650"/>
      <c r="B118" s="650"/>
      <c r="C118" s="656"/>
      <c r="D118" s="655"/>
      <c r="E118" s="655"/>
      <c r="F118" s="655"/>
      <c r="G118" s="655"/>
      <c r="H118" s="655"/>
      <c r="I118" s="655"/>
      <c r="J118" s="655"/>
      <c r="K118" s="655"/>
      <c r="L118" s="655"/>
      <c r="M118" s="655"/>
      <c r="N118" s="654"/>
      <c r="O118" s="654"/>
      <c r="P118" s="654"/>
      <c r="Q118" s="654"/>
      <c r="R118" s="654"/>
      <c r="S118" s="654"/>
      <c r="T118" s="654"/>
      <c r="U118" s="654"/>
      <c r="V118" s="650"/>
      <c r="W118" s="650"/>
      <c r="Z118" s="367"/>
    </row>
    <row r="119" spans="1:26" ht="11.25" customHeight="1" x14ac:dyDescent="0.15">
      <c r="X119" s="613" t="s">
        <v>390</v>
      </c>
      <c r="Y119" s="613"/>
    </row>
  </sheetData>
  <sheetProtection formatCells="0" formatColumns="0" formatRows="0" insertHyperlinks="0"/>
  <mergeCells count="220">
    <mergeCell ref="D94:W94"/>
    <mergeCell ref="D95:W95"/>
    <mergeCell ref="B82:V82"/>
    <mergeCell ref="B80:B81"/>
    <mergeCell ref="B79:C79"/>
    <mergeCell ref="B78:C78"/>
    <mergeCell ref="N114:P114"/>
    <mergeCell ref="Q114:S114"/>
    <mergeCell ref="T114:V114"/>
    <mergeCell ref="D92:W92"/>
    <mergeCell ref="D93:W93"/>
    <mergeCell ref="N99:P99"/>
    <mergeCell ref="B92:C92"/>
    <mergeCell ref="B87:C87"/>
    <mergeCell ref="B86:V86"/>
    <mergeCell ref="Q88:S88"/>
    <mergeCell ref="T88:V88"/>
    <mergeCell ref="B112:V112"/>
    <mergeCell ref="D107:W107"/>
    <mergeCell ref="D109:W109"/>
    <mergeCell ref="D110:W110"/>
    <mergeCell ref="B107:C107"/>
    <mergeCell ref="D99:M99"/>
    <mergeCell ref="B102:C102"/>
    <mergeCell ref="Q99:S99"/>
    <mergeCell ref="B97:V97"/>
    <mergeCell ref="D98:W98"/>
    <mergeCell ref="B98:C98"/>
    <mergeCell ref="B88:C88"/>
    <mergeCell ref="B99:C99"/>
    <mergeCell ref="B69:C69"/>
    <mergeCell ref="D69:W69"/>
    <mergeCell ref="D59:M59"/>
    <mergeCell ref="T59:V59"/>
    <mergeCell ref="B68:V68"/>
    <mergeCell ref="Q70:S70"/>
    <mergeCell ref="B96:V96"/>
    <mergeCell ref="B94:B95"/>
    <mergeCell ref="B93:C93"/>
    <mergeCell ref="Q73:S73"/>
    <mergeCell ref="T73:V73"/>
    <mergeCell ref="B72:C72"/>
    <mergeCell ref="N85:P85"/>
    <mergeCell ref="D84:W84"/>
    <mergeCell ref="T85:V85"/>
    <mergeCell ref="B83:V83"/>
    <mergeCell ref="Q85:S85"/>
    <mergeCell ref="D85:M85"/>
    <mergeCell ref="D80:W80"/>
    <mergeCell ref="D81:W81"/>
    <mergeCell ref="B84:C84"/>
    <mergeCell ref="D72:W72"/>
    <mergeCell ref="N73:P73"/>
    <mergeCell ref="D73:M73"/>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Q25:S25"/>
    <mergeCell ref="B27:C27"/>
    <mergeCell ref="D27:W27"/>
    <mergeCell ref="D28:M28"/>
    <mergeCell ref="D35:W35"/>
    <mergeCell ref="T25:V25"/>
    <mergeCell ref="N25:P25"/>
    <mergeCell ref="D25:M25"/>
    <mergeCell ref="B36:C36"/>
    <mergeCell ref="D34:W34"/>
    <mergeCell ref="D33:W33"/>
    <mergeCell ref="B37:C37"/>
    <mergeCell ref="Q45:S45"/>
    <mergeCell ref="T45:V45"/>
    <mergeCell ref="B40:V40"/>
    <mergeCell ref="D43:M43"/>
    <mergeCell ref="D38:W38"/>
    <mergeCell ref="D39:W39"/>
    <mergeCell ref="B41:V41"/>
    <mergeCell ref="B42:C42"/>
    <mergeCell ref="D42:W42"/>
    <mergeCell ref="B38:B39"/>
    <mergeCell ref="B44:V44"/>
    <mergeCell ref="N45:P45"/>
    <mergeCell ref="D45:M45"/>
    <mergeCell ref="N43:P43"/>
    <mergeCell ref="N59:P59"/>
    <mergeCell ref="D70:M70"/>
    <mergeCell ref="N70:P70"/>
    <mergeCell ref="B67:V67"/>
    <mergeCell ref="D50:W50"/>
    <mergeCell ref="D65:W65"/>
    <mergeCell ref="D66:W66"/>
    <mergeCell ref="B62:V62"/>
    <mergeCell ref="B63:C63"/>
    <mergeCell ref="D64:W64"/>
    <mergeCell ref="B64:C64"/>
    <mergeCell ref="B57:V57"/>
    <mergeCell ref="B58:C58"/>
    <mergeCell ref="D58:W58"/>
    <mergeCell ref="D51:W51"/>
    <mergeCell ref="D52:W52"/>
    <mergeCell ref="D56:M56"/>
    <mergeCell ref="D55:W55"/>
    <mergeCell ref="N56:P56"/>
    <mergeCell ref="B54:V54"/>
    <mergeCell ref="B53:V53"/>
    <mergeCell ref="Q56:S56"/>
    <mergeCell ref="B65:B66"/>
    <mergeCell ref="D63:W63"/>
    <mergeCell ref="X2:X5"/>
    <mergeCell ref="B109:B110"/>
    <mergeCell ref="B108:C108"/>
    <mergeCell ref="D108:W108"/>
    <mergeCell ref="D114:M114"/>
    <mergeCell ref="B113:C113"/>
    <mergeCell ref="D113:W113"/>
    <mergeCell ref="Q43:S43"/>
    <mergeCell ref="T43:V43"/>
    <mergeCell ref="T70:V70"/>
    <mergeCell ref="B48:V48"/>
    <mergeCell ref="B26:V26"/>
    <mergeCell ref="D49:W49"/>
    <mergeCell ref="B49:C49"/>
    <mergeCell ref="T56:V56"/>
    <mergeCell ref="Q59:S59"/>
    <mergeCell ref="B111:V111"/>
    <mergeCell ref="B51:B52"/>
    <mergeCell ref="B50:C50"/>
    <mergeCell ref="D87:W87"/>
    <mergeCell ref="T99:V99"/>
    <mergeCell ref="D88:M88"/>
    <mergeCell ref="N88:P88"/>
    <mergeCell ref="B55:C55"/>
    <mergeCell ref="B116:C116"/>
    <mergeCell ref="D116:W116"/>
    <mergeCell ref="D117:M117"/>
    <mergeCell ref="N117:P117"/>
    <mergeCell ref="Q117:S117"/>
    <mergeCell ref="T117:V117"/>
    <mergeCell ref="A115:A117"/>
    <mergeCell ref="A23:A25"/>
    <mergeCell ref="A26:A28"/>
    <mergeCell ref="A41:A43"/>
    <mergeCell ref="A44:A45"/>
    <mergeCell ref="A54:A56"/>
    <mergeCell ref="A57:A59"/>
    <mergeCell ref="A68:A70"/>
    <mergeCell ref="A71:A73"/>
    <mergeCell ref="A86:A88"/>
    <mergeCell ref="A83:A85"/>
    <mergeCell ref="A38:A39"/>
    <mergeCell ref="A51:A52"/>
    <mergeCell ref="A65:A66"/>
    <mergeCell ref="A80:A81"/>
    <mergeCell ref="D79:W79"/>
    <mergeCell ref="D78:W78"/>
    <mergeCell ref="B71:V71"/>
    <mergeCell ref="A94:A95"/>
    <mergeCell ref="A109:A110"/>
    <mergeCell ref="B117:C117"/>
    <mergeCell ref="B25:C25"/>
    <mergeCell ref="B28:C28"/>
    <mergeCell ref="B43:C43"/>
    <mergeCell ref="B45:C45"/>
    <mergeCell ref="B56:C56"/>
    <mergeCell ref="B59:C59"/>
    <mergeCell ref="B70:C70"/>
    <mergeCell ref="B73:C73"/>
    <mergeCell ref="B85:C85"/>
    <mergeCell ref="A97:A99"/>
    <mergeCell ref="B100:V100"/>
    <mergeCell ref="B101:C101"/>
    <mergeCell ref="D101:W101"/>
    <mergeCell ref="D102:M102"/>
    <mergeCell ref="N102:P102"/>
    <mergeCell ref="Q102:S102"/>
    <mergeCell ref="T102:V102"/>
    <mergeCell ref="A100:A102"/>
    <mergeCell ref="B114:C114"/>
    <mergeCell ref="A112:A114"/>
    <mergeCell ref="B115:V115"/>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28:W28 Q43:W43 Q45:W45 Q56:W56 Q59:W59 Q70:W70 Q73:W73 Q85:W85 Q88:W88 Q117:W117 Q102:W102 Q114:W114 Q99:W99"/>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78:W78 D92:W92 D107:W107"/>
    <dataValidation type="custom" imeMode="disabled" allowBlank="1" showInputMessage="1" showErrorMessage="1" error="半角で入力してください" prompt="電話番号はハイフン「-」を含め、半角で入力_x000a_XXX-XXXX-XXXX" sqref="D25:M25 D28:M28 D43:M43 D45:M45 D56:M56 D59:M59 D70:M70 D73:M73 D85:M85 D88:M88 D99:M99 D117:M117 D102:M102 D114:M114">
      <formula1>LEN(D25)=LENB(D25)</formula1>
    </dataValidation>
    <dataValidation type="custom" imeMode="disabled" allowBlank="1" showInputMessage="1" showErrorMessage="1" error="半角で入力してください" prompt="アドレスは、手入力せずにホームページからコピーしてください" sqref="D110:W110 D39:W39 D52:W52 D66:W66 D81:W81 D95:W95 D21:W21">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7:W68 W71 W48 W40:W41 W44 W22:W23 W53:W54 W57 W62 W15 D31:D32 W96:W97 W100 W111:W112 W115">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21" r:id="rId1"/>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2"/>
  <headerFooter>
    <oddHeader>&amp;Rver.2.0</oddHeader>
    <oddFooter>&amp;C&amp;P/&amp;N&amp;R&amp;A</oddFooter>
  </headerFooter>
  <rowBreaks count="7" manualBreakCount="7">
    <brk id="13" max="23" man="1"/>
    <brk id="29" max="23" man="1"/>
    <brk id="46" max="23" man="1"/>
    <brk id="60" max="23" man="1"/>
    <brk id="74" max="23" man="1"/>
    <brk id="89" max="23" man="1"/>
    <brk id="10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8"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60"/>
    </row>
    <row r="2" spans="1:8" ht="24" customHeight="1" thickBot="1" x14ac:dyDescent="0.2">
      <c r="D2" s="187" t="s">
        <v>220</v>
      </c>
      <c r="E2" s="1357" t="s">
        <v>1685</v>
      </c>
      <c r="F2" s="1358"/>
      <c r="H2" s="1194" t="s">
        <v>1359</v>
      </c>
    </row>
    <row r="3" spans="1:8" s="3" customFormat="1" ht="5.0999999999999996" customHeight="1" x14ac:dyDescent="0.15">
      <c r="G3" s="197"/>
      <c r="H3" s="194"/>
    </row>
    <row r="4" spans="1:8" ht="5.0999999999999996" customHeight="1" x14ac:dyDescent="0.15">
      <c r="B4" s="213"/>
      <c r="C4" s="213"/>
      <c r="F4" s="214"/>
      <c r="H4" s="361"/>
    </row>
    <row r="5" spans="1:8" ht="5.0999999999999996" customHeight="1" x14ac:dyDescent="0.15">
      <c r="A5" s="12"/>
      <c r="B5" s="12"/>
      <c r="C5" s="12"/>
      <c r="D5" s="215"/>
      <c r="E5" s="215"/>
      <c r="F5" s="216"/>
      <c r="H5" s="361"/>
    </row>
    <row r="6" spans="1:8" s="20" customFormat="1" ht="12" customHeight="1" x14ac:dyDescent="0.15">
      <c r="A6" s="13"/>
      <c r="B6" s="13"/>
      <c r="C6" s="13"/>
      <c r="D6" s="217" t="s">
        <v>1644</v>
      </c>
      <c r="E6" s="218"/>
      <c r="F6" s="14"/>
      <c r="G6" s="234"/>
      <c r="H6" s="361"/>
    </row>
    <row r="7" spans="1:8" s="222" customFormat="1" ht="12" customHeight="1" x14ac:dyDescent="0.15">
      <c r="A7" s="219"/>
      <c r="B7" s="219"/>
      <c r="C7" s="219"/>
      <c r="D7" s="220" t="s">
        <v>372</v>
      </c>
      <c r="E7" s="220" t="s">
        <v>290</v>
      </c>
      <c r="F7" s="221" t="s">
        <v>371</v>
      </c>
      <c r="G7" s="235"/>
      <c r="H7" s="361"/>
    </row>
    <row r="8" spans="1:8" s="222" customFormat="1" ht="12" customHeight="1" x14ac:dyDescent="0.15">
      <c r="A8" s="219"/>
      <c r="B8" s="238" t="str">
        <f>IF('様式4（全般事項）'!V1="✔チェック欄に未入力なし","✔","未入力あり")</f>
        <v>✔</v>
      </c>
      <c r="C8" s="219"/>
      <c r="D8" s="220" t="s">
        <v>373</v>
      </c>
      <c r="E8" s="220" t="s">
        <v>290</v>
      </c>
      <c r="F8" s="221" t="s">
        <v>325</v>
      </c>
      <c r="G8" s="235"/>
      <c r="H8" s="361"/>
    </row>
    <row r="9" spans="1:8" s="222" customFormat="1" ht="12" customHeight="1" x14ac:dyDescent="0.15">
      <c r="A9" s="219"/>
      <c r="B9" s="238" t="e">
        <f>IF('様式4（機能別）'!#REF!="✔チェック欄に未入力なし","✔","未入力あり")</f>
        <v>#REF!</v>
      </c>
      <c r="C9" s="219"/>
      <c r="D9" s="220" t="s">
        <v>373</v>
      </c>
      <c r="E9" s="220" t="s">
        <v>290</v>
      </c>
      <c r="F9" s="221" t="s">
        <v>1564</v>
      </c>
      <c r="G9" s="235"/>
      <c r="H9" s="361"/>
    </row>
    <row r="10" spans="1:8" s="224" customFormat="1" ht="5.0999999999999996" customHeight="1" x14ac:dyDescent="0.15">
      <c r="A10" s="223"/>
      <c r="B10" s="223"/>
      <c r="C10" s="223"/>
      <c r="D10" s="209"/>
      <c r="E10" s="209"/>
      <c r="F10" s="415"/>
      <c r="G10" s="236"/>
      <c r="H10" s="361"/>
    </row>
    <row r="11" spans="1:8" s="20" customFormat="1" ht="35.1" customHeight="1" x14ac:dyDescent="0.15">
      <c r="A11" s="13"/>
      <c r="B11" s="13"/>
      <c r="C11" s="13"/>
      <c r="D11" s="217" t="s">
        <v>223</v>
      </c>
      <c r="E11" s="1359" t="s">
        <v>389</v>
      </c>
      <c r="F11" s="1359"/>
      <c r="G11" s="237"/>
      <c r="H11" s="361"/>
    </row>
    <row r="12" spans="1:8" s="222" customFormat="1" ht="24" customHeight="1" x14ac:dyDescent="0.15">
      <c r="A12" s="15"/>
      <c r="B12" s="225" t="s">
        <v>17</v>
      </c>
      <c r="C12" s="226" t="s">
        <v>16</v>
      </c>
      <c r="D12" s="210" t="s">
        <v>221</v>
      </c>
      <c r="E12" s="220" t="s">
        <v>291</v>
      </c>
      <c r="F12" s="227" t="s">
        <v>228</v>
      </c>
      <c r="G12" s="191"/>
      <c r="H12" s="361"/>
    </row>
    <row r="13" spans="1:8" s="222" customFormat="1" ht="12" customHeight="1" x14ac:dyDescent="0.15">
      <c r="A13" s="1360" t="s">
        <v>864</v>
      </c>
      <c r="B13" s="189" t="str">
        <f>IF('別紙1（満たしていない要件）'!E2="","未入力",'別紙1（満たしていない要件）'!E2)</f>
        <v>なし</v>
      </c>
      <c r="C13" s="827"/>
      <c r="D13" s="923" t="s">
        <v>267</v>
      </c>
      <c r="E13" s="220" t="s">
        <v>290</v>
      </c>
      <c r="F13" s="221" t="s">
        <v>1347</v>
      </c>
      <c r="G13" s="191"/>
      <c r="H13" s="361"/>
    </row>
    <row r="14" spans="1:8" s="222" customFormat="1" ht="12" customHeight="1" x14ac:dyDescent="0.15">
      <c r="A14" s="1361"/>
      <c r="B14" s="189" t="str">
        <f>IF('別紙2（専門とするがんの診療状況）'!K2="","未入力",'別紙2（専門とするがんの診療状況）'!K2)</f>
        <v>あり</v>
      </c>
      <c r="C14" s="827"/>
      <c r="D14" s="923" t="s">
        <v>268</v>
      </c>
      <c r="E14" s="220" t="s">
        <v>290</v>
      </c>
      <c r="F14" s="221" t="s">
        <v>843</v>
      </c>
      <c r="G14" s="191"/>
      <c r="H14" s="361"/>
    </row>
    <row r="15" spans="1:8" s="222" customFormat="1" ht="12" customHeight="1" x14ac:dyDescent="0.15">
      <c r="A15" s="1361"/>
      <c r="B15" s="189" t="str">
        <f>IF('別紙３（緩和外来）'!X2="","未入力",'別紙３（緩和外来）'!X2)</f>
        <v>あり</v>
      </c>
      <c r="C15" s="827"/>
      <c r="D15" s="923" t="s">
        <v>193</v>
      </c>
      <c r="E15" s="220" t="s">
        <v>290</v>
      </c>
      <c r="F15" s="221" t="s">
        <v>190</v>
      </c>
      <c r="G15" s="191"/>
      <c r="H15" s="361"/>
    </row>
    <row r="16" spans="1:8" s="222" customFormat="1" ht="12" customHeight="1" x14ac:dyDescent="0.15">
      <c r="A16" s="1361"/>
      <c r="B16" s="189" t="str">
        <f>IF('別紙４（緩和病棟）'!Y2="","未入力",'別紙４（緩和病棟）'!Y2)</f>
        <v>あり</v>
      </c>
      <c r="C16" s="827"/>
      <c r="D16" s="923" t="s">
        <v>194</v>
      </c>
      <c r="E16" s="220" t="s">
        <v>290</v>
      </c>
      <c r="F16" s="221" t="s">
        <v>191</v>
      </c>
      <c r="G16" s="191"/>
      <c r="H16" s="361"/>
    </row>
    <row r="17" spans="1:8" s="222" customFormat="1" ht="12" customHeight="1" x14ac:dyDescent="0.15">
      <c r="A17" s="1361"/>
      <c r="B17" s="189" t="str">
        <f>IF('別紙５（地域緩和ケア連携体制）'!J2="","未入力",'別紙５（地域緩和ケア連携体制）'!J2)</f>
        <v>あり</v>
      </c>
      <c r="C17" s="827" t="str">
        <f>IF(AND(B17="あり",'別紙５（地域緩和ケア連携体制）'!D18=""),"未入力",'別紙５（地域緩和ケア連携体制）'!D18)</f>
        <v>あり</v>
      </c>
      <c r="D17" s="923" t="s">
        <v>195</v>
      </c>
      <c r="E17" s="1098" t="s">
        <v>1304</v>
      </c>
      <c r="F17" s="221" t="s">
        <v>1175</v>
      </c>
      <c r="G17" s="191"/>
      <c r="H17" s="361"/>
    </row>
    <row r="18" spans="1:8" s="222" customFormat="1" ht="13.15" customHeight="1" x14ac:dyDescent="0.15">
      <c r="A18" s="1361"/>
      <c r="B18" s="189" t="str">
        <f>IF('別紙６（地域パス）'!I2="","未入力",'別紙６（地域パス）'!I2)</f>
        <v>あり</v>
      </c>
      <c r="C18" s="827"/>
      <c r="D18" s="923" t="s">
        <v>196</v>
      </c>
      <c r="E18" s="220" t="s">
        <v>290</v>
      </c>
      <c r="F18" s="221" t="s">
        <v>192</v>
      </c>
      <c r="G18" s="191"/>
      <c r="H18" s="361"/>
    </row>
    <row r="19" spans="1:8" s="222" customFormat="1" ht="12" customHeight="1" x14ac:dyDescent="0.15">
      <c r="A19" s="1361"/>
      <c r="B19" s="189" t="str">
        <f>IF('別紙７（地域連携カンファ開催状況）'!H2="","未入力",'別紙７（地域連携カンファ開催状況）'!H2)</f>
        <v>なし</v>
      </c>
      <c r="C19" s="827"/>
      <c r="D19" s="923" t="s">
        <v>535</v>
      </c>
      <c r="E19" s="220" t="s">
        <v>290</v>
      </c>
      <c r="F19" s="221" t="s">
        <v>860</v>
      </c>
      <c r="G19" s="191"/>
      <c r="H19" s="361"/>
    </row>
    <row r="20" spans="1:8" s="222" customFormat="1" ht="12" customHeight="1" x14ac:dyDescent="0.15">
      <c r="A20" s="1361"/>
      <c r="B20" s="189" t="str">
        <f>IF('別紙８（緩和メンバー）'!F2="","未入力",'別紙８（緩和メンバー）'!F2)</f>
        <v>あり</v>
      </c>
      <c r="C20" s="472" t="str">
        <f>IF(AND(B20="あり",'別紙５（地域緩和ケア連携体制）'!D18=""),"未入力",'別紙５（地域緩和ケア連携体制）'!D18)</f>
        <v>あり</v>
      </c>
      <c r="D20" s="923" t="s">
        <v>536</v>
      </c>
      <c r="E20" s="220" t="s">
        <v>290</v>
      </c>
      <c r="F20" s="221" t="s">
        <v>861</v>
      </c>
      <c r="G20" s="191"/>
      <c r="H20" s="361"/>
    </row>
    <row r="21" spans="1:8" s="222" customFormat="1" ht="12" customHeight="1" x14ac:dyDescent="0.15">
      <c r="A21" s="1361"/>
      <c r="B21" s="189" t="str">
        <f>IF('別紙９（語り合うための場の設定状況）'!P2="","未入力",'別紙９（語り合うための場の設定状況）'!P2)</f>
        <v>なし</v>
      </c>
      <c r="C21" s="827"/>
      <c r="D21" s="923" t="s">
        <v>188</v>
      </c>
      <c r="E21" s="220" t="s">
        <v>290</v>
      </c>
      <c r="F21" s="221" t="s">
        <v>269</v>
      </c>
      <c r="G21" s="191"/>
      <c r="H21" s="361"/>
    </row>
    <row r="22" spans="1:8" s="222" customFormat="1" ht="21" customHeight="1" x14ac:dyDescent="0.15">
      <c r="A22" s="1361"/>
      <c r="B22" s="189" t="str">
        <f>IF('別紙10（診療実績）'!E2="","未入力",'別紙10（診療実績）'!E2)</f>
        <v>あり</v>
      </c>
      <c r="C22" s="827"/>
      <c r="D22" s="923" t="s">
        <v>197</v>
      </c>
      <c r="E22" s="1098" t="s">
        <v>1304</v>
      </c>
      <c r="F22" s="221" t="s">
        <v>862</v>
      </c>
      <c r="G22" s="191"/>
      <c r="H22" s="361"/>
    </row>
    <row r="23" spans="1:8" s="222" customFormat="1" ht="13.15" customHeight="1" x14ac:dyDescent="0.15">
      <c r="A23" s="1361"/>
      <c r="B23" s="189" t="str">
        <f>IF('別紙11（相談内容）'!G2="","未入力",'別紙11（相談内容）'!G2)</f>
        <v>あり</v>
      </c>
      <c r="C23" s="827"/>
      <c r="D23" s="923" t="s">
        <v>168</v>
      </c>
      <c r="E23" s="220" t="s">
        <v>290</v>
      </c>
      <c r="F23" s="221" t="s">
        <v>278</v>
      </c>
      <c r="G23" s="191"/>
      <c r="H23" s="361"/>
    </row>
    <row r="24" spans="1:8" s="222" customFormat="1" ht="12" customHeight="1" x14ac:dyDescent="0.15">
      <c r="A24" s="1361"/>
      <c r="B24" s="189" t="str">
        <f>IF('別紙12（相談支援センター窓口）'!W2="","未入力",'別紙12（相談支援センター窓口）'!W2)</f>
        <v>あり</v>
      </c>
      <c r="C24" s="827"/>
      <c r="D24" s="923" t="s">
        <v>238</v>
      </c>
      <c r="E24" s="220" t="s">
        <v>290</v>
      </c>
      <c r="F24" s="221" t="s">
        <v>1460</v>
      </c>
      <c r="G24" s="191"/>
      <c r="H24" s="361"/>
    </row>
    <row r="25" spans="1:8" s="222" customFormat="1" ht="12" customHeight="1" x14ac:dyDescent="0.15">
      <c r="A25" s="1361"/>
      <c r="B25" s="189" t="str">
        <f>IF('別紙13（相談支援センター体制）'!I2="","未入力",'別紙13（相談支援センター体制）'!I2)</f>
        <v>あり</v>
      </c>
      <c r="C25" s="827"/>
      <c r="D25" s="923" t="s">
        <v>227</v>
      </c>
      <c r="E25" s="220" t="s">
        <v>290</v>
      </c>
      <c r="F25" s="221" t="s">
        <v>368</v>
      </c>
      <c r="G25" s="191"/>
      <c r="H25" s="361"/>
    </row>
    <row r="26" spans="1:8" s="222" customFormat="1" ht="12" customHeight="1" x14ac:dyDescent="0.15">
      <c r="A26" s="1361"/>
      <c r="B26" s="189" t="str">
        <f>IF('別紙14（連携協力体制）'!H2="","未入力",'別紙14（連携協力体制）'!H2)</f>
        <v>あり</v>
      </c>
      <c r="C26" s="228"/>
      <c r="D26" s="923" t="s">
        <v>186</v>
      </c>
      <c r="E26" s="220" t="s">
        <v>290</v>
      </c>
      <c r="F26" s="221" t="s">
        <v>369</v>
      </c>
      <c r="G26" s="235"/>
      <c r="H26" s="361"/>
    </row>
    <row r="27" spans="1:8" s="222" customFormat="1" ht="12" customHeight="1" x14ac:dyDescent="0.15">
      <c r="A27" s="1361"/>
      <c r="B27" s="189" t="str">
        <f>IF('別紙15（専門外来）'!W2="","未入力",'別紙15（専門外来）'!W2)</f>
        <v>あり</v>
      </c>
      <c r="C27" s="228"/>
      <c r="D27" s="923" t="s">
        <v>187</v>
      </c>
      <c r="E27" s="220" t="s">
        <v>290</v>
      </c>
      <c r="F27" s="229" t="s">
        <v>419</v>
      </c>
      <c r="G27" s="235"/>
      <c r="H27" s="361"/>
    </row>
    <row r="28" spans="1:8" s="222" customFormat="1" ht="12" customHeight="1" x14ac:dyDescent="0.15">
      <c r="A28" s="1361"/>
      <c r="B28" s="189" t="str">
        <f>IF('別紙16（院内がん登録）'!G2="","未入力",'別紙16（院内がん登録）'!G2)</f>
        <v>あり</v>
      </c>
      <c r="C28" s="228"/>
      <c r="D28" s="923" t="s">
        <v>189</v>
      </c>
      <c r="E28" s="220" t="s">
        <v>290</v>
      </c>
      <c r="F28" s="229" t="s">
        <v>360</v>
      </c>
      <c r="G28" s="235"/>
      <c r="H28" s="361"/>
    </row>
    <row r="29" spans="1:8" s="222" customFormat="1" ht="12" customHeight="1" x14ac:dyDescent="0.15">
      <c r="A29" s="1361"/>
      <c r="B29" s="189" t="str">
        <f>IF('別紙17（臨床試験・治験）'!W2="","未入力",'別紙17（臨床試験・治験）'!W2)</f>
        <v>なし</v>
      </c>
      <c r="C29" s="228"/>
      <c r="D29" s="1246" t="s">
        <v>116</v>
      </c>
      <c r="E29" s="220" t="s">
        <v>290</v>
      </c>
      <c r="F29" s="229" t="s">
        <v>270</v>
      </c>
      <c r="G29" s="235"/>
      <c r="H29" s="361"/>
    </row>
    <row r="30" spans="1:8" s="222" customFormat="1" ht="12" customHeight="1" x14ac:dyDescent="0.15">
      <c r="A30" s="1361"/>
      <c r="B30" s="189" t="str">
        <f>IF('別紙18（PDCAサイクル）'!K2="","未入力",'別紙18（PDCAサイクル）'!K2)</f>
        <v>あり</v>
      </c>
      <c r="C30" s="472" t="str">
        <f>IF(AND(B30="あり",'別紙18（PDCAサイクル）'!D30=""),"未入力",'別紙18（PDCAサイクル）'!D30)</f>
        <v>なし</v>
      </c>
      <c r="D30" s="923" t="s">
        <v>198</v>
      </c>
      <c r="E30" s="1098" t="s">
        <v>1304</v>
      </c>
      <c r="F30" s="229" t="s">
        <v>370</v>
      </c>
      <c r="G30" s="235"/>
      <c r="H30" s="361"/>
    </row>
    <row r="31" spans="1:8" s="222" customFormat="1" ht="12" customHeight="1" x14ac:dyDescent="0.15">
      <c r="A31" s="1361"/>
      <c r="B31" s="189" t="str">
        <f>IF('別紙19（医療安全）'!I2="","未入力",'別紙19（医療安全）'!I2)</f>
        <v>あり</v>
      </c>
      <c r="C31" s="1251"/>
      <c r="D31" s="923" t="s">
        <v>199</v>
      </c>
      <c r="E31" s="220" t="s">
        <v>290</v>
      </c>
      <c r="F31" s="229" t="s">
        <v>1095</v>
      </c>
      <c r="G31" s="235"/>
      <c r="H31" s="361"/>
    </row>
    <row r="32" spans="1:8" s="222" customFormat="1" ht="5.0999999999999996" customHeight="1" x14ac:dyDescent="0.15">
      <c r="A32" s="1361"/>
      <c r="B32" s="230"/>
      <c r="C32" s="230"/>
      <c r="D32" s="220"/>
      <c r="E32" s="1098"/>
      <c r="F32" s="229"/>
      <c r="G32" s="235"/>
      <c r="H32" s="361"/>
    </row>
    <row r="33" spans="2:6" x14ac:dyDescent="0.15">
      <c r="B33" s="224"/>
      <c r="C33" s="224"/>
      <c r="D33" s="555"/>
      <c r="E33" s="555"/>
      <c r="F33" s="231"/>
    </row>
    <row r="34" spans="2:6" x14ac:dyDescent="0.15">
      <c r="B34" s="224"/>
      <c r="C34" s="224"/>
      <c r="D34" s="555"/>
      <c r="E34" s="555"/>
      <c r="F34" s="231"/>
    </row>
    <row r="35" spans="2:6" x14ac:dyDescent="0.15">
      <c r="B35" s="224"/>
      <c r="C35" s="224"/>
      <c r="D35" s="555"/>
      <c r="E35" s="555"/>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7" priority="30" stopIfTrue="1" operator="equal">
      <formula>"未入力"</formula>
    </cfRule>
  </conditionalFormatting>
  <conditionalFormatting sqref="B8:B9">
    <cfRule type="cellIs" dxfId="136" priority="29" stopIfTrue="1" operator="equal">
      <formula>"未入力あり"</formula>
    </cfRule>
  </conditionalFormatting>
  <conditionalFormatting sqref="C17">
    <cfRule type="cellIs" dxfId="135" priority="27" stopIfTrue="1" operator="equal">
      <formula>"未入力"</formula>
    </cfRule>
  </conditionalFormatting>
  <conditionalFormatting sqref="C18">
    <cfRule type="cellIs" dxfId="134" priority="26" stopIfTrue="1" operator="equal">
      <formula>"未入力"</formula>
    </cfRule>
  </conditionalFormatting>
  <conditionalFormatting sqref="C19">
    <cfRule type="cellIs" dxfId="133" priority="25" stopIfTrue="1" operator="equal">
      <formula>"未入力"</formula>
    </cfRule>
  </conditionalFormatting>
  <conditionalFormatting sqref="C20">
    <cfRule type="cellIs" dxfId="132" priority="24" stopIfTrue="1" operator="equal">
      <formula>"未入力"</formula>
    </cfRule>
  </conditionalFormatting>
  <conditionalFormatting sqref="C20">
    <cfRule type="cellIs" dxfId="131" priority="23" stopIfTrue="1" operator="equal">
      <formula>"未入力"</formula>
    </cfRule>
  </conditionalFormatting>
  <conditionalFormatting sqref="C21">
    <cfRule type="cellIs" dxfId="130" priority="22" stopIfTrue="1" operator="equal">
      <formula>"未入力"</formula>
    </cfRule>
  </conditionalFormatting>
  <conditionalFormatting sqref="C22">
    <cfRule type="cellIs" dxfId="129" priority="21" stopIfTrue="1" operator="equal">
      <formula>"未入力"</formula>
    </cfRule>
  </conditionalFormatting>
  <conditionalFormatting sqref="C23">
    <cfRule type="cellIs" dxfId="128" priority="20" stopIfTrue="1" operator="equal">
      <formula>"未入力"</formula>
    </cfRule>
  </conditionalFormatting>
  <conditionalFormatting sqref="C24">
    <cfRule type="cellIs" dxfId="127" priority="19" stopIfTrue="1" operator="equal">
      <formula>"未入力"</formula>
    </cfRule>
  </conditionalFormatting>
  <conditionalFormatting sqref="C25">
    <cfRule type="cellIs" dxfId="126" priority="18" stopIfTrue="1" operator="equal">
      <formula>"未入力"</formula>
    </cfRule>
  </conditionalFormatting>
  <conditionalFormatting sqref="C31">
    <cfRule type="cellIs" dxfId="125" priority="14" stopIfTrue="1" operator="equal">
      <formula>"未入力"</formula>
    </cfRule>
  </conditionalFormatting>
  <conditionalFormatting sqref="C31">
    <cfRule type="cellIs" dxfId="124" priority="13" stopIfTrue="1" operator="equal">
      <formula>"未入力"</formula>
    </cfRule>
  </conditionalFormatting>
  <conditionalFormatting sqref="C30">
    <cfRule type="cellIs" dxfId="123" priority="2" stopIfTrue="1" operator="equal">
      <formula>"未入力"</formula>
    </cfRule>
  </conditionalFormatting>
  <conditionalFormatting sqref="C30">
    <cfRule type="cellIs" dxfId="122"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topLeftCell="A10" zoomScaleNormal="100" zoomScaleSheetLayoutView="100" zoomScalePageLayoutView="80" workbookViewId="0">
      <selection activeCell="L41" sqref="L41"/>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23" t="s">
        <v>1050</v>
      </c>
      <c r="B1" s="2013"/>
      <c r="C1" s="2013"/>
      <c r="D1" s="2013"/>
      <c r="E1" s="2013"/>
      <c r="F1" s="2013"/>
      <c r="G1" s="2013"/>
      <c r="I1" s="989" t="s">
        <v>1213</v>
      </c>
    </row>
    <row r="2" spans="1:10" ht="35.1" customHeight="1" thickTop="1" thickBot="1" x14ac:dyDescent="0.2">
      <c r="A2" s="1524" t="s">
        <v>386</v>
      </c>
      <c r="B2" s="1524"/>
      <c r="C2" s="1524"/>
      <c r="D2" s="1524"/>
      <c r="E2" s="1524"/>
      <c r="F2" s="1539"/>
      <c r="G2" s="243" t="s">
        <v>293</v>
      </c>
      <c r="H2" s="1809" t="str">
        <f>IF(AND(B12&lt;&gt;"",C12&lt;&gt;"",D12&lt;&gt;"",E12&lt;&gt;"",F12&lt;&gt;"",G12&lt;&gt;"",G2&lt;&gt;""),"",IF(G2="あり","下の表の少なくとも１項目は入力してください",IF(G2="","←「あり」か「なし」を選択してください","")))</f>
        <v/>
      </c>
      <c r="I2" s="989" t="s">
        <v>1270</v>
      </c>
    </row>
    <row r="3" spans="1:10" ht="5.0999999999999996" customHeight="1" thickTop="1" x14ac:dyDescent="0.15">
      <c r="A3" s="249"/>
      <c r="B3" s="249"/>
      <c r="C3" s="249"/>
      <c r="D3" s="249"/>
      <c r="E3" s="249"/>
      <c r="F3" s="249"/>
      <c r="G3" s="249"/>
      <c r="H3" s="1809"/>
      <c r="I3" s="78"/>
    </row>
    <row r="4" spans="1:10" ht="20.100000000000001" customHeight="1" x14ac:dyDescent="0.15">
      <c r="A4" s="249"/>
      <c r="B4" s="249"/>
      <c r="C4" s="249" t="s">
        <v>1049</v>
      </c>
      <c r="D4" s="249"/>
      <c r="E4" s="249"/>
      <c r="F4" s="681" t="s">
        <v>326</v>
      </c>
      <c r="G4" s="701" t="str">
        <f>表紙①!E2</f>
        <v>市立柏原病院</v>
      </c>
      <c r="H4" s="1809"/>
      <c r="I4" s="989" t="s">
        <v>1305</v>
      </c>
    </row>
    <row r="5" spans="1:10" ht="20.100000000000001" customHeight="1" x14ac:dyDescent="0.15">
      <c r="F5" s="245" t="s">
        <v>1355</v>
      </c>
      <c r="G5" s="543" t="s">
        <v>1602</v>
      </c>
      <c r="J5" s="1208" t="s">
        <v>383</v>
      </c>
    </row>
    <row r="6" spans="1:10" ht="20.100000000000001" customHeight="1" x14ac:dyDescent="0.15">
      <c r="A6" s="2017" t="s">
        <v>1048</v>
      </c>
      <c r="B6" s="2017"/>
      <c r="C6" s="2017"/>
      <c r="D6" s="2017"/>
      <c r="E6" s="2017"/>
      <c r="F6" s="2017"/>
      <c r="G6" s="2017"/>
      <c r="J6" s="367"/>
    </row>
    <row r="7" spans="1:10" ht="99.95" customHeight="1" x14ac:dyDescent="0.15">
      <c r="A7" s="2018" t="s">
        <v>1047</v>
      </c>
      <c r="B7" s="2018"/>
      <c r="C7" s="2018"/>
      <c r="D7" s="2018"/>
      <c r="E7" s="2018"/>
      <c r="F7" s="2018"/>
      <c r="G7" s="2018"/>
      <c r="J7" s="367"/>
    </row>
    <row r="8" spans="1:10" ht="27.95" customHeight="1" x14ac:dyDescent="0.15">
      <c r="A8" s="2014"/>
      <c r="B8" s="2015" t="s">
        <v>1046</v>
      </c>
      <c r="C8" s="2016" t="s">
        <v>1045</v>
      </c>
      <c r="D8" s="2016" t="s">
        <v>1044</v>
      </c>
      <c r="E8" s="2012" t="s">
        <v>931</v>
      </c>
      <c r="F8" s="2012" t="s">
        <v>1043</v>
      </c>
      <c r="G8" s="459" t="s">
        <v>1042</v>
      </c>
      <c r="J8" s="367"/>
    </row>
    <row r="9" spans="1:10" ht="18" customHeight="1" x14ac:dyDescent="0.15">
      <c r="A9" s="2014"/>
      <c r="B9" s="2015"/>
      <c r="C9" s="2016"/>
      <c r="D9" s="2016"/>
      <c r="E9" s="2012"/>
      <c r="F9" s="2012"/>
      <c r="G9" s="698" t="s">
        <v>1041</v>
      </c>
      <c r="J9" s="367"/>
    </row>
    <row r="10" spans="1:10" ht="18" customHeight="1" x14ac:dyDescent="0.15">
      <c r="A10" s="693" t="s">
        <v>919</v>
      </c>
      <c r="B10" s="697" t="s">
        <v>1040</v>
      </c>
      <c r="C10" s="696">
        <v>4</v>
      </c>
      <c r="D10" s="696">
        <v>2</v>
      </c>
      <c r="E10" s="695" t="s">
        <v>332</v>
      </c>
      <c r="F10" s="695" t="s">
        <v>1039</v>
      </c>
      <c r="G10" s="694" t="s">
        <v>1038</v>
      </c>
      <c r="J10" s="367"/>
    </row>
    <row r="11" spans="1:10" ht="18" customHeight="1" thickBot="1" x14ac:dyDescent="0.2">
      <c r="A11" s="693" t="s">
        <v>1037</v>
      </c>
      <c r="B11" s="692" t="s">
        <v>340</v>
      </c>
      <c r="C11" s="691">
        <v>1</v>
      </c>
      <c r="D11" s="691">
        <v>1</v>
      </c>
      <c r="E11" s="690" t="s">
        <v>1036</v>
      </c>
      <c r="F11" s="690" t="s">
        <v>1035</v>
      </c>
      <c r="G11" s="689" t="s">
        <v>1034</v>
      </c>
      <c r="J11" s="367"/>
    </row>
    <row r="12" spans="1:10" ht="36" customHeight="1" thickBot="1" x14ac:dyDescent="0.2">
      <c r="A12" s="688">
        <v>1</v>
      </c>
      <c r="B12" s="686" t="s">
        <v>340</v>
      </c>
      <c r="C12" s="687">
        <v>2</v>
      </c>
      <c r="D12" s="687">
        <v>2</v>
      </c>
      <c r="E12" s="686" t="s">
        <v>926</v>
      </c>
      <c r="F12" s="686" t="s">
        <v>1742</v>
      </c>
      <c r="G12" s="685" t="s">
        <v>1743</v>
      </c>
      <c r="H12" s="1101" t="str">
        <f>IF(AND(G2="あり",B12&lt;&gt;"",C12&lt;&gt;"",D12&lt;&gt;"",E12&lt;&gt;"",F12&lt;&gt;"",G12&lt;&gt;""),"OK",IF(G2&lt;&gt;"あり","",IF(OR(B12="",C12="",D12="",E12="",F12="",G12=""),"未記入あり","")))</f>
        <v>OK</v>
      </c>
      <c r="J12" s="367"/>
    </row>
    <row r="13" spans="1:10" ht="36" customHeight="1" thickBot="1" x14ac:dyDescent="0.2">
      <c r="A13" s="688">
        <v>2</v>
      </c>
      <c r="B13" s="686"/>
      <c r="C13" s="687"/>
      <c r="D13" s="687"/>
      <c r="E13" s="686"/>
      <c r="F13" s="686"/>
      <c r="G13" s="685"/>
      <c r="J13" s="367"/>
    </row>
    <row r="14" spans="1:10" ht="36" customHeight="1" thickBot="1" x14ac:dyDescent="0.2">
      <c r="A14" s="688">
        <v>3</v>
      </c>
      <c r="B14" s="686"/>
      <c r="C14" s="687"/>
      <c r="D14" s="687"/>
      <c r="E14" s="686"/>
      <c r="F14" s="686"/>
      <c r="G14" s="685"/>
      <c r="J14" s="367"/>
    </row>
    <row r="15" spans="1:10" ht="36" customHeight="1" thickBot="1" x14ac:dyDescent="0.2">
      <c r="A15" s="688">
        <v>4</v>
      </c>
      <c r="B15" s="686"/>
      <c r="C15" s="687"/>
      <c r="D15" s="687"/>
      <c r="E15" s="686"/>
      <c r="F15" s="686"/>
      <c r="G15" s="685"/>
      <c r="J15" s="367"/>
    </row>
    <row r="16" spans="1:10" ht="36" customHeight="1" thickBot="1" x14ac:dyDescent="0.2">
      <c r="A16" s="688">
        <v>5</v>
      </c>
      <c r="B16" s="686"/>
      <c r="C16" s="687"/>
      <c r="D16" s="687"/>
      <c r="E16" s="686"/>
      <c r="F16" s="686"/>
      <c r="G16" s="685"/>
      <c r="J16" s="367"/>
    </row>
    <row r="17" spans="1:10" ht="36" customHeight="1" thickBot="1" x14ac:dyDescent="0.2">
      <c r="A17" s="688">
        <v>6</v>
      </c>
      <c r="B17" s="686"/>
      <c r="C17" s="687"/>
      <c r="D17" s="687"/>
      <c r="E17" s="686"/>
      <c r="F17" s="686"/>
      <c r="G17" s="685"/>
      <c r="J17" s="367"/>
    </row>
    <row r="18" spans="1:10" ht="36" customHeight="1" thickBot="1" x14ac:dyDescent="0.2">
      <c r="A18" s="688">
        <v>7</v>
      </c>
      <c r="B18" s="686"/>
      <c r="C18" s="687"/>
      <c r="D18" s="687"/>
      <c r="E18" s="686"/>
      <c r="F18" s="686"/>
      <c r="G18" s="685"/>
      <c r="J18" s="367"/>
    </row>
    <row r="19" spans="1:10" ht="36" customHeight="1" thickBot="1" x14ac:dyDescent="0.2">
      <c r="A19" s="688">
        <v>8</v>
      </c>
      <c r="B19" s="686"/>
      <c r="C19" s="687"/>
      <c r="D19" s="687"/>
      <c r="E19" s="686"/>
      <c r="F19" s="686"/>
      <c r="G19" s="685"/>
      <c r="J19" s="367"/>
    </row>
    <row r="20" spans="1:10" ht="36" customHeight="1" thickBot="1" x14ac:dyDescent="0.2">
      <c r="A20" s="688">
        <v>9</v>
      </c>
      <c r="B20" s="686"/>
      <c r="C20" s="687"/>
      <c r="D20" s="687"/>
      <c r="E20" s="686"/>
      <c r="F20" s="686"/>
      <c r="G20" s="685"/>
      <c r="J20" s="367"/>
    </row>
    <row r="21" spans="1:10" ht="36" customHeight="1" thickBot="1" x14ac:dyDescent="0.2">
      <c r="A21" s="688">
        <v>10</v>
      </c>
      <c r="B21" s="686"/>
      <c r="C21" s="687"/>
      <c r="D21" s="687"/>
      <c r="E21" s="686"/>
      <c r="F21" s="686"/>
      <c r="G21" s="685"/>
      <c r="J21" s="367"/>
    </row>
    <row r="22" spans="1:10" ht="36" customHeight="1" thickBot="1" x14ac:dyDescent="0.2">
      <c r="A22" s="688">
        <v>11</v>
      </c>
      <c r="B22" s="686"/>
      <c r="C22" s="687"/>
      <c r="D22" s="687"/>
      <c r="E22" s="686"/>
      <c r="F22" s="686"/>
      <c r="G22" s="685"/>
      <c r="J22" s="367"/>
    </row>
    <row r="23" spans="1:10" ht="36" customHeight="1" thickBot="1" x14ac:dyDescent="0.2">
      <c r="A23" s="688">
        <v>12</v>
      </c>
      <c r="B23" s="686"/>
      <c r="C23" s="687"/>
      <c r="D23" s="687"/>
      <c r="E23" s="686"/>
      <c r="F23" s="686"/>
      <c r="G23" s="685"/>
      <c r="J23" s="367"/>
    </row>
    <row r="24" spans="1:10" ht="36" customHeight="1" thickBot="1" x14ac:dyDescent="0.2">
      <c r="A24" s="688">
        <v>13</v>
      </c>
      <c r="B24" s="686"/>
      <c r="C24" s="687"/>
      <c r="D24" s="687"/>
      <c r="E24" s="686"/>
      <c r="F24" s="686"/>
      <c r="G24" s="685"/>
      <c r="J24" s="367"/>
    </row>
    <row r="25" spans="1:10" ht="36" customHeight="1" thickBot="1" x14ac:dyDescent="0.2">
      <c r="A25" s="688">
        <v>14</v>
      </c>
      <c r="B25" s="686"/>
      <c r="C25" s="687"/>
      <c r="D25" s="687"/>
      <c r="E25" s="686"/>
      <c r="F25" s="686"/>
      <c r="G25" s="685"/>
      <c r="J25" s="367"/>
    </row>
    <row r="26" spans="1:10" ht="36" customHeight="1" thickBot="1" x14ac:dyDescent="0.2">
      <c r="A26" s="688">
        <v>15</v>
      </c>
      <c r="B26" s="686"/>
      <c r="C26" s="687"/>
      <c r="D26" s="687"/>
      <c r="E26" s="686"/>
      <c r="F26" s="686"/>
      <c r="G26" s="685"/>
      <c r="J26" s="368"/>
    </row>
    <row r="27" spans="1:10" x14ac:dyDescent="0.15">
      <c r="H27" s="331" t="s">
        <v>390</v>
      </c>
      <c r="I27" s="331"/>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8"/>
  <sheetViews>
    <sheetView showGridLines="0" view="pageBreakPreview" topLeftCell="A22" zoomScaleNormal="100" zoomScaleSheetLayoutView="100" zoomScalePageLayoutView="80" workbookViewId="0">
      <selection activeCell="L41" sqref="L41"/>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38" t="s">
        <v>1071</v>
      </c>
      <c r="B1" s="1538"/>
      <c r="C1" s="1538"/>
      <c r="D1" s="1538"/>
      <c r="E1" s="1538"/>
      <c r="F1" s="1538"/>
      <c r="G1" s="1538"/>
      <c r="H1" s="1538"/>
      <c r="I1" s="1538"/>
      <c r="J1" s="1538"/>
      <c r="K1" s="1538"/>
      <c r="L1" s="1538"/>
      <c r="M1" s="1538"/>
      <c r="N1" s="1538"/>
      <c r="O1" s="1538"/>
      <c r="P1" s="1538"/>
      <c r="Q1" s="1538"/>
      <c r="R1" s="1538"/>
      <c r="S1" s="1538"/>
      <c r="T1" s="1538"/>
      <c r="U1" s="1538"/>
      <c r="V1" s="1538"/>
      <c r="W1" s="1538"/>
      <c r="X1" s="683"/>
      <c r="Y1" s="989" t="s">
        <v>1213</v>
      </c>
      <c r="Z1" s="683"/>
    </row>
    <row r="2" spans="1:48" ht="24.95" customHeight="1" thickTop="1" thickBot="1" x14ac:dyDescent="0.2">
      <c r="A2" s="1588" t="s">
        <v>1070</v>
      </c>
      <c r="B2" s="1588"/>
      <c r="C2" s="1588"/>
      <c r="D2" s="1588"/>
      <c r="E2" s="1588"/>
      <c r="F2" s="1588"/>
      <c r="G2" s="1588"/>
      <c r="H2" s="1588"/>
      <c r="I2" s="1588"/>
      <c r="J2" s="1588"/>
      <c r="K2" s="1588"/>
      <c r="L2" s="1588"/>
      <c r="M2" s="1588"/>
      <c r="N2" s="1588"/>
      <c r="O2" s="1588"/>
      <c r="P2" s="1588"/>
      <c r="Q2" s="1588"/>
      <c r="R2" s="1588"/>
      <c r="S2" s="1588"/>
      <c r="T2" s="1588"/>
      <c r="U2" s="1588"/>
      <c r="V2" s="1589"/>
      <c r="W2" s="724" t="s">
        <v>340</v>
      </c>
      <c r="X2" s="1809" t="str">
        <f>IF(AND(M7&lt;&gt;"",M14&lt;&gt;"",M22&lt;&gt;"",M29&lt;&gt;"",W2&lt;&gt;""),"",IF(W2="あり","下の問い合わせ窓口について入力してください",IF(W2="","←「あり」か「なし」を選択してください","")))</f>
        <v/>
      </c>
      <c r="Y2" s="989" t="s">
        <v>1214</v>
      </c>
    </row>
    <row r="3" spans="1:48" ht="5.0999999999999996" customHeight="1" thickTop="1" x14ac:dyDescent="0.15">
      <c r="A3" s="650"/>
      <c r="B3" s="650"/>
      <c r="C3" s="650"/>
      <c r="D3" s="650"/>
      <c r="E3" s="650"/>
      <c r="F3" s="650"/>
      <c r="G3" s="650"/>
      <c r="H3" s="650"/>
      <c r="I3" s="650"/>
      <c r="J3" s="650"/>
      <c r="K3" s="650"/>
      <c r="L3" s="650"/>
      <c r="M3" s="650"/>
      <c r="N3" s="650"/>
      <c r="O3" s="650"/>
      <c r="P3" s="650"/>
      <c r="Q3" s="650"/>
      <c r="R3" s="650"/>
      <c r="S3" s="650"/>
      <c r="T3" s="650"/>
      <c r="U3" s="650"/>
      <c r="V3" s="650"/>
      <c r="W3" s="650"/>
      <c r="X3" s="1809"/>
    </row>
    <row r="4" spans="1:48" ht="20.100000000000001" customHeight="1" x14ac:dyDescent="0.15">
      <c r="A4" s="650"/>
      <c r="B4" s="650"/>
      <c r="C4" s="650"/>
      <c r="D4" s="723" t="s">
        <v>326</v>
      </c>
      <c r="E4" s="2026" t="str">
        <f>表紙①!E2</f>
        <v>市立柏原病院</v>
      </c>
      <c r="F4" s="2027"/>
      <c r="G4" s="2027"/>
      <c r="H4" s="2027"/>
      <c r="I4" s="2027"/>
      <c r="J4" s="2027"/>
      <c r="K4" s="2027"/>
      <c r="L4" s="2027"/>
      <c r="M4" s="2027"/>
      <c r="N4" s="2027"/>
      <c r="O4" s="2027"/>
      <c r="P4" s="2027"/>
      <c r="Q4" s="2027"/>
      <c r="R4" s="2027"/>
      <c r="S4" s="2027"/>
      <c r="T4" s="2027"/>
      <c r="U4" s="2027"/>
      <c r="V4" s="2027"/>
      <c r="W4" s="2028"/>
      <c r="X4" s="1809"/>
      <c r="Y4" s="627"/>
      <c r="Z4" s="1202" t="s">
        <v>383</v>
      </c>
    </row>
    <row r="5" spans="1:48" s="406" customFormat="1" ht="20.100000000000001" customHeight="1" x14ac:dyDescent="0.15">
      <c r="A5" s="722" t="s">
        <v>1012</v>
      </c>
      <c r="B5" s="721" t="s">
        <v>1604</v>
      </c>
      <c r="C5" s="721"/>
      <c r="D5" s="721"/>
      <c r="E5" s="720"/>
      <c r="F5" s="720"/>
      <c r="G5" s="720"/>
      <c r="H5" s="720"/>
      <c r="I5" s="720"/>
      <c r="J5" s="720"/>
      <c r="K5" s="720"/>
      <c r="L5" s="720"/>
      <c r="M5" s="720"/>
      <c r="N5" s="720"/>
      <c r="O5" s="720"/>
      <c r="P5" s="720"/>
      <c r="Q5" s="720"/>
      <c r="R5" s="720"/>
      <c r="S5" s="720"/>
      <c r="T5" s="720"/>
      <c r="U5" s="720"/>
      <c r="V5" s="720"/>
      <c r="W5" s="720"/>
      <c r="X5" s="719"/>
      <c r="Y5" s="719"/>
      <c r="Z5" s="679"/>
      <c r="AA5" s="719"/>
      <c r="AB5" s="719"/>
      <c r="AC5" s="719"/>
      <c r="AD5" s="719"/>
      <c r="AE5" s="719"/>
      <c r="AF5" s="719"/>
      <c r="AG5" s="719"/>
      <c r="AH5" s="719"/>
      <c r="AI5" s="719"/>
      <c r="AJ5" s="719"/>
      <c r="AK5" s="719"/>
      <c r="AL5" s="719"/>
      <c r="AM5" s="719"/>
      <c r="AN5" s="719"/>
      <c r="AO5" s="719"/>
      <c r="AP5" s="719"/>
      <c r="AQ5" s="719"/>
      <c r="AR5" s="719"/>
      <c r="AS5" s="719"/>
      <c r="AT5" s="719"/>
      <c r="AU5" s="719"/>
      <c r="AV5" s="719"/>
    </row>
    <row r="6" spans="1:48" ht="22.15" customHeight="1" thickBot="1" x14ac:dyDescent="0.2">
      <c r="A6" s="711" t="s">
        <v>1069</v>
      </c>
      <c r="B6" s="2025" t="s">
        <v>1068</v>
      </c>
      <c r="C6" s="2025"/>
      <c r="D6" s="2025"/>
      <c r="E6" s="2025"/>
      <c r="F6" s="2025"/>
      <c r="G6" s="2025"/>
      <c r="H6" s="2025"/>
      <c r="I6" s="2025"/>
      <c r="J6" s="2025"/>
      <c r="K6" s="2025"/>
      <c r="L6" s="2025"/>
      <c r="M6" s="2025"/>
      <c r="N6" s="2025"/>
      <c r="O6" s="2025"/>
      <c r="P6" s="2025"/>
      <c r="Q6" s="2025"/>
      <c r="R6" s="2025"/>
      <c r="S6" s="2025"/>
      <c r="T6" s="2025"/>
      <c r="U6" s="2025"/>
      <c r="V6" s="2025"/>
      <c r="W6" s="2025"/>
      <c r="Z6" s="679"/>
    </row>
    <row r="7" spans="1:48" ht="21" customHeight="1" thickBot="1" x14ac:dyDescent="0.2">
      <c r="A7" s="1715">
        <v>1</v>
      </c>
      <c r="B7" s="2031" t="s">
        <v>1067</v>
      </c>
      <c r="C7" s="2032"/>
      <c r="D7" s="2032"/>
      <c r="E7" s="2032"/>
      <c r="F7" s="2032"/>
      <c r="G7" s="2032"/>
      <c r="H7" s="2032"/>
      <c r="I7" s="2032"/>
      <c r="J7" s="2032"/>
      <c r="K7" s="2032"/>
      <c r="L7" s="2033"/>
      <c r="M7" s="1677"/>
      <c r="N7" s="2029"/>
      <c r="O7" s="2029"/>
      <c r="P7" s="2029"/>
      <c r="Q7" s="2029"/>
      <c r="R7" s="2029"/>
      <c r="S7" s="2029"/>
      <c r="T7" s="2029"/>
      <c r="U7" s="2029"/>
      <c r="V7" s="2029"/>
      <c r="W7" s="2030"/>
      <c r="X7" s="627"/>
      <c r="Y7" s="627"/>
      <c r="Z7" s="679"/>
    </row>
    <row r="8" spans="1:48" ht="15" customHeight="1" thickBot="1" x14ac:dyDescent="0.2">
      <c r="A8" s="1611"/>
      <c r="B8" s="709" t="s">
        <v>1064</v>
      </c>
      <c r="C8" s="708"/>
      <c r="D8" s="708"/>
      <c r="E8" s="708"/>
      <c r="F8" s="708"/>
      <c r="G8" s="708"/>
      <c r="H8" s="538"/>
      <c r="I8" s="538"/>
      <c r="J8" s="708"/>
      <c r="K8" s="708"/>
      <c r="L8" s="538"/>
      <c r="M8" s="627"/>
      <c r="N8" s="536"/>
      <c r="O8" s="536"/>
      <c r="P8" s="536"/>
      <c r="Q8" s="627"/>
      <c r="R8" s="627"/>
      <c r="S8" s="536"/>
      <c r="T8" s="536"/>
      <c r="U8" s="536"/>
      <c r="V8" s="536"/>
      <c r="W8" s="717"/>
      <c r="X8" s="627"/>
      <c r="Y8" s="627"/>
      <c r="Z8" s="679"/>
    </row>
    <row r="9" spans="1:48" ht="21" customHeight="1" thickBot="1" x14ac:dyDescent="0.2">
      <c r="A9" s="1611"/>
      <c r="B9" s="706" t="s">
        <v>1066</v>
      </c>
      <c r="C9" s="705"/>
      <c r="D9" s="704"/>
      <c r="E9" s="2034" t="s">
        <v>1054</v>
      </c>
      <c r="F9" s="2034"/>
      <c r="G9" s="2035"/>
      <c r="H9" s="2036"/>
      <c r="I9" s="2037"/>
      <c r="J9" s="2038" t="s">
        <v>298</v>
      </c>
      <c r="K9" s="2039"/>
      <c r="L9" s="2036"/>
      <c r="M9" s="2037"/>
      <c r="N9" s="2038" t="s">
        <v>1058</v>
      </c>
      <c r="O9" s="2040"/>
      <c r="P9" s="2039"/>
      <c r="Q9" s="2036"/>
      <c r="R9" s="2037"/>
      <c r="S9" s="2038" t="s">
        <v>1052</v>
      </c>
      <c r="T9" s="2040"/>
      <c r="U9" s="2040"/>
      <c r="V9" s="2039"/>
      <c r="W9" s="703"/>
      <c r="X9" s="627"/>
      <c r="Y9" s="627"/>
      <c r="Z9" s="679"/>
    </row>
    <row r="10" spans="1:48" ht="21" customHeight="1" thickBot="1" x14ac:dyDescent="0.2">
      <c r="A10" s="1611"/>
      <c r="B10" s="1714" t="s">
        <v>244</v>
      </c>
      <c r="C10" s="1714"/>
      <c r="D10" s="1694"/>
      <c r="E10" s="1695"/>
      <c r="F10" s="1695"/>
      <c r="G10" s="1695"/>
      <c r="H10" s="1695"/>
      <c r="I10" s="1695"/>
      <c r="J10" s="1695"/>
      <c r="K10" s="1695"/>
      <c r="L10" s="1695"/>
      <c r="M10" s="1695"/>
      <c r="N10" s="1695"/>
      <c r="O10" s="1695"/>
      <c r="P10" s="1695"/>
      <c r="Q10" s="1695"/>
      <c r="R10" s="1695"/>
      <c r="S10" s="1695"/>
      <c r="T10" s="1695"/>
      <c r="U10" s="1695"/>
      <c r="V10" s="1695"/>
      <c r="W10" s="1696"/>
      <c r="X10" s="627"/>
      <c r="Y10" s="627"/>
      <c r="Z10" s="679"/>
    </row>
    <row r="11" spans="1:48" ht="54" customHeight="1" thickBot="1" x14ac:dyDescent="0.2">
      <c r="A11" s="1611"/>
      <c r="B11" s="2023" t="s">
        <v>1051</v>
      </c>
      <c r="C11" s="702" t="s">
        <v>50</v>
      </c>
      <c r="D11" s="1536"/>
      <c r="E11" s="1577"/>
      <c r="F11" s="1577"/>
      <c r="G11" s="1577"/>
      <c r="H11" s="1577"/>
      <c r="I11" s="1577"/>
      <c r="J11" s="1577"/>
      <c r="K11" s="1577"/>
      <c r="L11" s="1577"/>
      <c r="M11" s="1577"/>
      <c r="N11" s="1577"/>
      <c r="O11" s="1577"/>
      <c r="P11" s="1577"/>
      <c r="Q11" s="1577"/>
      <c r="R11" s="1577"/>
      <c r="S11" s="1577"/>
      <c r="T11" s="1577"/>
      <c r="U11" s="1577"/>
      <c r="V11" s="1577"/>
      <c r="W11" s="1537"/>
      <c r="X11" s="627"/>
      <c r="Y11" s="627"/>
      <c r="Z11" s="679"/>
    </row>
    <row r="12" spans="1:48" ht="21" customHeight="1" thickBot="1" x14ac:dyDescent="0.2">
      <c r="A12" s="1611"/>
      <c r="B12" s="2024"/>
      <c r="C12" s="540" t="s">
        <v>984</v>
      </c>
      <c r="D12" s="1536"/>
      <c r="E12" s="1577"/>
      <c r="F12" s="1577"/>
      <c r="G12" s="1577"/>
      <c r="H12" s="1577"/>
      <c r="I12" s="1577"/>
      <c r="J12" s="1577"/>
      <c r="K12" s="1577"/>
      <c r="L12" s="1577"/>
      <c r="M12" s="1577"/>
      <c r="N12" s="1577"/>
      <c r="O12" s="1577"/>
      <c r="P12" s="1577"/>
      <c r="Q12" s="1577"/>
      <c r="R12" s="1577"/>
      <c r="S12" s="1577"/>
      <c r="T12" s="1577"/>
      <c r="U12" s="1577"/>
      <c r="V12" s="1577"/>
      <c r="W12" s="1537"/>
      <c r="X12" s="627"/>
      <c r="Y12" s="627"/>
      <c r="Z12" s="679"/>
    </row>
    <row r="13" spans="1:48" ht="21" customHeight="1" thickBot="1" x14ac:dyDescent="0.2">
      <c r="A13" s="1612"/>
      <c r="B13" s="2021" t="s">
        <v>1433</v>
      </c>
      <c r="C13" s="2022"/>
      <c r="D13" s="1694"/>
      <c r="E13" s="1695"/>
      <c r="F13" s="1695"/>
      <c r="G13" s="1695"/>
      <c r="H13" s="1695"/>
      <c r="I13" s="1695"/>
      <c r="J13" s="1696"/>
      <c r="K13" s="2044" t="s">
        <v>243</v>
      </c>
      <c r="L13" s="2044"/>
      <c r="M13" s="2044"/>
      <c r="N13" s="1599"/>
      <c r="O13" s="1599"/>
      <c r="P13" s="1599"/>
      <c r="Q13" s="1599"/>
      <c r="R13" s="1599"/>
      <c r="S13" s="1599"/>
      <c r="T13" s="1599"/>
      <c r="U13" s="1599"/>
      <c r="V13" s="1599"/>
      <c r="W13" s="1599"/>
      <c r="X13" s="627"/>
      <c r="Y13" s="627"/>
      <c r="Z13" s="679"/>
    </row>
    <row r="14" spans="1:48" ht="21.75" customHeight="1" x14ac:dyDescent="0.15">
      <c r="A14" s="1715">
        <v>2</v>
      </c>
      <c r="B14" s="2041" t="s">
        <v>1065</v>
      </c>
      <c r="C14" s="2042"/>
      <c r="D14" s="2042"/>
      <c r="E14" s="2042"/>
      <c r="F14" s="2042"/>
      <c r="G14" s="2042"/>
      <c r="H14" s="2042"/>
      <c r="I14" s="2042"/>
      <c r="J14" s="2042"/>
      <c r="K14" s="2042"/>
      <c r="L14" s="2043"/>
      <c r="M14" s="2047"/>
      <c r="N14" s="2048"/>
      <c r="O14" s="2048"/>
      <c r="P14" s="2048"/>
      <c r="Q14" s="2048"/>
      <c r="R14" s="2048"/>
      <c r="S14" s="2048"/>
      <c r="T14" s="2048"/>
      <c r="U14" s="2048"/>
      <c r="V14" s="2048"/>
      <c r="W14" s="2049"/>
      <c r="X14" s="627"/>
      <c r="Y14" s="627"/>
      <c r="Z14" s="679"/>
    </row>
    <row r="15" spans="1:48" ht="15" customHeight="1" thickBot="1" x14ac:dyDescent="0.2">
      <c r="A15" s="1611"/>
      <c r="B15" s="709" t="s">
        <v>1064</v>
      </c>
      <c r="C15" s="708"/>
      <c r="D15" s="708"/>
      <c r="E15" s="708"/>
      <c r="F15" s="708"/>
      <c r="G15" s="708"/>
      <c r="H15" s="708"/>
      <c r="I15" s="708"/>
      <c r="J15" s="708"/>
      <c r="K15" s="708"/>
      <c r="L15" s="708"/>
      <c r="M15" s="708"/>
      <c r="N15" s="708"/>
      <c r="O15" s="708"/>
      <c r="P15" s="708"/>
      <c r="Q15" s="708"/>
      <c r="R15" s="708"/>
      <c r="S15" s="708"/>
      <c r="T15" s="708"/>
      <c r="U15" s="708"/>
      <c r="V15" s="708"/>
      <c r="W15" s="716"/>
      <c r="X15" s="627"/>
      <c r="Y15" s="627"/>
      <c r="Z15" s="679"/>
    </row>
    <row r="16" spans="1:48" s="712" customFormat="1" ht="21" customHeight="1" thickBot="1" x14ac:dyDescent="0.2">
      <c r="A16" s="1611"/>
      <c r="B16" s="706" t="s">
        <v>1059</v>
      </c>
      <c r="C16" s="705"/>
      <c r="D16" s="704"/>
      <c r="E16" s="2034" t="s">
        <v>1054</v>
      </c>
      <c r="F16" s="2034"/>
      <c r="G16" s="2035"/>
      <c r="H16" s="2036"/>
      <c r="I16" s="2037"/>
      <c r="J16" s="2038" t="s">
        <v>298</v>
      </c>
      <c r="K16" s="2039"/>
      <c r="L16" s="2036"/>
      <c r="M16" s="2037"/>
      <c r="N16" s="2038" t="s">
        <v>1063</v>
      </c>
      <c r="O16" s="2040"/>
      <c r="P16" s="2039"/>
      <c r="Q16" s="2036"/>
      <c r="R16" s="2037"/>
      <c r="S16" s="2038" t="s">
        <v>1052</v>
      </c>
      <c r="T16" s="2040"/>
      <c r="U16" s="2040"/>
      <c r="V16" s="2039"/>
      <c r="W16" s="703"/>
      <c r="Y16" s="715"/>
      <c r="Z16" s="714"/>
      <c r="AC16" s="713"/>
    </row>
    <row r="17" spans="1:26" ht="21" customHeight="1" thickBot="1" x14ac:dyDescent="0.2">
      <c r="A17" s="1611"/>
      <c r="B17" s="1714" t="s">
        <v>244</v>
      </c>
      <c r="C17" s="1714"/>
      <c r="D17" s="1694"/>
      <c r="E17" s="1695"/>
      <c r="F17" s="1695"/>
      <c r="G17" s="1695"/>
      <c r="H17" s="1695"/>
      <c r="I17" s="1695"/>
      <c r="J17" s="1695"/>
      <c r="K17" s="1695"/>
      <c r="L17" s="1695"/>
      <c r="M17" s="1695"/>
      <c r="N17" s="1695"/>
      <c r="O17" s="1695"/>
      <c r="P17" s="1695"/>
      <c r="Q17" s="1695"/>
      <c r="R17" s="1695"/>
      <c r="S17" s="1695"/>
      <c r="T17" s="1695"/>
      <c r="U17" s="1695"/>
      <c r="V17" s="1695"/>
      <c r="W17" s="1696"/>
      <c r="Z17" s="679"/>
    </row>
    <row r="18" spans="1:26" ht="53.25" customHeight="1" thickBot="1" x14ac:dyDescent="0.2">
      <c r="A18" s="1611"/>
      <c r="B18" s="2023" t="s">
        <v>1051</v>
      </c>
      <c r="C18" s="702" t="s">
        <v>50</v>
      </c>
      <c r="D18" s="1536"/>
      <c r="E18" s="1577"/>
      <c r="F18" s="1577"/>
      <c r="G18" s="1577"/>
      <c r="H18" s="1577"/>
      <c r="I18" s="1577"/>
      <c r="J18" s="1577"/>
      <c r="K18" s="1577"/>
      <c r="L18" s="1577"/>
      <c r="M18" s="1577"/>
      <c r="N18" s="1577"/>
      <c r="O18" s="1577"/>
      <c r="P18" s="1577"/>
      <c r="Q18" s="1577"/>
      <c r="R18" s="1577"/>
      <c r="S18" s="1577"/>
      <c r="T18" s="1577"/>
      <c r="U18" s="1577"/>
      <c r="V18" s="1577"/>
      <c r="W18" s="1537"/>
      <c r="Z18" s="679"/>
    </row>
    <row r="19" spans="1:26" ht="21" customHeight="1" thickBot="1" x14ac:dyDescent="0.2">
      <c r="A19" s="1611"/>
      <c r="B19" s="2024"/>
      <c r="C19" s="540" t="s">
        <v>984</v>
      </c>
      <c r="D19" s="1536"/>
      <c r="E19" s="1577"/>
      <c r="F19" s="1577"/>
      <c r="G19" s="1577"/>
      <c r="H19" s="1577"/>
      <c r="I19" s="1577"/>
      <c r="J19" s="1577"/>
      <c r="K19" s="1577"/>
      <c r="L19" s="1577"/>
      <c r="M19" s="1577"/>
      <c r="N19" s="1577"/>
      <c r="O19" s="1577"/>
      <c r="P19" s="1577"/>
      <c r="Q19" s="1577"/>
      <c r="R19" s="1577"/>
      <c r="S19" s="1577"/>
      <c r="T19" s="1577"/>
      <c r="U19" s="1577"/>
      <c r="V19" s="1577"/>
      <c r="W19" s="1537"/>
      <c r="Z19" s="679"/>
    </row>
    <row r="20" spans="1:26" ht="30" customHeight="1" thickBot="1" x14ac:dyDescent="0.2">
      <c r="A20" s="1612"/>
      <c r="B20" s="2021" t="s">
        <v>1433</v>
      </c>
      <c r="C20" s="2022"/>
      <c r="D20" s="1694"/>
      <c r="E20" s="1695"/>
      <c r="F20" s="1695"/>
      <c r="G20" s="1695"/>
      <c r="H20" s="1695"/>
      <c r="I20" s="1695"/>
      <c r="J20" s="1696"/>
      <c r="K20" s="2044" t="s">
        <v>243</v>
      </c>
      <c r="L20" s="2044"/>
      <c r="M20" s="2044"/>
      <c r="N20" s="1599"/>
      <c r="O20" s="1599"/>
      <c r="P20" s="1599"/>
      <c r="Q20" s="1599"/>
      <c r="R20" s="1599"/>
      <c r="S20" s="1599"/>
      <c r="T20" s="1599"/>
      <c r="U20" s="1599"/>
      <c r="V20" s="1599"/>
      <c r="W20" s="1599"/>
      <c r="Y20" s="622"/>
      <c r="Z20" s="679"/>
    </row>
    <row r="21" spans="1:26" ht="24" customHeight="1" thickBot="1" x14ac:dyDescent="0.2">
      <c r="A21" s="711" t="s">
        <v>1062</v>
      </c>
      <c r="B21" s="710" t="s">
        <v>1061</v>
      </c>
      <c r="C21" s="710"/>
      <c r="D21" s="710"/>
      <c r="E21" s="710"/>
      <c r="F21" s="710"/>
      <c r="G21" s="710"/>
      <c r="H21" s="710"/>
      <c r="I21" s="710"/>
      <c r="J21" s="710"/>
      <c r="K21" s="710"/>
      <c r="L21" s="710"/>
      <c r="M21" s="710"/>
      <c r="N21" s="710"/>
      <c r="O21" s="710"/>
      <c r="P21" s="710"/>
      <c r="Q21" s="710"/>
      <c r="R21" s="710"/>
      <c r="S21" s="710"/>
      <c r="T21" s="710"/>
      <c r="U21" s="710"/>
      <c r="V21" s="710"/>
      <c r="W21" s="710"/>
      <c r="Z21" s="679"/>
    </row>
    <row r="22" spans="1:26" ht="20.25" customHeight="1" thickBot="1" x14ac:dyDescent="0.2">
      <c r="A22" s="1715">
        <v>1</v>
      </c>
      <c r="B22" s="1675" t="s">
        <v>1060</v>
      </c>
      <c r="C22" s="1676"/>
      <c r="D22" s="1676"/>
      <c r="E22" s="1676"/>
      <c r="F22" s="1676"/>
      <c r="G22" s="1676"/>
      <c r="H22" s="1676"/>
      <c r="I22" s="1676"/>
      <c r="J22" s="1676"/>
      <c r="K22" s="1676"/>
      <c r="L22" s="2046"/>
      <c r="M22" s="1677"/>
      <c r="N22" s="2029"/>
      <c r="O22" s="2029"/>
      <c r="P22" s="2029"/>
      <c r="Q22" s="2029"/>
      <c r="R22" s="2029"/>
      <c r="S22" s="2029"/>
      <c r="T22" s="2029"/>
      <c r="U22" s="2029"/>
      <c r="V22" s="2029"/>
      <c r="W22" s="2030"/>
      <c r="Z22" s="679"/>
    </row>
    <row r="23" spans="1:26" ht="24" customHeight="1" thickBot="1" x14ac:dyDescent="0.2">
      <c r="A23" s="2019"/>
      <c r="B23" s="709" t="s">
        <v>1056</v>
      </c>
      <c r="C23" s="708"/>
      <c r="D23" s="708"/>
      <c r="E23" s="708"/>
      <c r="F23" s="708"/>
      <c r="G23" s="708"/>
      <c r="H23" s="708"/>
      <c r="I23" s="708"/>
      <c r="J23" s="708"/>
      <c r="K23" s="708"/>
      <c r="L23" s="708"/>
      <c r="M23" s="536"/>
      <c r="N23" s="536"/>
      <c r="O23" s="536"/>
      <c r="P23" s="536"/>
      <c r="Q23" s="536"/>
      <c r="R23" s="536"/>
      <c r="S23" s="536"/>
      <c r="T23" s="536"/>
      <c r="U23" s="536"/>
      <c r="V23" s="536"/>
      <c r="W23" s="707"/>
      <c r="Z23" s="679"/>
    </row>
    <row r="24" spans="1:26" ht="24" customHeight="1" thickBot="1" x14ac:dyDescent="0.2">
      <c r="A24" s="2019"/>
      <c r="B24" s="706" t="s">
        <v>1059</v>
      </c>
      <c r="C24" s="705"/>
      <c r="D24" s="704"/>
      <c r="E24" s="2034" t="s">
        <v>1054</v>
      </c>
      <c r="F24" s="2034"/>
      <c r="G24" s="2035"/>
      <c r="H24" s="2036"/>
      <c r="I24" s="2037"/>
      <c r="J24" s="2038" t="s">
        <v>298</v>
      </c>
      <c r="K24" s="2039"/>
      <c r="L24" s="2036"/>
      <c r="M24" s="2037"/>
      <c r="N24" s="2038" t="s">
        <v>1058</v>
      </c>
      <c r="O24" s="2040"/>
      <c r="P24" s="2039"/>
      <c r="Q24" s="2036"/>
      <c r="R24" s="2037"/>
      <c r="S24" s="2038" t="s">
        <v>1052</v>
      </c>
      <c r="T24" s="2040"/>
      <c r="U24" s="2040"/>
      <c r="V24" s="2039"/>
      <c r="W24" s="703"/>
      <c r="Z24" s="679"/>
    </row>
    <row r="25" spans="1:26" ht="24" customHeight="1" thickBot="1" x14ac:dyDescent="0.2">
      <c r="A25" s="2019"/>
      <c r="B25" s="1714" t="s">
        <v>244</v>
      </c>
      <c r="C25" s="1714"/>
      <c r="D25" s="1694"/>
      <c r="E25" s="1695"/>
      <c r="F25" s="1695"/>
      <c r="G25" s="1695"/>
      <c r="H25" s="1695"/>
      <c r="I25" s="1695"/>
      <c r="J25" s="1695"/>
      <c r="K25" s="1695"/>
      <c r="L25" s="1695"/>
      <c r="M25" s="1695"/>
      <c r="N25" s="1695"/>
      <c r="O25" s="1695"/>
      <c r="P25" s="1695"/>
      <c r="Q25" s="1695"/>
      <c r="R25" s="1695"/>
      <c r="S25" s="1695"/>
      <c r="T25" s="1695"/>
      <c r="U25" s="1695"/>
      <c r="V25" s="1695"/>
      <c r="W25" s="1696"/>
      <c r="Z25" s="679"/>
    </row>
    <row r="26" spans="1:26" ht="54" customHeight="1" thickBot="1" x14ac:dyDescent="0.2">
      <c r="A26" s="2019"/>
      <c r="B26" s="2023" t="s">
        <v>1051</v>
      </c>
      <c r="C26" s="702" t="s">
        <v>50</v>
      </c>
      <c r="D26" s="1536"/>
      <c r="E26" s="1577"/>
      <c r="F26" s="1577"/>
      <c r="G26" s="1577"/>
      <c r="H26" s="1577"/>
      <c r="I26" s="1577"/>
      <c r="J26" s="1577"/>
      <c r="K26" s="1577"/>
      <c r="L26" s="1577"/>
      <c r="M26" s="1577"/>
      <c r="N26" s="1577"/>
      <c r="O26" s="1577"/>
      <c r="P26" s="1577"/>
      <c r="Q26" s="1577"/>
      <c r="R26" s="1577"/>
      <c r="S26" s="1577"/>
      <c r="T26" s="1577"/>
      <c r="U26" s="1577"/>
      <c r="V26" s="1577"/>
      <c r="W26" s="1537"/>
      <c r="Z26" s="679"/>
    </row>
    <row r="27" spans="1:26" ht="24" customHeight="1" thickBot="1" x14ac:dyDescent="0.2">
      <c r="A27" s="2019"/>
      <c r="B27" s="2024"/>
      <c r="C27" s="540" t="s">
        <v>984</v>
      </c>
      <c r="D27" s="1536"/>
      <c r="E27" s="1577"/>
      <c r="F27" s="1577"/>
      <c r="G27" s="1577"/>
      <c r="H27" s="1577"/>
      <c r="I27" s="1577"/>
      <c r="J27" s="1577"/>
      <c r="K27" s="1577"/>
      <c r="L27" s="1577"/>
      <c r="M27" s="1577"/>
      <c r="N27" s="1577"/>
      <c r="O27" s="1577"/>
      <c r="P27" s="1577"/>
      <c r="Q27" s="1577"/>
      <c r="R27" s="1577"/>
      <c r="S27" s="1577"/>
      <c r="T27" s="1577"/>
      <c r="U27" s="1577"/>
      <c r="V27" s="1577"/>
      <c r="W27" s="1537"/>
      <c r="Z27" s="679"/>
    </row>
    <row r="28" spans="1:26" ht="24" customHeight="1" thickBot="1" x14ac:dyDescent="0.2">
      <c r="A28" s="2020"/>
      <c r="B28" s="2021" t="s">
        <v>1433</v>
      </c>
      <c r="C28" s="2022"/>
      <c r="D28" s="1694"/>
      <c r="E28" s="1695"/>
      <c r="F28" s="1695"/>
      <c r="G28" s="1695"/>
      <c r="H28" s="1695"/>
      <c r="I28" s="1695"/>
      <c r="J28" s="1696"/>
      <c r="K28" s="2044" t="s">
        <v>243</v>
      </c>
      <c r="L28" s="2044"/>
      <c r="M28" s="2044"/>
      <c r="N28" s="1599"/>
      <c r="O28" s="1599"/>
      <c r="P28" s="1599"/>
      <c r="Q28" s="1599"/>
      <c r="R28" s="1599"/>
      <c r="S28" s="1599"/>
      <c r="T28" s="1599"/>
      <c r="U28" s="1599"/>
      <c r="V28" s="1599"/>
      <c r="W28" s="1599"/>
      <c r="Z28" s="679"/>
    </row>
    <row r="29" spans="1:26" ht="21" customHeight="1" thickBot="1" x14ac:dyDescent="0.2">
      <c r="A29" s="1715">
        <v>2</v>
      </c>
      <c r="B29" s="2041" t="s">
        <v>1057</v>
      </c>
      <c r="C29" s="2042"/>
      <c r="D29" s="2042"/>
      <c r="E29" s="2042"/>
      <c r="F29" s="2042"/>
      <c r="G29" s="2042"/>
      <c r="H29" s="2042"/>
      <c r="I29" s="2042"/>
      <c r="J29" s="2042"/>
      <c r="K29" s="2042"/>
      <c r="L29" s="2045"/>
      <c r="M29" s="1677" t="s">
        <v>1744</v>
      </c>
      <c r="N29" s="2029"/>
      <c r="O29" s="2029"/>
      <c r="P29" s="2029"/>
      <c r="Q29" s="2029"/>
      <c r="R29" s="2029"/>
      <c r="S29" s="2029"/>
      <c r="T29" s="2029"/>
      <c r="U29" s="2029"/>
      <c r="V29" s="2029"/>
      <c r="W29" s="2030"/>
      <c r="Z29" s="679"/>
    </row>
    <row r="30" spans="1:26" ht="24" customHeight="1" thickBot="1" x14ac:dyDescent="0.2">
      <c r="A30" s="1611"/>
      <c r="B30" s="709" t="s">
        <v>1056</v>
      </c>
      <c r="C30" s="708"/>
      <c r="D30" s="708"/>
      <c r="E30" s="708"/>
      <c r="F30" s="708"/>
      <c r="G30" s="708"/>
      <c r="H30" s="708"/>
      <c r="I30" s="708"/>
      <c r="J30" s="708"/>
      <c r="K30" s="708"/>
      <c r="L30" s="708"/>
      <c r="M30" s="536"/>
      <c r="N30" s="536"/>
      <c r="O30" s="536"/>
      <c r="P30" s="536"/>
      <c r="Q30" s="536"/>
      <c r="R30" s="536"/>
      <c r="S30" s="536"/>
      <c r="T30" s="536"/>
      <c r="U30" s="536"/>
      <c r="V30" s="536"/>
      <c r="W30" s="707"/>
      <c r="Z30" s="679"/>
    </row>
    <row r="31" spans="1:26" ht="24" customHeight="1" thickBot="1" x14ac:dyDescent="0.2">
      <c r="A31" s="1611"/>
      <c r="B31" s="706" t="s">
        <v>1055</v>
      </c>
      <c r="C31" s="705"/>
      <c r="D31" s="704"/>
      <c r="E31" s="2034" t="s">
        <v>1054</v>
      </c>
      <c r="F31" s="2034"/>
      <c r="G31" s="2035"/>
      <c r="H31" s="2036"/>
      <c r="I31" s="2037"/>
      <c r="J31" s="2038" t="s">
        <v>298</v>
      </c>
      <c r="K31" s="2039"/>
      <c r="L31" s="2036"/>
      <c r="M31" s="2037"/>
      <c r="N31" s="2038" t="s">
        <v>1053</v>
      </c>
      <c r="O31" s="2040"/>
      <c r="P31" s="2039"/>
      <c r="Q31" s="2036"/>
      <c r="R31" s="2037"/>
      <c r="S31" s="2038" t="s">
        <v>1052</v>
      </c>
      <c r="T31" s="2040"/>
      <c r="U31" s="2040"/>
      <c r="V31" s="2039"/>
      <c r="W31" s="703"/>
      <c r="Z31" s="679"/>
    </row>
    <row r="32" spans="1:26" ht="24" customHeight="1" thickBot="1" x14ac:dyDescent="0.2">
      <c r="A32" s="1611"/>
      <c r="B32" s="1714" t="s">
        <v>244</v>
      </c>
      <c r="C32" s="1714"/>
      <c r="D32" s="1694"/>
      <c r="E32" s="1695"/>
      <c r="F32" s="1695"/>
      <c r="G32" s="1695"/>
      <c r="H32" s="1695"/>
      <c r="I32" s="1695"/>
      <c r="J32" s="1695"/>
      <c r="K32" s="1695"/>
      <c r="L32" s="1695"/>
      <c r="M32" s="1695"/>
      <c r="N32" s="1695"/>
      <c r="O32" s="1695"/>
      <c r="P32" s="1695"/>
      <c r="Q32" s="1695"/>
      <c r="R32" s="1695"/>
      <c r="S32" s="1695"/>
      <c r="T32" s="1695"/>
      <c r="U32" s="1695"/>
      <c r="V32" s="1695"/>
      <c r="W32" s="1696"/>
      <c r="Z32" s="679"/>
    </row>
    <row r="33" spans="1:26" ht="53.25" customHeight="1" thickBot="1" x14ac:dyDescent="0.2">
      <c r="A33" s="1611"/>
      <c r="B33" s="2023" t="s">
        <v>1051</v>
      </c>
      <c r="C33" s="702" t="s">
        <v>50</v>
      </c>
      <c r="D33" s="1536"/>
      <c r="E33" s="1577"/>
      <c r="F33" s="1577"/>
      <c r="G33" s="1577"/>
      <c r="H33" s="1577"/>
      <c r="I33" s="1577"/>
      <c r="J33" s="1577"/>
      <c r="K33" s="1577"/>
      <c r="L33" s="1577"/>
      <c r="M33" s="1577"/>
      <c r="N33" s="1577"/>
      <c r="O33" s="1577"/>
      <c r="P33" s="1577"/>
      <c r="Q33" s="1577"/>
      <c r="R33" s="1577"/>
      <c r="S33" s="1577"/>
      <c r="T33" s="1577"/>
      <c r="U33" s="1577"/>
      <c r="V33" s="1577"/>
      <c r="W33" s="1537"/>
      <c r="Z33" s="679"/>
    </row>
    <row r="34" spans="1:26" ht="24" customHeight="1" thickBot="1" x14ac:dyDescent="0.2">
      <c r="A34" s="1611"/>
      <c r="B34" s="2024"/>
      <c r="C34" s="540" t="s">
        <v>976</v>
      </c>
      <c r="D34" s="1536"/>
      <c r="E34" s="1577"/>
      <c r="F34" s="1577"/>
      <c r="G34" s="1577"/>
      <c r="H34" s="1577"/>
      <c r="I34" s="1577"/>
      <c r="J34" s="1577"/>
      <c r="K34" s="1577"/>
      <c r="L34" s="1577"/>
      <c r="M34" s="1577"/>
      <c r="N34" s="1577"/>
      <c r="O34" s="1577"/>
      <c r="P34" s="1577"/>
      <c r="Q34" s="1577"/>
      <c r="R34" s="1577"/>
      <c r="S34" s="1577"/>
      <c r="T34" s="1577"/>
      <c r="U34" s="1577"/>
      <c r="V34" s="1577"/>
      <c r="W34" s="1537"/>
      <c r="Z34" s="679"/>
    </row>
    <row r="35" spans="1:26" ht="24" customHeight="1" thickBot="1" x14ac:dyDescent="0.2">
      <c r="A35" s="1611"/>
      <c r="B35" s="2021" t="s">
        <v>1433</v>
      </c>
      <c r="C35" s="2022"/>
      <c r="D35" s="1694"/>
      <c r="E35" s="1695"/>
      <c r="F35" s="1695"/>
      <c r="G35" s="1695"/>
      <c r="H35" s="1695"/>
      <c r="I35" s="1695"/>
      <c r="J35" s="1696"/>
      <c r="K35" s="2044" t="s">
        <v>243</v>
      </c>
      <c r="L35" s="2044"/>
      <c r="M35" s="2044"/>
      <c r="N35" s="1599"/>
      <c r="O35" s="1599"/>
      <c r="P35" s="1599"/>
      <c r="Q35" s="1599"/>
      <c r="R35" s="1599"/>
      <c r="S35" s="1599"/>
      <c r="T35" s="1599"/>
      <c r="U35" s="1599"/>
      <c r="V35" s="1599"/>
      <c r="W35" s="1599"/>
      <c r="Z35" s="679"/>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25.5" customHeight="1" x14ac:dyDescent="0.15"/>
    <row r="46" spans="1:26" ht="30" customHeight="1" x14ac:dyDescent="0.15"/>
    <row r="47" spans="1:26" ht="45" customHeight="1" x14ac:dyDescent="0.15">
      <c r="Y47" s="613"/>
    </row>
    <row r="48" spans="1:26"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30" customHeight="1" x14ac:dyDescent="0.15"/>
    <row r="58" ht="25.5" customHeight="1" x14ac:dyDescent="0.15"/>
    <row r="59" ht="18" customHeight="1" x14ac:dyDescent="0.15"/>
    <row r="60" ht="18" customHeight="1" x14ac:dyDescent="0.15"/>
    <row r="61" ht="25.5" customHeight="1" x14ac:dyDescent="0.15"/>
    <row r="62" ht="30" customHeight="1" x14ac:dyDescent="0.15"/>
    <row r="63" ht="45"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30" customHeight="1" x14ac:dyDescent="0.15"/>
    <row r="74" ht="5.0999999999999996" customHeight="1" x14ac:dyDescent="0.15"/>
    <row r="75" ht="20.25" customHeight="1" x14ac:dyDescent="0.15"/>
    <row r="76" ht="25.5" customHeight="1" x14ac:dyDescent="0.15"/>
    <row r="77" ht="20.25" customHeight="1" x14ac:dyDescent="0.15"/>
    <row r="78" ht="18" customHeight="1" x14ac:dyDescent="0.15"/>
    <row r="79" ht="25.5" customHeight="1" x14ac:dyDescent="0.15"/>
    <row r="80" ht="30" customHeight="1" x14ac:dyDescent="0.15"/>
    <row r="81" ht="45" customHeight="1" x14ac:dyDescent="0.15"/>
    <row r="82" ht="25.5" customHeight="1" x14ac:dyDescent="0.15"/>
    <row r="83" ht="25.5"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30" customHeight="1" x14ac:dyDescent="0.15"/>
    <row r="92" ht="25.5" customHeight="1" x14ac:dyDescent="0.15"/>
    <row r="93" ht="20.25" customHeight="1" x14ac:dyDescent="0.15"/>
    <row r="94" ht="18" customHeight="1" x14ac:dyDescent="0.15"/>
    <row r="95" ht="25.5" customHeight="1" x14ac:dyDescent="0.15"/>
    <row r="96" ht="30" customHeight="1" x14ac:dyDescent="0.15"/>
    <row r="97" spans="24:24" ht="45" customHeight="1" x14ac:dyDescent="0.15"/>
    <row r="98" spans="24:24" ht="25.5" customHeight="1" x14ac:dyDescent="0.15"/>
    <row r="99" spans="24:24" ht="25.5" customHeight="1" x14ac:dyDescent="0.15"/>
    <row r="100" spans="24:24" ht="24"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30" customHeight="1" x14ac:dyDescent="0.15"/>
    <row r="108" spans="24:24" ht="10.5" customHeight="1" x14ac:dyDescent="0.15">
      <c r="X108" s="613" t="s">
        <v>390</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19" zoomScaleNormal="100" zoomScaleSheetLayoutView="100" workbookViewId="0">
      <selection activeCell="L41" sqref="L41"/>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23" t="s">
        <v>1083</v>
      </c>
      <c r="B1" s="1523"/>
      <c r="C1" s="1523"/>
      <c r="D1" s="1523"/>
      <c r="E1" s="1523"/>
      <c r="F1" s="1523"/>
      <c r="G1" s="1523"/>
      <c r="H1" s="1523"/>
      <c r="I1" s="1523"/>
      <c r="J1" s="1523"/>
      <c r="K1" s="1523"/>
      <c r="M1" s="989" t="s">
        <v>1213</v>
      </c>
    </row>
    <row r="2" spans="1:14" ht="24.95" customHeight="1" thickTop="1" thickBot="1" x14ac:dyDescent="0.2">
      <c r="A2" s="1588" t="s">
        <v>387</v>
      </c>
      <c r="B2" s="1588"/>
      <c r="C2" s="1588"/>
      <c r="D2" s="1588"/>
      <c r="E2" s="1588"/>
      <c r="F2" s="1588"/>
      <c r="G2" s="1588"/>
      <c r="H2" s="1588"/>
      <c r="I2" s="1588"/>
      <c r="J2" s="1589"/>
      <c r="K2" s="288" t="s">
        <v>293</v>
      </c>
      <c r="L2" s="1809" t="str">
        <f>IF(AND(B18&lt;&gt;"",D18&lt;&gt;"",G18&lt;&gt;"",D30&lt;&gt;"",B24&lt;&gt;"",K2&lt;&gt;"",J8&lt;&gt;"",J9&lt;&gt;"",J10&lt;&gt;"",J12&lt;&gt;""),"",IF(K2="あり","←下の表の記載及び別添資料の提出有無について選択してください",IF(K2="","←「あり」か「なし」を選択してください","")))</f>
        <v/>
      </c>
      <c r="M2" s="989" t="s">
        <v>1306</v>
      </c>
    </row>
    <row r="3" spans="1:14" ht="5.0999999999999996" customHeight="1" thickTop="1" x14ac:dyDescent="0.15">
      <c r="L3" s="1809"/>
      <c r="M3" s="3"/>
    </row>
    <row r="4" spans="1:14" ht="20.100000000000001" customHeight="1" x14ac:dyDescent="0.15">
      <c r="A4" s="272"/>
      <c r="B4" s="272"/>
      <c r="C4" s="272"/>
      <c r="D4" s="272"/>
      <c r="E4" s="272"/>
      <c r="F4" s="279" t="s">
        <v>326</v>
      </c>
      <c r="G4" s="1525" t="str">
        <f>表紙①!E2</f>
        <v>市立柏原病院</v>
      </c>
      <c r="H4" s="1893"/>
      <c r="I4" s="1893"/>
      <c r="J4" s="1893"/>
      <c r="K4" s="1526"/>
      <c r="L4" s="1809"/>
      <c r="M4" s="989" t="s">
        <v>1274</v>
      </c>
    </row>
    <row r="5" spans="1:14" ht="20.100000000000001" customHeight="1" x14ac:dyDescent="0.15">
      <c r="A5" s="272"/>
      <c r="B5" s="272"/>
      <c r="C5" s="272"/>
      <c r="D5" s="272"/>
      <c r="E5" s="272"/>
      <c r="F5" s="245" t="s">
        <v>1353</v>
      </c>
      <c r="G5" s="38" t="s">
        <v>1601</v>
      </c>
      <c r="H5" s="224"/>
      <c r="I5" s="125"/>
      <c r="J5" s="735"/>
      <c r="K5" s="735"/>
      <c r="L5" s="1809"/>
      <c r="M5" s="989" t="s">
        <v>1271</v>
      </c>
      <c r="N5" s="1102"/>
    </row>
    <row r="6" spans="1:14" s="268" customFormat="1" ht="50.1" customHeight="1" x14ac:dyDescent="0.15">
      <c r="A6" s="2064" t="s">
        <v>1343</v>
      </c>
      <c r="B6" s="2064"/>
      <c r="C6" s="2064"/>
      <c r="D6" s="2064"/>
      <c r="E6" s="2064"/>
      <c r="F6" s="2064"/>
      <c r="G6" s="2064"/>
      <c r="H6" s="2064"/>
      <c r="I6" s="2064"/>
      <c r="J6" s="2064"/>
      <c r="K6" s="2064"/>
      <c r="M6" s="725"/>
      <c r="N6" s="1206" t="s">
        <v>383</v>
      </c>
    </row>
    <row r="7" spans="1:14" s="268" customFormat="1" ht="18.75" customHeight="1" thickBot="1" x14ac:dyDescent="0.2">
      <c r="A7" s="2065" t="s">
        <v>1337</v>
      </c>
      <c r="B7" s="2065"/>
      <c r="C7" s="2065"/>
      <c r="D7" s="2065"/>
      <c r="E7" s="2065"/>
      <c r="F7" s="2065"/>
      <c r="G7" s="2065"/>
      <c r="H7" s="2065"/>
      <c r="I7" s="2065"/>
      <c r="J7" s="2066"/>
      <c r="K7" s="2066"/>
      <c r="M7" s="725"/>
      <c r="N7" s="1209"/>
    </row>
    <row r="8" spans="1:14" s="268" customFormat="1" ht="21" customHeight="1" thickBot="1" x14ac:dyDescent="0.2">
      <c r="A8" s="2073" t="s">
        <v>1338</v>
      </c>
      <c r="B8" s="2074"/>
      <c r="C8" s="2074"/>
      <c r="D8" s="2074"/>
      <c r="E8" s="2074"/>
      <c r="F8" s="2074"/>
      <c r="G8" s="2074"/>
      <c r="H8" s="2074"/>
      <c r="I8" s="2075"/>
      <c r="J8" s="2079" t="s">
        <v>1672</v>
      </c>
      <c r="K8" s="2080"/>
      <c r="M8" s="725"/>
      <c r="N8" s="1209"/>
    </row>
    <row r="9" spans="1:14" s="268" customFormat="1" ht="27" customHeight="1" thickBot="1" x14ac:dyDescent="0.2">
      <c r="A9" s="2067" t="s">
        <v>1339</v>
      </c>
      <c r="B9" s="2068"/>
      <c r="C9" s="2068"/>
      <c r="D9" s="2068"/>
      <c r="E9" s="2068"/>
      <c r="F9" s="2068"/>
      <c r="G9" s="2068"/>
      <c r="H9" s="2068"/>
      <c r="I9" s="2069"/>
      <c r="J9" s="2079" t="s">
        <v>1664</v>
      </c>
      <c r="K9" s="2080"/>
      <c r="M9" s="725"/>
      <c r="N9" s="1209"/>
    </row>
    <row r="10" spans="1:14" s="268" customFormat="1" ht="21.75" customHeight="1" thickBot="1" x14ac:dyDescent="0.2">
      <c r="A10" s="2076" t="s">
        <v>1344</v>
      </c>
      <c r="B10" s="2077"/>
      <c r="C10" s="2077"/>
      <c r="D10" s="2077"/>
      <c r="E10" s="2077"/>
      <c r="F10" s="2077"/>
      <c r="G10" s="2077"/>
      <c r="H10" s="2077"/>
      <c r="I10" s="2078"/>
      <c r="J10" s="2079" t="s">
        <v>1745</v>
      </c>
      <c r="K10" s="2080"/>
      <c r="M10" s="725"/>
      <c r="N10" s="1209"/>
    </row>
    <row r="11" spans="1:14" s="268" customFormat="1" ht="39.75" customHeight="1" thickBot="1" x14ac:dyDescent="0.2">
      <c r="A11" s="1186"/>
      <c r="B11" s="2070" t="s">
        <v>1340</v>
      </c>
      <c r="C11" s="2071"/>
      <c r="D11" s="2071"/>
      <c r="E11" s="2071"/>
      <c r="F11" s="2071"/>
      <c r="G11" s="2071"/>
      <c r="H11" s="2071"/>
      <c r="I11" s="2072"/>
      <c r="J11" s="1742"/>
      <c r="K11" s="1744"/>
      <c r="M11" s="725"/>
      <c r="N11" s="1209"/>
    </row>
    <row r="12" spans="1:14" s="268" customFormat="1" ht="27" customHeight="1" thickBot="1" x14ac:dyDescent="0.2">
      <c r="A12" s="2067" t="s">
        <v>1341</v>
      </c>
      <c r="B12" s="2068"/>
      <c r="C12" s="2068"/>
      <c r="D12" s="2068"/>
      <c r="E12" s="2068"/>
      <c r="F12" s="2068"/>
      <c r="G12" s="2068"/>
      <c r="H12" s="2068"/>
      <c r="I12" s="2069"/>
      <c r="J12" s="2081" t="s">
        <v>1672</v>
      </c>
      <c r="K12" s="2082"/>
      <c r="M12" s="725"/>
      <c r="N12" s="1209"/>
    </row>
    <row r="13" spans="1:14" s="268" customFormat="1" ht="40.5" customHeight="1" thickBot="1" x14ac:dyDescent="0.2">
      <c r="A13" s="2073" t="s">
        <v>1342</v>
      </c>
      <c r="B13" s="2074"/>
      <c r="C13" s="2074"/>
      <c r="D13" s="2074"/>
      <c r="E13" s="2074"/>
      <c r="F13" s="2074"/>
      <c r="G13" s="2074"/>
      <c r="H13" s="2074"/>
      <c r="I13" s="2075"/>
      <c r="J13" s="1742"/>
      <c r="K13" s="1744"/>
      <c r="M13" s="725"/>
      <c r="N13" s="1209"/>
    </row>
    <row r="14" spans="1:14" s="268" customFormat="1" ht="54.75" customHeight="1" x14ac:dyDescent="0.15">
      <c r="A14" s="2063" t="s">
        <v>1082</v>
      </c>
      <c r="B14" s="2063"/>
      <c r="C14" s="2063"/>
      <c r="D14" s="2063"/>
      <c r="E14" s="2063"/>
      <c r="F14" s="2063"/>
      <c r="G14" s="2063"/>
      <c r="H14" s="2063"/>
      <c r="I14" s="2063"/>
      <c r="J14" s="2063"/>
      <c r="K14" s="2063"/>
      <c r="M14" s="725"/>
      <c r="N14" s="1209"/>
    </row>
    <row r="15" spans="1:14" s="248" customFormat="1" x14ac:dyDescent="0.15">
      <c r="A15" s="734" t="s">
        <v>1081</v>
      </c>
      <c r="B15" s="733"/>
      <c r="C15" s="733"/>
      <c r="D15" s="733"/>
      <c r="E15" s="733"/>
      <c r="F15" s="733"/>
      <c r="G15" s="733"/>
      <c r="H15" s="733"/>
      <c r="I15" s="733"/>
      <c r="J15" s="733"/>
      <c r="K15" s="733"/>
      <c r="M15" s="266"/>
      <c r="N15" s="367"/>
    </row>
    <row r="16" spans="1:14" s="248" customFormat="1" ht="12" customHeight="1" x14ac:dyDescent="0.15">
      <c r="A16" s="2062" t="s">
        <v>1080</v>
      </c>
      <c r="B16" s="2062"/>
      <c r="C16" s="2062"/>
      <c r="D16" s="2060" t="s">
        <v>1079</v>
      </c>
      <c r="E16" s="2060"/>
      <c r="F16" s="2060"/>
      <c r="G16" s="2060" t="s">
        <v>1078</v>
      </c>
      <c r="H16" s="2060"/>
      <c r="I16" s="2060"/>
      <c r="J16" s="2060"/>
      <c r="K16" s="2060"/>
      <c r="M16" s="266"/>
      <c r="N16" s="367"/>
    </row>
    <row r="17" spans="1:14" s="248" customFormat="1" ht="30" customHeight="1" thickBot="1" x14ac:dyDescent="0.2">
      <c r="A17" s="732" t="s">
        <v>1077</v>
      </c>
      <c r="B17" s="2061" t="s">
        <v>1076</v>
      </c>
      <c r="C17" s="2061"/>
      <c r="D17" s="2061" t="s">
        <v>1075</v>
      </c>
      <c r="E17" s="2061"/>
      <c r="F17" s="2061"/>
      <c r="G17" s="2061" t="s">
        <v>1074</v>
      </c>
      <c r="H17" s="2061"/>
      <c r="I17" s="2061"/>
      <c r="J17" s="2061"/>
      <c r="K17" s="2061"/>
      <c r="M17" s="266"/>
      <c r="N17" s="367"/>
    </row>
    <row r="18" spans="1:14" s="248" customFormat="1" ht="30" customHeight="1" thickBot="1" x14ac:dyDescent="0.2">
      <c r="A18" s="730">
        <v>1</v>
      </c>
      <c r="B18" s="1726" t="s">
        <v>1746</v>
      </c>
      <c r="C18" s="1726"/>
      <c r="D18" s="1726" t="s">
        <v>1747</v>
      </c>
      <c r="E18" s="1726"/>
      <c r="F18" s="1726"/>
      <c r="G18" s="1726" t="s">
        <v>1749</v>
      </c>
      <c r="H18" s="1726"/>
      <c r="I18" s="1726"/>
      <c r="J18" s="1726"/>
      <c r="K18" s="1726"/>
      <c r="M18" s="266"/>
      <c r="N18" s="367"/>
    </row>
    <row r="19" spans="1:14" s="248" customFormat="1" ht="30" customHeight="1" thickBot="1" x14ac:dyDescent="0.2">
      <c r="A19" s="730">
        <v>2</v>
      </c>
      <c r="B19" s="1726" t="s">
        <v>1750</v>
      </c>
      <c r="C19" s="1726"/>
      <c r="D19" s="1726" t="s">
        <v>1751</v>
      </c>
      <c r="E19" s="1726"/>
      <c r="F19" s="1726"/>
      <c r="G19" s="1726" t="s">
        <v>1752</v>
      </c>
      <c r="H19" s="1726"/>
      <c r="I19" s="1726"/>
      <c r="J19" s="1726"/>
      <c r="K19" s="1726"/>
      <c r="M19" s="266"/>
      <c r="N19" s="367"/>
    </row>
    <row r="20" spans="1:14" s="248" customFormat="1" ht="30" customHeight="1" thickBot="1" x14ac:dyDescent="0.2">
      <c r="A20" s="730">
        <v>3</v>
      </c>
      <c r="B20" s="1726"/>
      <c r="C20" s="1726"/>
      <c r="D20" s="1726"/>
      <c r="E20" s="1726"/>
      <c r="F20" s="1726"/>
      <c r="G20" s="1726"/>
      <c r="H20" s="1726"/>
      <c r="I20" s="1726"/>
      <c r="J20" s="1726"/>
      <c r="K20" s="1726"/>
      <c r="M20" s="266"/>
      <c r="N20" s="367"/>
    </row>
    <row r="21" spans="1:14" s="248" customFormat="1" ht="30" customHeight="1" thickBot="1" x14ac:dyDescent="0.2">
      <c r="A21" s="730">
        <v>4</v>
      </c>
      <c r="B21" s="1726"/>
      <c r="C21" s="1726"/>
      <c r="D21" s="1726"/>
      <c r="E21" s="1726"/>
      <c r="F21" s="1726"/>
      <c r="G21" s="1726"/>
      <c r="H21" s="1726"/>
      <c r="I21" s="1726"/>
      <c r="J21" s="1726"/>
      <c r="K21" s="1726"/>
      <c r="M21" s="266"/>
      <c r="N21" s="367"/>
    </row>
    <row r="22" spans="1:14" s="248" customFormat="1" ht="30" customHeight="1" thickBot="1" x14ac:dyDescent="0.2">
      <c r="A22" s="730">
        <v>5</v>
      </c>
      <c r="B22" s="1726"/>
      <c r="C22" s="1726"/>
      <c r="D22" s="1726"/>
      <c r="E22" s="1726"/>
      <c r="F22" s="1726"/>
      <c r="G22" s="1726"/>
      <c r="H22" s="1726"/>
      <c r="I22" s="1726"/>
      <c r="J22" s="1726"/>
      <c r="K22" s="1726"/>
      <c r="M22" s="266"/>
      <c r="N22" s="367"/>
    </row>
    <row r="23" spans="1:14" s="683" customFormat="1" ht="20.100000000000001" customHeight="1" thickBot="1" x14ac:dyDescent="0.2">
      <c r="A23" s="728" t="s">
        <v>1073</v>
      </c>
      <c r="B23" s="729"/>
      <c r="C23" s="729"/>
      <c r="D23" s="729"/>
      <c r="E23" s="729"/>
      <c r="F23" s="729"/>
      <c r="G23" s="729"/>
      <c r="H23" s="729"/>
      <c r="I23" s="729"/>
      <c r="J23" s="729"/>
      <c r="K23" s="729"/>
      <c r="M23" s="731"/>
      <c r="N23" s="679"/>
    </row>
    <row r="24" spans="1:14" s="248" customFormat="1" ht="20.100000000000001" customHeight="1" thickBot="1" x14ac:dyDescent="0.2">
      <c r="A24" s="730">
        <v>1</v>
      </c>
      <c r="B24" s="1726" t="s">
        <v>1748</v>
      </c>
      <c r="C24" s="1726"/>
      <c r="D24" s="1726"/>
      <c r="E24" s="1726"/>
      <c r="F24" s="1726"/>
      <c r="G24" s="1726"/>
      <c r="H24" s="1726"/>
      <c r="I24" s="1726"/>
      <c r="J24" s="1726"/>
      <c r="K24" s="1726"/>
      <c r="M24" s="266"/>
      <c r="N24" s="367"/>
    </row>
    <row r="25" spans="1:14" s="248" customFormat="1" ht="20.100000000000001" customHeight="1" thickBot="1" x14ac:dyDescent="0.2">
      <c r="A25" s="730">
        <v>2</v>
      </c>
      <c r="B25" s="2059" t="s">
        <v>1753</v>
      </c>
      <c r="C25" s="2059"/>
      <c r="D25" s="2059"/>
      <c r="E25" s="2059"/>
      <c r="F25" s="2059"/>
      <c r="G25" s="2059"/>
      <c r="H25" s="2059"/>
      <c r="I25" s="2059"/>
      <c r="J25" s="2059"/>
      <c r="K25" s="2059"/>
      <c r="M25" s="266"/>
      <c r="N25" s="367"/>
    </row>
    <row r="26" spans="1:14" s="248" customFormat="1" ht="20.100000000000001" customHeight="1" thickBot="1" x14ac:dyDescent="0.2">
      <c r="A26" s="730">
        <v>3</v>
      </c>
      <c r="B26" s="1726"/>
      <c r="C26" s="1726"/>
      <c r="D26" s="1726"/>
      <c r="E26" s="1726"/>
      <c r="F26" s="1726"/>
      <c r="G26" s="1726"/>
      <c r="H26" s="1726"/>
      <c r="I26" s="1726"/>
      <c r="J26" s="1726"/>
      <c r="K26" s="1726"/>
      <c r="M26" s="266"/>
      <c r="N26" s="367"/>
    </row>
    <row r="27" spans="1:14" s="248" customFormat="1" ht="20.100000000000001" customHeight="1" thickBot="1" x14ac:dyDescent="0.2">
      <c r="A27" s="730">
        <v>4</v>
      </c>
      <c r="B27" s="1726"/>
      <c r="C27" s="1726"/>
      <c r="D27" s="1726"/>
      <c r="E27" s="1726"/>
      <c r="F27" s="1726"/>
      <c r="G27" s="1726"/>
      <c r="H27" s="1726"/>
      <c r="I27" s="1726"/>
      <c r="J27" s="1726"/>
      <c r="K27" s="1726"/>
      <c r="M27" s="266"/>
      <c r="N27" s="367"/>
    </row>
    <row r="28" spans="1:14" s="248" customFormat="1" ht="20.100000000000001" customHeight="1" thickBot="1" x14ac:dyDescent="0.2">
      <c r="A28" s="730">
        <v>5</v>
      </c>
      <c r="B28" s="1726"/>
      <c r="C28" s="1726"/>
      <c r="D28" s="1726"/>
      <c r="E28" s="1726"/>
      <c r="F28" s="1726"/>
      <c r="G28" s="1726"/>
      <c r="H28" s="1726"/>
      <c r="I28" s="1726"/>
      <c r="J28" s="1726"/>
      <c r="K28" s="1726"/>
      <c r="M28" s="266"/>
      <c r="N28" s="367"/>
    </row>
    <row r="29" spans="1:14" s="683" customFormat="1" ht="20.100000000000001" customHeight="1" thickBot="1" x14ac:dyDescent="0.2">
      <c r="A29" s="728" t="s">
        <v>1456</v>
      </c>
      <c r="B29" s="729"/>
      <c r="C29" s="729"/>
      <c r="D29" s="729"/>
      <c r="E29" s="729"/>
      <c r="F29" s="729"/>
      <c r="G29" s="729"/>
      <c r="H29" s="729"/>
      <c r="I29" s="729"/>
      <c r="J29" s="729"/>
      <c r="K29" s="729"/>
      <c r="M29" s="266"/>
      <c r="N29" s="679"/>
    </row>
    <row r="30" spans="1:14" s="248" customFormat="1" ht="15" customHeight="1" thickBot="1" x14ac:dyDescent="0.2">
      <c r="A30" s="727" t="s">
        <v>11</v>
      </c>
      <c r="B30" s="728"/>
      <c r="C30" s="610"/>
      <c r="D30" s="544" t="s">
        <v>340</v>
      </c>
      <c r="E30" s="248" t="s">
        <v>1072</v>
      </c>
      <c r="M30" s="266"/>
      <c r="N30" s="367"/>
    </row>
    <row r="31" spans="1:14" s="248" customFormat="1" ht="15" customHeight="1" thickBot="1" x14ac:dyDescent="0.2">
      <c r="A31" s="727" t="s">
        <v>12</v>
      </c>
      <c r="D31" s="544"/>
      <c r="E31" s="638" t="s">
        <v>412</v>
      </c>
      <c r="M31" s="266"/>
      <c r="N31" s="367"/>
    </row>
    <row r="32" spans="1:14" s="248" customFormat="1" ht="15" customHeight="1" thickBot="1" x14ac:dyDescent="0.2">
      <c r="A32" s="726" t="s">
        <v>13</v>
      </c>
      <c r="B32" s="683"/>
      <c r="C32" s="683"/>
      <c r="D32" s="683"/>
      <c r="E32" s="683"/>
      <c r="F32" s="2058"/>
      <c r="G32" s="2058"/>
      <c r="H32" s="2058"/>
      <c r="I32" s="683"/>
      <c r="J32" s="683"/>
      <c r="M32" s="266"/>
      <c r="N32" s="367"/>
    </row>
    <row r="33" spans="1:14" s="248" customFormat="1" x14ac:dyDescent="0.15">
      <c r="A33" s="718"/>
      <c r="B33" s="718"/>
      <c r="C33" s="718"/>
      <c r="D33" s="718"/>
      <c r="E33" s="718"/>
      <c r="F33" s="718"/>
      <c r="G33" s="718"/>
      <c r="H33" s="718"/>
      <c r="I33" s="718"/>
      <c r="J33" s="718"/>
      <c r="K33" s="718"/>
      <c r="M33" s="266"/>
      <c r="N33" s="367"/>
    </row>
    <row r="34" spans="1:14" s="248" customFormat="1" ht="13.5" customHeight="1" x14ac:dyDescent="0.15">
      <c r="A34" s="1733" t="s">
        <v>1754</v>
      </c>
      <c r="B34" s="2050"/>
      <c r="C34" s="2050"/>
      <c r="D34" s="2050"/>
      <c r="E34" s="2050"/>
      <c r="F34" s="2050"/>
      <c r="G34" s="2050"/>
      <c r="H34" s="2050"/>
      <c r="I34" s="2050"/>
      <c r="J34" s="2050"/>
      <c r="K34" s="2051"/>
      <c r="M34" s="266"/>
      <c r="N34" s="367"/>
    </row>
    <row r="35" spans="1:14" s="248" customFormat="1" x14ac:dyDescent="0.15">
      <c r="A35" s="2052"/>
      <c r="B35" s="2053"/>
      <c r="C35" s="2053"/>
      <c r="D35" s="2053"/>
      <c r="E35" s="2053"/>
      <c r="F35" s="2053"/>
      <c r="G35" s="2053"/>
      <c r="H35" s="2053"/>
      <c r="I35" s="2053"/>
      <c r="J35" s="2053"/>
      <c r="K35" s="2054"/>
      <c r="M35" s="266"/>
      <c r="N35" s="367"/>
    </row>
    <row r="36" spans="1:14" s="248" customFormat="1" x14ac:dyDescent="0.15">
      <c r="A36" s="2052"/>
      <c r="B36" s="2053"/>
      <c r="C36" s="2053"/>
      <c r="D36" s="2053"/>
      <c r="E36" s="2053"/>
      <c r="F36" s="2053"/>
      <c r="G36" s="2053"/>
      <c r="H36" s="2053"/>
      <c r="I36" s="2053"/>
      <c r="J36" s="2053"/>
      <c r="K36" s="2054"/>
      <c r="M36" s="266"/>
      <c r="N36" s="367"/>
    </row>
    <row r="37" spans="1:14" s="248" customFormat="1" x14ac:dyDescent="0.15">
      <c r="A37" s="2052"/>
      <c r="B37" s="2053"/>
      <c r="C37" s="2053"/>
      <c r="D37" s="2053"/>
      <c r="E37" s="2053"/>
      <c r="F37" s="2053"/>
      <c r="G37" s="2053"/>
      <c r="H37" s="2053"/>
      <c r="I37" s="2053"/>
      <c r="J37" s="2053"/>
      <c r="K37" s="2054"/>
      <c r="M37" s="266"/>
      <c r="N37" s="367"/>
    </row>
    <row r="38" spans="1:14" s="248" customFormat="1" x14ac:dyDescent="0.15">
      <c r="A38" s="2052"/>
      <c r="B38" s="2053"/>
      <c r="C38" s="2053"/>
      <c r="D38" s="2053"/>
      <c r="E38" s="2053"/>
      <c r="F38" s="2053"/>
      <c r="G38" s="2053"/>
      <c r="H38" s="2053"/>
      <c r="I38" s="2053"/>
      <c r="J38" s="2053"/>
      <c r="K38" s="2054"/>
      <c r="M38" s="266"/>
      <c r="N38" s="367"/>
    </row>
    <row r="39" spans="1:14" s="248" customFormat="1" x14ac:dyDescent="0.15">
      <c r="A39" s="2052"/>
      <c r="B39" s="2053"/>
      <c r="C39" s="2053"/>
      <c r="D39" s="2053"/>
      <c r="E39" s="2053"/>
      <c r="F39" s="2053"/>
      <c r="G39" s="2053"/>
      <c r="H39" s="2053"/>
      <c r="I39" s="2053"/>
      <c r="J39" s="2053"/>
      <c r="K39" s="2054"/>
      <c r="M39" s="266"/>
      <c r="N39" s="367"/>
    </row>
    <row r="40" spans="1:14" s="248" customFormat="1" x14ac:dyDescent="0.15">
      <c r="A40" s="2052"/>
      <c r="B40" s="2053"/>
      <c r="C40" s="2053"/>
      <c r="D40" s="2053"/>
      <c r="E40" s="2053"/>
      <c r="F40" s="2053"/>
      <c r="G40" s="2053"/>
      <c r="H40" s="2053"/>
      <c r="I40" s="2053"/>
      <c r="J40" s="2053"/>
      <c r="K40" s="2054"/>
      <c r="M40" s="266"/>
      <c r="N40" s="367"/>
    </row>
    <row r="41" spans="1:14" s="248" customFormat="1" x14ac:dyDescent="0.15">
      <c r="A41" s="2052"/>
      <c r="B41" s="2053"/>
      <c r="C41" s="2053"/>
      <c r="D41" s="2053"/>
      <c r="E41" s="2053"/>
      <c r="F41" s="2053"/>
      <c r="G41" s="2053"/>
      <c r="H41" s="2053"/>
      <c r="I41" s="2053"/>
      <c r="J41" s="2053"/>
      <c r="K41" s="2054"/>
      <c r="M41" s="266"/>
      <c r="N41" s="367"/>
    </row>
    <row r="42" spans="1:14" s="248" customFormat="1" x14ac:dyDescent="0.15">
      <c r="A42" s="2052"/>
      <c r="B42" s="2053"/>
      <c r="C42" s="2053"/>
      <c r="D42" s="2053"/>
      <c r="E42" s="2053"/>
      <c r="F42" s="2053"/>
      <c r="G42" s="2053"/>
      <c r="H42" s="2053"/>
      <c r="I42" s="2053"/>
      <c r="J42" s="2053"/>
      <c r="K42" s="2054"/>
      <c r="M42" s="266"/>
      <c r="N42" s="367"/>
    </row>
    <row r="43" spans="1:14" s="248" customFormat="1" x14ac:dyDescent="0.15">
      <c r="A43" s="2052"/>
      <c r="B43" s="2053"/>
      <c r="C43" s="2053"/>
      <c r="D43" s="2053"/>
      <c r="E43" s="2053"/>
      <c r="F43" s="2053"/>
      <c r="G43" s="2053"/>
      <c r="H43" s="2053"/>
      <c r="I43" s="2053"/>
      <c r="J43" s="2053"/>
      <c r="K43" s="2054"/>
      <c r="M43" s="266"/>
      <c r="N43" s="367"/>
    </row>
    <row r="44" spans="1:14" s="248" customFormat="1" x14ac:dyDescent="0.15">
      <c r="A44" s="2055"/>
      <c r="B44" s="2056"/>
      <c r="C44" s="2056"/>
      <c r="D44" s="2056"/>
      <c r="E44" s="2056"/>
      <c r="F44" s="2056"/>
      <c r="G44" s="2056"/>
      <c r="H44" s="2056"/>
      <c r="I44" s="2056"/>
      <c r="J44" s="2056"/>
      <c r="K44" s="2057"/>
      <c r="M44" s="266"/>
      <c r="N44" s="367"/>
    </row>
  </sheetData>
  <sheetProtection formatCells="0" formatColumns="0" formatRows="0" insertHyperlinks="0"/>
  <mergeCells count="47">
    <mergeCell ref="A9:I9"/>
    <mergeCell ref="A10:I10"/>
    <mergeCell ref="A13:I13"/>
    <mergeCell ref="J8:K8"/>
    <mergeCell ref="J9:K9"/>
    <mergeCell ref="J10:K10"/>
    <mergeCell ref="J11:K11"/>
    <mergeCell ref="J12:K12"/>
    <mergeCell ref="G18:K18"/>
    <mergeCell ref="G19:K19"/>
    <mergeCell ref="B18:C18"/>
    <mergeCell ref="D18:F18"/>
    <mergeCell ref="D17:F17"/>
    <mergeCell ref="D19:F19"/>
    <mergeCell ref="B21:C21"/>
    <mergeCell ref="G21:K21"/>
    <mergeCell ref="B19:C19"/>
    <mergeCell ref="G20:K20"/>
    <mergeCell ref="D21:F21"/>
    <mergeCell ref="D20:F20"/>
    <mergeCell ref="B20:C20"/>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A34:K44"/>
    <mergeCell ref="F32:H32"/>
    <mergeCell ref="B25:K25"/>
    <mergeCell ref="B24:K24"/>
    <mergeCell ref="D22:F22"/>
    <mergeCell ref="B22:C22"/>
    <mergeCell ref="B28:K28"/>
    <mergeCell ref="G22:K22"/>
    <mergeCell ref="B27:K27"/>
    <mergeCell ref="B26:K26"/>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topLeftCell="D1" zoomScale="90" zoomScaleNormal="100" zoomScaleSheetLayoutView="90" workbookViewId="0">
      <selection activeCell="L41" sqref="L41"/>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64" customWidth="1"/>
    <col min="11" max="11" width="2.625" style="764" customWidth="1"/>
    <col min="12" max="12" width="80.625" style="188" customWidth="1"/>
    <col min="13" max="16384" width="8.875" style="188"/>
  </cols>
  <sheetData>
    <row r="1" spans="1:12" ht="18" customHeight="1" thickBot="1" x14ac:dyDescent="0.2">
      <c r="A1" s="2116" t="s">
        <v>1094</v>
      </c>
      <c r="B1" s="2116"/>
      <c r="C1" s="2116"/>
      <c r="D1" s="2116"/>
      <c r="E1" s="2116"/>
      <c r="F1" s="2116"/>
      <c r="G1" s="2116"/>
      <c r="H1" s="2116"/>
      <c r="I1" s="2116"/>
      <c r="K1" s="989" t="s">
        <v>1213</v>
      </c>
    </row>
    <row r="2" spans="1:12" ht="24.95" customHeight="1" thickTop="1" thickBot="1" x14ac:dyDescent="0.2">
      <c r="A2" s="2117" t="s">
        <v>1093</v>
      </c>
      <c r="B2" s="2117"/>
      <c r="C2" s="2117"/>
      <c r="D2" s="2117"/>
      <c r="E2" s="2117"/>
      <c r="F2" s="2117"/>
      <c r="G2" s="2117"/>
      <c r="H2" s="2117"/>
      <c r="I2" s="744" t="s">
        <v>293</v>
      </c>
      <c r="J2" s="2101" t="str">
        <f>IF(AND(I2&lt;&gt;"",C14&lt;&gt;"",D14&lt;&gt;"",E14&lt;&gt;"",F14&lt;&gt;"",I14&lt;&gt;""),"",IF(I2="あり","下の表うち、少なくとも部門長の欄は入力してください",IF(I2="","←「あり」か「なし」を選択してください","")))</f>
        <v/>
      </c>
      <c r="K2" s="989" t="s">
        <v>1307</v>
      </c>
    </row>
    <row r="3" spans="1:12" ht="15" thickTop="1" x14ac:dyDescent="0.15">
      <c r="A3" s="767"/>
      <c r="B3" s="767"/>
      <c r="C3" s="767"/>
      <c r="D3" s="767"/>
      <c r="E3" s="767"/>
      <c r="F3" s="767"/>
      <c r="G3" s="767"/>
      <c r="H3" s="767"/>
      <c r="I3" s="835" t="s">
        <v>1092</v>
      </c>
      <c r="J3" s="2101"/>
      <c r="K3" s="989" t="s">
        <v>1271</v>
      </c>
    </row>
    <row r="4" spans="1:12" ht="5.0999999999999996" customHeight="1" x14ac:dyDescent="0.15">
      <c r="A4" s="768"/>
      <c r="B4" s="768"/>
      <c r="C4" s="768"/>
      <c r="D4" s="768"/>
      <c r="E4" s="768"/>
      <c r="F4" s="768"/>
      <c r="G4" s="768"/>
      <c r="H4" s="768"/>
      <c r="I4" s="769"/>
      <c r="J4" s="2101"/>
      <c r="L4" s="1104"/>
    </row>
    <row r="5" spans="1:12" s="743" customFormat="1" ht="20.100000000000001" customHeight="1" x14ac:dyDescent="0.15">
      <c r="A5" s="770"/>
      <c r="B5" s="770"/>
      <c r="C5" s="770"/>
      <c r="D5" s="770"/>
      <c r="E5" s="770"/>
      <c r="F5" s="771" t="s">
        <v>1091</v>
      </c>
      <c r="G5" s="2118" t="str">
        <f>表紙①!E2</f>
        <v>市立柏原病院</v>
      </c>
      <c r="H5" s="2119"/>
      <c r="I5" s="2120"/>
      <c r="J5" s="2101"/>
      <c r="K5" s="772"/>
      <c r="L5" s="1202" t="s">
        <v>823</v>
      </c>
    </row>
    <row r="6" spans="1:12" s="743" customFormat="1" ht="20.100000000000001" customHeight="1" x14ac:dyDescent="0.15">
      <c r="A6" s="770"/>
      <c r="B6" s="770"/>
      <c r="C6" s="770"/>
      <c r="D6" s="770"/>
      <c r="E6" s="770"/>
      <c r="F6" s="771" t="s">
        <v>1353</v>
      </c>
      <c r="G6" s="773" t="s">
        <v>1603</v>
      </c>
      <c r="H6" s="773"/>
      <c r="I6" s="773"/>
      <c r="J6" s="772"/>
      <c r="K6" s="772"/>
      <c r="L6" s="361"/>
    </row>
    <row r="7" spans="1:12" s="743" customFormat="1" ht="20.100000000000001" customHeight="1" x14ac:dyDescent="0.15">
      <c r="A7" s="768" t="s">
        <v>1090</v>
      </c>
      <c r="B7" s="768"/>
      <c r="C7" s="770"/>
      <c r="D7" s="770"/>
      <c r="E7" s="770"/>
      <c r="F7" s="771"/>
      <c r="G7" s="774"/>
      <c r="H7" s="775"/>
      <c r="I7" s="775"/>
      <c r="J7" s="772"/>
      <c r="K7" s="772"/>
      <c r="L7" s="361"/>
    </row>
    <row r="8" spans="1:12" ht="16.5" customHeight="1" x14ac:dyDescent="0.15">
      <c r="A8" s="776"/>
      <c r="B8" s="776"/>
      <c r="C8" s="2121" t="s">
        <v>1115</v>
      </c>
      <c r="D8" s="2121"/>
      <c r="E8" s="2121"/>
      <c r="F8" s="2121"/>
      <c r="G8" s="2121"/>
      <c r="H8" s="2121"/>
      <c r="I8" s="2121"/>
      <c r="L8" s="361"/>
    </row>
    <row r="9" spans="1:12" ht="50.25" customHeight="1" x14ac:dyDescent="0.15">
      <c r="A9" s="742"/>
      <c r="B9" s="742"/>
      <c r="C9" s="2113" t="s">
        <v>1116</v>
      </c>
      <c r="D9" s="2113"/>
      <c r="E9" s="2113"/>
      <c r="F9" s="2113"/>
      <c r="G9" s="2113"/>
      <c r="H9" s="2113"/>
      <c r="I9" s="2113"/>
      <c r="L9" s="361"/>
    </row>
    <row r="10" spans="1:12" ht="25.5" customHeight="1" x14ac:dyDescent="0.15">
      <c r="A10" s="742"/>
      <c r="B10" s="742"/>
      <c r="C10" s="2113" t="s">
        <v>1117</v>
      </c>
      <c r="D10" s="2113"/>
      <c r="E10" s="2113"/>
      <c r="F10" s="2113"/>
      <c r="G10" s="2113"/>
      <c r="H10" s="2113"/>
      <c r="I10" s="2113"/>
      <c r="L10" s="361"/>
    </row>
    <row r="11" spans="1:12" ht="30" customHeight="1" x14ac:dyDescent="0.15">
      <c r="A11" s="1212"/>
      <c r="B11" s="1212"/>
      <c r="C11" s="2131" t="s">
        <v>1362</v>
      </c>
      <c r="D11" s="2131"/>
      <c r="E11" s="2131"/>
      <c r="F11" s="2131"/>
      <c r="G11" s="2131"/>
      <c r="H11" s="2131"/>
      <c r="I11" s="2131"/>
      <c r="L11" s="361"/>
    </row>
    <row r="12" spans="1:12" ht="18" customHeight="1" x14ac:dyDescent="0.15">
      <c r="A12" s="2102"/>
      <c r="B12" s="2103"/>
      <c r="C12" s="2122" t="s">
        <v>920</v>
      </c>
      <c r="D12" s="2124" t="s">
        <v>931</v>
      </c>
      <c r="E12" s="2126" t="s">
        <v>930</v>
      </c>
      <c r="F12" s="2128" t="s">
        <v>1363</v>
      </c>
      <c r="G12" s="2129"/>
      <c r="H12" s="2129"/>
      <c r="I12" s="2130"/>
      <c r="L12" s="361"/>
    </row>
    <row r="13" spans="1:12" ht="18" customHeight="1" thickBot="1" x14ac:dyDescent="0.2">
      <c r="A13" s="2104"/>
      <c r="B13" s="2105"/>
      <c r="C13" s="2123"/>
      <c r="D13" s="2125"/>
      <c r="E13" s="2127"/>
      <c r="F13" s="2114" t="s">
        <v>1089</v>
      </c>
      <c r="G13" s="2115"/>
      <c r="H13" s="1215" t="s">
        <v>1361</v>
      </c>
      <c r="I13" s="1216" t="s">
        <v>1088</v>
      </c>
      <c r="L13" s="361"/>
    </row>
    <row r="14" spans="1:12" ht="27" customHeight="1" thickBot="1" x14ac:dyDescent="0.2">
      <c r="A14" s="557">
        <v>1</v>
      </c>
      <c r="B14" s="763" t="s">
        <v>1104</v>
      </c>
      <c r="C14" s="637" t="s">
        <v>218</v>
      </c>
      <c r="D14" s="636" t="s">
        <v>926</v>
      </c>
      <c r="E14" s="686" t="s">
        <v>1671</v>
      </c>
      <c r="F14" s="2097" t="s">
        <v>1755</v>
      </c>
      <c r="G14" s="2098"/>
      <c r="H14" s="1214" t="s">
        <v>1756</v>
      </c>
      <c r="I14" s="1332" t="s">
        <v>1757</v>
      </c>
      <c r="J14" s="1103" t="str">
        <f>IF(AND(I2="あり",C14&lt;&gt;"",D14&lt;&gt;"",E14&lt;&gt;"",F14&lt;&gt;"",I14&lt;&gt;""),"OK",IF(I2&lt;&gt;"あり","",IF(OR(C14="",D14="",E14="",F14="",I14=""),"未記入あり","")))</f>
        <v>OK</v>
      </c>
      <c r="L14" s="361"/>
    </row>
    <row r="15" spans="1:12" ht="27" customHeight="1" thickBot="1" x14ac:dyDescent="0.2">
      <c r="A15" s="557">
        <v>2</v>
      </c>
      <c r="B15" s="2110"/>
      <c r="C15" s="637" t="s">
        <v>929</v>
      </c>
      <c r="D15" s="636" t="s">
        <v>926</v>
      </c>
      <c r="E15" s="686" t="s">
        <v>928</v>
      </c>
      <c r="F15" s="2097" t="s">
        <v>1758</v>
      </c>
      <c r="G15" s="2098"/>
      <c r="H15" s="1214" t="s">
        <v>1759</v>
      </c>
      <c r="I15" s="1333" t="s">
        <v>1760</v>
      </c>
      <c r="L15" s="361"/>
    </row>
    <row r="16" spans="1:12" ht="27" customHeight="1" thickBot="1" x14ac:dyDescent="0.2">
      <c r="A16" s="557">
        <v>3</v>
      </c>
      <c r="B16" s="2111"/>
      <c r="C16" s="637" t="s">
        <v>218</v>
      </c>
      <c r="D16" s="636" t="s">
        <v>926</v>
      </c>
      <c r="E16" s="686" t="s">
        <v>1671</v>
      </c>
      <c r="F16" s="2097" t="s">
        <v>1755</v>
      </c>
      <c r="G16" s="2098"/>
      <c r="H16" s="1214" t="s">
        <v>1756</v>
      </c>
      <c r="I16" s="1332" t="s">
        <v>1757</v>
      </c>
      <c r="L16" s="361"/>
    </row>
    <row r="17" spans="1:12" ht="27" customHeight="1" thickBot="1" x14ac:dyDescent="0.2">
      <c r="A17" s="557">
        <v>4</v>
      </c>
      <c r="B17" s="2111"/>
      <c r="C17" s="637" t="s">
        <v>218</v>
      </c>
      <c r="D17" s="636" t="s">
        <v>926</v>
      </c>
      <c r="E17" s="686" t="s">
        <v>1671</v>
      </c>
      <c r="F17" s="2097"/>
      <c r="G17" s="2098"/>
      <c r="H17" s="1214"/>
      <c r="I17" s="1332"/>
      <c r="L17" s="361"/>
    </row>
    <row r="18" spans="1:12" ht="27" customHeight="1" thickBot="1" x14ac:dyDescent="0.2">
      <c r="A18" s="557">
        <v>5</v>
      </c>
      <c r="B18" s="2111"/>
      <c r="C18" s="637" t="s">
        <v>218</v>
      </c>
      <c r="D18" s="636" t="s">
        <v>926</v>
      </c>
      <c r="E18" s="686" t="s">
        <v>1671</v>
      </c>
      <c r="F18" s="2097"/>
      <c r="G18" s="2098"/>
      <c r="H18" s="1214"/>
      <c r="I18" s="1332"/>
      <c r="L18" s="361"/>
    </row>
    <row r="19" spans="1:12" ht="27" customHeight="1" thickBot="1" x14ac:dyDescent="0.2">
      <c r="A19" s="557">
        <v>6</v>
      </c>
      <c r="B19" s="2111"/>
      <c r="C19" s="637" t="s">
        <v>218</v>
      </c>
      <c r="D19" s="636" t="s">
        <v>926</v>
      </c>
      <c r="E19" s="686" t="s">
        <v>1671</v>
      </c>
      <c r="F19" s="2097"/>
      <c r="G19" s="2098"/>
      <c r="H19" s="1214"/>
      <c r="I19" s="1332"/>
      <c r="L19" s="361"/>
    </row>
    <row r="20" spans="1:12" ht="27" customHeight="1" thickBot="1" x14ac:dyDescent="0.2">
      <c r="A20" s="557">
        <v>7</v>
      </c>
      <c r="B20" s="2111"/>
      <c r="C20" s="637" t="s">
        <v>929</v>
      </c>
      <c r="D20" s="636" t="s">
        <v>926</v>
      </c>
      <c r="E20" s="686" t="s">
        <v>1671</v>
      </c>
      <c r="F20" s="2097" t="s">
        <v>1758</v>
      </c>
      <c r="G20" s="2098"/>
      <c r="H20" s="1214" t="s">
        <v>1759</v>
      </c>
      <c r="I20" s="1333" t="s">
        <v>1761</v>
      </c>
      <c r="L20" s="361"/>
    </row>
    <row r="21" spans="1:12" ht="27" customHeight="1" thickBot="1" x14ac:dyDescent="0.2">
      <c r="A21" s="557">
        <v>8</v>
      </c>
      <c r="B21" s="2111"/>
      <c r="C21" s="637" t="s">
        <v>929</v>
      </c>
      <c r="D21" s="636" t="s">
        <v>926</v>
      </c>
      <c r="E21" s="686" t="s">
        <v>1671</v>
      </c>
      <c r="F21" s="2097"/>
      <c r="G21" s="2098"/>
      <c r="H21" s="1214"/>
      <c r="I21" s="1332"/>
      <c r="L21" s="361"/>
    </row>
    <row r="22" spans="1:12" ht="27" customHeight="1" thickBot="1" x14ac:dyDescent="0.2">
      <c r="A22" s="557">
        <v>9</v>
      </c>
      <c r="B22" s="2111"/>
      <c r="C22" s="637" t="s">
        <v>1712</v>
      </c>
      <c r="D22" s="636" t="s">
        <v>926</v>
      </c>
      <c r="E22" s="686" t="s">
        <v>1671</v>
      </c>
      <c r="F22" s="2097"/>
      <c r="G22" s="2098"/>
      <c r="H22" s="1214"/>
      <c r="I22" s="1332"/>
      <c r="L22" s="361"/>
    </row>
    <row r="23" spans="1:12" ht="27" customHeight="1" thickBot="1" x14ac:dyDescent="0.2">
      <c r="A23" s="557">
        <v>10</v>
      </c>
      <c r="B23" s="2112"/>
      <c r="C23" s="637" t="s">
        <v>1762</v>
      </c>
      <c r="D23" s="636" t="s">
        <v>926</v>
      </c>
      <c r="E23" s="686" t="s">
        <v>1671</v>
      </c>
      <c r="F23" s="2097"/>
      <c r="G23" s="2098"/>
      <c r="H23" s="1214"/>
      <c r="I23" s="1332"/>
      <c r="L23" s="361"/>
    </row>
    <row r="24" spans="1:12" ht="20.100000000000001" customHeight="1" x14ac:dyDescent="0.15">
      <c r="A24" s="764"/>
      <c r="B24" s="764"/>
      <c r="C24" s="764"/>
      <c r="D24" s="764"/>
      <c r="E24" s="764"/>
      <c r="F24" s="764"/>
      <c r="G24" s="764"/>
      <c r="H24" s="764"/>
      <c r="I24" s="764"/>
      <c r="J24" s="766" t="s">
        <v>390</v>
      </c>
      <c r="K24" s="766"/>
      <c r="L24" s="361"/>
    </row>
    <row r="25" spans="1:12" x14ac:dyDescent="0.15">
      <c r="A25" s="2106" t="s">
        <v>921</v>
      </c>
      <c r="B25" s="2106"/>
      <c r="C25" s="2106"/>
      <c r="D25" s="2106"/>
      <c r="E25" s="2106"/>
      <c r="F25" s="2106"/>
      <c r="G25" s="2106"/>
      <c r="H25" s="2106"/>
      <c r="I25" s="2106"/>
      <c r="J25" s="2106"/>
      <c r="K25" s="946"/>
      <c r="L25" s="361"/>
    </row>
    <row r="26" spans="1:12" ht="24" customHeight="1" thickBot="1" x14ac:dyDescent="0.2">
      <c r="A26" s="741"/>
      <c r="B26" s="2107" t="s">
        <v>920</v>
      </c>
      <c r="C26" s="2108"/>
      <c r="D26" s="2108"/>
      <c r="E26" s="273"/>
      <c r="F26" s="262"/>
      <c r="G26" s="273"/>
      <c r="H26" s="273"/>
      <c r="I26" s="273"/>
      <c r="L26" s="361"/>
    </row>
    <row r="27" spans="1:12" ht="24" customHeight="1" thickBot="1" x14ac:dyDescent="0.2">
      <c r="A27" s="740" t="s">
        <v>1087</v>
      </c>
      <c r="B27" s="2109" t="s">
        <v>1086</v>
      </c>
      <c r="C27" s="2109"/>
      <c r="D27" s="2109"/>
      <c r="E27" s="273"/>
      <c r="F27" s="262"/>
      <c r="G27" s="273"/>
      <c r="H27" s="273"/>
      <c r="I27" s="273"/>
      <c r="L27" s="361"/>
    </row>
    <row r="28" spans="1:12" ht="24" customHeight="1" thickBot="1" x14ac:dyDescent="0.2">
      <c r="A28" s="739">
        <v>1</v>
      </c>
      <c r="B28" s="1934" t="s">
        <v>1763</v>
      </c>
      <c r="C28" s="1935"/>
      <c r="D28" s="1936"/>
      <c r="E28" s="273"/>
      <c r="F28" s="262"/>
      <c r="G28" s="273"/>
      <c r="H28" s="273"/>
      <c r="I28" s="273"/>
      <c r="L28" s="361"/>
    </row>
    <row r="29" spans="1:12" ht="24" customHeight="1" thickBot="1" x14ac:dyDescent="0.2">
      <c r="A29" s="738">
        <v>2</v>
      </c>
      <c r="B29" s="1934"/>
      <c r="C29" s="1935"/>
      <c r="D29" s="1936"/>
      <c r="E29" s="273"/>
      <c r="F29" s="262"/>
      <c r="G29" s="273"/>
      <c r="H29" s="273"/>
      <c r="I29" s="273"/>
      <c r="L29" s="361"/>
    </row>
    <row r="30" spans="1:12" ht="24" customHeight="1" thickBot="1" x14ac:dyDescent="0.2">
      <c r="A30" s="738">
        <v>3</v>
      </c>
      <c r="B30" s="1934"/>
      <c r="C30" s="1935"/>
      <c r="D30" s="1936"/>
      <c r="E30" s="273"/>
      <c r="F30" s="262"/>
      <c r="G30" s="273"/>
      <c r="H30" s="273"/>
      <c r="I30" s="273"/>
      <c r="L30" s="361"/>
    </row>
    <row r="31" spans="1:12" ht="24" customHeight="1" thickBot="1" x14ac:dyDescent="0.2">
      <c r="A31" s="738">
        <v>4</v>
      </c>
      <c r="B31" s="1933"/>
      <c r="C31" s="1933"/>
      <c r="D31" s="1933"/>
      <c r="E31" s="273"/>
      <c r="F31" s="262"/>
      <c r="G31" s="273"/>
      <c r="H31" s="273"/>
      <c r="I31" s="273"/>
      <c r="L31" s="361"/>
    </row>
    <row r="32" spans="1:12" ht="24" customHeight="1" thickBot="1" x14ac:dyDescent="0.2">
      <c r="A32" s="738">
        <v>5</v>
      </c>
      <c r="B32" s="1933"/>
      <c r="C32" s="1933"/>
      <c r="D32" s="1933"/>
      <c r="E32" s="273"/>
      <c r="F32" s="262"/>
      <c r="G32" s="273"/>
      <c r="H32" s="273"/>
      <c r="I32" s="273"/>
      <c r="L32" s="361"/>
    </row>
    <row r="33" spans="1:12" x14ac:dyDescent="0.15">
      <c r="A33" s="764"/>
      <c r="B33" s="764"/>
      <c r="C33" s="764"/>
      <c r="D33" s="764"/>
      <c r="E33" s="765"/>
      <c r="F33" s="836"/>
      <c r="G33" s="765"/>
      <c r="H33" s="765"/>
      <c r="I33" s="765"/>
      <c r="L33" s="361"/>
    </row>
    <row r="34" spans="1:12" ht="42.75" customHeight="1" x14ac:dyDescent="0.15">
      <c r="A34" s="2084" t="s">
        <v>1424</v>
      </c>
      <c r="B34" s="2085"/>
      <c r="C34" s="2085"/>
      <c r="D34" s="2085"/>
      <c r="E34" s="2085"/>
      <c r="F34" s="2085"/>
      <c r="G34" s="2085"/>
      <c r="H34" s="2085"/>
      <c r="I34" s="764"/>
      <c r="L34" s="361"/>
    </row>
    <row r="35" spans="1:12" x14ac:dyDescent="0.15">
      <c r="A35" s="764"/>
      <c r="B35" s="764"/>
      <c r="C35" s="764"/>
      <c r="D35" s="764"/>
      <c r="E35" s="764"/>
      <c r="F35" s="764"/>
      <c r="G35" s="764"/>
      <c r="H35" s="764"/>
      <c r="I35" s="764"/>
      <c r="L35" s="361"/>
    </row>
    <row r="36" spans="1:12" x14ac:dyDescent="0.15">
      <c r="A36" s="2099"/>
      <c r="B36" s="2099" t="s">
        <v>1085</v>
      </c>
      <c r="C36" s="2099"/>
      <c r="D36" s="2099"/>
      <c r="E36" s="2099"/>
      <c r="F36" s="2099" t="s">
        <v>1084</v>
      </c>
      <c r="G36" s="2099"/>
      <c r="H36" s="2099"/>
      <c r="I36" s="2092" t="s">
        <v>1426</v>
      </c>
      <c r="J36" s="1243"/>
      <c r="K36" s="188"/>
    </row>
    <row r="37" spans="1:12" x14ac:dyDescent="0.15">
      <c r="A37" s="2099"/>
      <c r="B37" s="2099"/>
      <c r="C37" s="2099"/>
      <c r="D37" s="2099"/>
      <c r="E37" s="2099"/>
      <c r="F37" s="2099"/>
      <c r="G37" s="2099"/>
      <c r="H37" s="2099"/>
      <c r="I37" s="1898"/>
      <c r="J37" s="1243"/>
      <c r="K37" s="188"/>
    </row>
    <row r="38" spans="1:12" ht="33" customHeight="1" x14ac:dyDescent="0.15">
      <c r="A38" s="737" t="s">
        <v>863</v>
      </c>
      <c r="B38" s="2100" t="s">
        <v>1418</v>
      </c>
      <c r="C38" s="2093"/>
      <c r="D38" s="2093"/>
      <c r="E38" s="2093"/>
      <c r="F38" s="2093" t="s">
        <v>1425</v>
      </c>
      <c r="G38" s="2093"/>
      <c r="H38" s="2093"/>
      <c r="I38" s="1241" t="s">
        <v>1430</v>
      </c>
      <c r="J38" s="1243"/>
      <c r="K38" s="188"/>
    </row>
    <row r="39" spans="1:12" ht="33" customHeight="1" x14ac:dyDescent="0.15">
      <c r="A39" s="737" t="s">
        <v>863</v>
      </c>
      <c r="B39" s="2094" t="s">
        <v>1419</v>
      </c>
      <c r="C39" s="2095"/>
      <c r="D39" s="2095"/>
      <c r="E39" s="2096"/>
      <c r="F39" s="2093" t="s">
        <v>1356</v>
      </c>
      <c r="G39" s="2093"/>
      <c r="H39" s="2093"/>
      <c r="I39" s="1241" t="s">
        <v>1427</v>
      </c>
      <c r="J39" s="1243"/>
      <c r="K39" s="188"/>
    </row>
    <row r="40" spans="1:12" ht="33" customHeight="1" x14ac:dyDescent="0.15">
      <c r="A40" s="737" t="s">
        <v>863</v>
      </c>
      <c r="B40" s="2100" t="s">
        <v>1428</v>
      </c>
      <c r="C40" s="2093"/>
      <c r="D40" s="2093"/>
      <c r="E40" s="2093"/>
      <c r="F40" s="2093" t="s">
        <v>1429</v>
      </c>
      <c r="G40" s="2093"/>
      <c r="H40" s="2093"/>
      <c r="I40" s="1241" t="s">
        <v>1427</v>
      </c>
      <c r="J40" s="1243"/>
      <c r="K40" s="188"/>
    </row>
    <row r="41" spans="1:12" ht="33" customHeight="1" x14ac:dyDescent="0.15">
      <c r="A41" s="737" t="s">
        <v>863</v>
      </c>
      <c r="B41" s="2094" t="s">
        <v>1421</v>
      </c>
      <c r="C41" s="2095"/>
      <c r="D41" s="2095"/>
      <c r="E41" s="2096"/>
      <c r="F41" s="2093" t="s">
        <v>1356</v>
      </c>
      <c r="G41" s="2093"/>
      <c r="H41" s="2093"/>
      <c r="I41" s="1241"/>
      <c r="J41" s="1243"/>
      <c r="K41" s="188"/>
    </row>
    <row r="42" spans="1:12" ht="33" customHeight="1" x14ac:dyDescent="0.15">
      <c r="A42" s="737" t="s">
        <v>863</v>
      </c>
      <c r="B42" s="2100" t="s">
        <v>1422</v>
      </c>
      <c r="C42" s="2093"/>
      <c r="D42" s="2093"/>
      <c r="E42" s="2093"/>
      <c r="F42" s="2093" t="s">
        <v>1356</v>
      </c>
      <c r="G42" s="2093"/>
      <c r="H42" s="2093"/>
      <c r="I42" s="1241"/>
      <c r="J42" s="1243"/>
      <c r="K42" s="188"/>
    </row>
    <row r="43" spans="1:12" ht="33" customHeight="1" x14ac:dyDescent="0.15">
      <c r="A43" s="737" t="s">
        <v>863</v>
      </c>
      <c r="B43" s="2094" t="s">
        <v>1423</v>
      </c>
      <c r="C43" s="2095"/>
      <c r="D43" s="2095"/>
      <c r="E43" s="2096"/>
      <c r="F43" s="2093" t="s">
        <v>1356</v>
      </c>
      <c r="G43" s="2093"/>
      <c r="H43" s="2093"/>
      <c r="I43" s="1241"/>
      <c r="J43" s="1243"/>
      <c r="K43" s="188"/>
    </row>
    <row r="44" spans="1:12" ht="33" customHeight="1" x14ac:dyDescent="0.15">
      <c r="A44" s="737" t="s">
        <v>863</v>
      </c>
      <c r="B44" s="2086" t="s">
        <v>1420</v>
      </c>
      <c r="C44" s="2087"/>
      <c r="D44" s="2087"/>
      <c r="E44" s="2088"/>
      <c r="F44" s="2089" t="s">
        <v>1356</v>
      </c>
      <c r="G44" s="2090"/>
      <c r="H44" s="2091"/>
      <c r="I44" s="1241"/>
      <c r="J44" s="1243"/>
      <c r="K44" s="188"/>
    </row>
    <row r="45" spans="1:12" ht="33" customHeight="1" x14ac:dyDescent="0.15">
      <c r="A45" s="736">
        <v>2</v>
      </c>
      <c r="B45" s="2083"/>
      <c r="C45" s="2083"/>
      <c r="D45" s="2083"/>
      <c r="E45" s="2083"/>
      <c r="F45" s="2083"/>
      <c r="G45" s="2083"/>
      <c r="H45" s="2083"/>
      <c r="I45" s="1242"/>
      <c r="J45" s="1243"/>
      <c r="K45" s="188"/>
    </row>
    <row r="46" spans="1:12" ht="33" customHeight="1" x14ac:dyDescent="0.15">
      <c r="A46" s="736">
        <v>3</v>
      </c>
      <c r="B46" s="2083"/>
      <c r="C46" s="2083"/>
      <c r="D46" s="2083"/>
      <c r="E46" s="2083"/>
      <c r="F46" s="2083"/>
      <c r="G46" s="2083"/>
      <c r="H46" s="2083"/>
      <c r="I46" s="1242"/>
      <c r="J46" s="1243"/>
      <c r="K46" s="188"/>
    </row>
    <row r="47" spans="1:12" ht="33" customHeight="1" x14ac:dyDescent="0.15">
      <c r="A47" s="736">
        <v>4</v>
      </c>
      <c r="B47" s="2083"/>
      <c r="C47" s="2083"/>
      <c r="D47" s="2083"/>
      <c r="E47" s="2083"/>
      <c r="F47" s="2083"/>
      <c r="G47" s="2083"/>
      <c r="H47" s="2083"/>
      <c r="I47" s="1242"/>
      <c r="J47" s="1243"/>
      <c r="K47" s="188"/>
    </row>
    <row r="48" spans="1:12" ht="33" customHeight="1" x14ac:dyDescent="0.15">
      <c r="A48" s="736">
        <v>5</v>
      </c>
      <c r="B48" s="2083"/>
      <c r="C48" s="2083"/>
      <c r="D48" s="2083"/>
      <c r="E48" s="2083"/>
      <c r="F48" s="2083"/>
      <c r="G48" s="2083"/>
      <c r="H48" s="2083"/>
      <c r="I48" s="1242"/>
      <c r="J48" s="1244"/>
      <c r="K48" s="188"/>
    </row>
  </sheetData>
  <mergeCells count="60">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8:E48"/>
    <mergeCell ref="F48:H48"/>
    <mergeCell ref="F36:H37"/>
    <mergeCell ref="B39:E39"/>
    <mergeCell ref="F39:H39"/>
    <mergeCell ref="B36:E37"/>
    <mergeCell ref="B45:E45"/>
    <mergeCell ref="F45:H45"/>
    <mergeCell ref="F38:H38"/>
    <mergeCell ref="B42:E42"/>
    <mergeCell ref="F42:H42"/>
    <mergeCell ref="B43:E43"/>
    <mergeCell ref="F43:H43"/>
    <mergeCell ref="B40:E40"/>
    <mergeCell ref="B46:E46"/>
    <mergeCell ref="F46:H46"/>
    <mergeCell ref="F16:G16"/>
    <mergeCell ref="F19:G19"/>
    <mergeCell ref="F20:G20"/>
    <mergeCell ref="F21:G21"/>
    <mergeCell ref="F22:G22"/>
    <mergeCell ref="I36:I37"/>
    <mergeCell ref="F40:H40"/>
    <mergeCell ref="B41:E41"/>
    <mergeCell ref="F41:H41"/>
    <mergeCell ref="F23:G23"/>
    <mergeCell ref="B47:E47"/>
    <mergeCell ref="F47:H47"/>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3"/>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8"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362" t="str">
        <f>IF(COUNTIF((W8:W328),"未入力あり"),"※このシートには未入力があります。「未入力あり」の行を確認してください。↓","✔チェック欄に未入力なし")</f>
        <v>✔チェック欄に未入力なし</v>
      </c>
      <c r="W1" s="1362"/>
    </row>
    <row r="2" spans="1:30" ht="28.5" customHeight="1" x14ac:dyDescent="0.15">
      <c r="A2" s="1404" t="s">
        <v>1627</v>
      </c>
      <c r="B2" s="1404"/>
      <c r="C2" s="1404"/>
      <c r="D2" s="1404"/>
      <c r="E2" s="1404"/>
      <c r="F2" s="1404"/>
      <c r="G2" s="1404"/>
      <c r="H2" s="1404"/>
      <c r="I2" s="1404"/>
      <c r="J2" s="1404"/>
      <c r="K2" s="1404"/>
      <c r="L2" s="1404"/>
      <c r="M2" s="1404"/>
      <c r="N2" s="1404"/>
      <c r="O2" s="1404"/>
      <c r="P2" s="1404"/>
      <c r="Q2" s="1404"/>
      <c r="R2" s="1404"/>
      <c r="S2" s="1404"/>
      <c r="T2" s="1404"/>
      <c r="U2" s="1404"/>
      <c r="V2" s="1362"/>
      <c r="W2" s="1362"/>
      <c r="X2" s="22"/>
      <c r="Y2" s="22"/>
      <c r="Z2" s="22"/>
      <c r="AA2" s="26"/>
      <c r="AB2" s="26"/>
      <c r="AC2" s="26"/>
      <c r="AD2" s="26"/>
    </row>
    <row r="3" spans="1:30" ht="24.95" customHeight="1" x14ac:dyDescent="0.15">
      <c r="A3" s="1405" t="s">
        <v>1633</v>
      </c>
      <c r="B3" s="1405"/>
      <c r="C3" s="1405"/>
      <c r="D3" s="1405"/>
      <c r="E3" s="1405"/>
      <c r="F3" s="1405"/>
      <c r="G3" s="1405"/>
      <c r="H3" s="1405"/>
      <c r="I3" s="1405"/>
      <c r="J3" s="1405"/>
      <c r="K3" s="1405"/>
      <c r="L3" s="1405"/>
      <c r="M3" s="1405"/>
      <c r="N3" s="1405"/>
      <c r="O3" s="1405"/>
      <c r="P3" s="1405"/>
      <c r="Q3" s="1405"/>
      <c r="R3" s="1405"/>
      <c r="S3" s="1405"/>
      <c r="T3" s="1405"/>
      <c r="U3" s="1405"/>
      <c r="V3" s="1362"/>
      <c r="W3" s="1362"/>
      <c r="X3" s="22"/>
      <c r="Y3" s="22"/>
      <c r="Z3" s="22"/>
      <c r="AA3" s="26"/>
      <c r="AB3" s="26"/>
      <c r="AC3" s="26"/>
      <c r="AD3" s="26"/>
    </row>
    <row r="4" spans="1:30" ht="9.75" customHeight="1" thickBot="1" x14ac:dyDescent="0.2">
      <c r="A4" s="16"/>
      <c r="B4" s="16"/>
      <c r="C4" s="16"/>
      <c r="D4" s="16"/>
      <c r="E4" s="16"/>
      <c r="F4" s="22"/>
      <c r="G4" s="17"/>
      <c r="H4" s="25"/>
      <c r="I4" s="23"/>
      <c r="J4" s="24"/>
      <c r="K4" s="1406"/>
      <c r="L4" s="1407"/>
      <c r="M4" s="1407"/>
      <c r="N4" s="1407"/>
      <c r="O4" s="1407"/>
      <c r="P4" s="1407"/>
      <c r="Q4" s="1407"/>
      <c r="R4" s="1407"/>
      <c r="S4" s="1407"/>
      <c r="T4" s="1407"/>
      <c r="U4" s="1407"/>
      <c r="V4" s="1362"/>
      <c r="W4" s="1362"/>
      <c r="X4" s="22"/>
      <c r="Y4" s="22"/>
      <c r="Z4" s="22"/>
      <c r="AA4" s="26"/>
      <c r="AB4" s="26"/>
      <c r="AC4" s="26"/>
      <c r="AD4" s="26"/>
    </row>
    <row r="5" spans="1:30" s="16" customFormat="1" ht="20.100000000000001" customHeight="1" thickBot="1" x14ac:dyDescent="0.2">
      <c r="A5" s="26" t="s">
        <v>1628</v>
      </c>
      <c r="B5" s="26"/>
      <c r="C5" s="26"/>
      <c r="D5" s="26"/>
      <c r="E5" s="26"/>
      <c r="F5" s="22"/>
      <c r="G5" s="1328"/>
      <c r="H5" s="1329" t="s">
        <v>1629</v>
      </c>
      <c r="I5" s="1408" t="s">
        <v>1630</v>
      </c>
      <c r="J5" s="1408"/>
      <c r="K5" s="1407"/>
      <c r="L5" s="1407"/>
      <c r="M5" s="1407"/>
      <c r="N5" s="1407"/>
      <c r="O5" s="1407"/>
      <c r="P5" s="1407"/>
      <c r="Q5" s="1407"/>
      <c r="R5" s="1407"/>
      <c r="S5" s="1407"/>
      <c r="T5" s="1407"/>
      <c r="U5" s="1407"/>
      <c r="V5" s="1362"/>
      <c r="W5" s="1362"/>
    </row>
    <row r="6" spans="1:30" s="16" customFormat="1" ht="20.100000000000001" customHeight="1" x14ac:dyDescent="0.15">
      <c r="A6" s="22" t="s">
        <v>1631</v>
      </c>
      <c r="B6" s="22"/>
      <c r="C6" s="22"/>
      <c r="D6" s="22"/>
      <c r="E6" s="22"/>
      <c r="F6" s="22"/>
      <c r="G6" s="25"/>
      <c r="H6" s="241"/>
      <c r="I6" s="24" t="s">
        <v>1632</v>
      </c>
      <c r="K6" s="23"/>
      <c r="L6" s="24"/>
      <c r="M6" s="22"/>
      <c r="N6" s="24"/>
      <c r="V6" s="1362"/>
      <c r="W6" s="1362"/>
    </row>
    <row r="7" spans="1:30" s="16" customFormat="1" ht="20.100000000000001" customHeight="1" x14ac:dyDescent="0.15">
      <c r="A7" s="22"/>
      <c r="B7" s="22"/>
      <c r="C7" s="22"/>
      <c r="D7" s="22"/>
      <c r="E7" s="22"/>
      <c r="F7" s="22"/>
      <c r="G7" s="25"/>
      <c r="H7" s="241"/>
      <c r="I7" s="23"/>
      <c r="J7" s="24"/>
      <c r="K7" s="23"/>
      <c r="L7" s="24"/>
      <c r="M7" s="22"/>
      <c r="N7" s="24"/>
      <c r="V7" s="1362"/>
      <c r="W7" s="1362"/>
    </row>
    <row r="8" spans="1:30" ht="20.100000000000001" customHeight="1" x14ac:dyDescent="0.15">
      <c r="A8" s="26" t="s">
        <v>1565</v>
      </c>
      <c r="B8" s="26"/>
      <c r="C8" s="26"/>
      <c r="D8" s="26"/>
      <c r="E8" s="26"/>
      <c r="F8" s="22"/>
      <c r="G8" s="27"/>
      <c r="H8" s="25"/>
      <c r="I8" s="23"/>
      <c r="J8" s="24"/>
      <c r="K8" s="24"/>
      <c r="L8" s="24"/>
      <c r="M8" s="24"/>
      <c r="N8" s="24"/>
      <c r="O8" s="24"/>
      <c r="P8" s="24"/>
      <c r="Q8" s="24"/>
      <c r="R8" s="23"/>
      <c r="S8" s="24"/>
      <c r="T8" s="23"/>
      <c r="U8" s="383"/>
      <c r="W8" s="16"/>
      <c r="Y8" s="1195"/>
    </row>
    <row r="9" spans="1:30" ht="20.100000000000001" customHeight="1" x14ac:dyDescent="0.15">
      <c r="A9" s="462" t="s">
        <v>361</v>
      </c>
      <c r="B9" s="463"/>
      <c r="C9" s="463"/>
      <c r="D9" s="463"/>
      <c r="E9" s="463"/>
      <c r="F9" s="464"/>
      <c r="G9" s="465"/>
      <c r="H9" s="1388" t="str">
        <f>表紙①!E2</f>
        <v>市立柏原病院</v>
      </c>
      <c r="I9" s="1389"/>
      <c r="J9" s="1389"/>
      <c r="K9" s="1389"/>
      <c r="L9" s="1389"/>
      <c r="M9" s="1389"/>
      <c r="N9" s="1389"/>
      <c r="O9" s="1389"/>
      <c r="P9" s="1389"/>
      <c r="Q9" s="1389"/>
      <c r="R9" s="1389"/>
      <c r="S9" s="1389"/>
      <c r="T9" s="1390"/>
      <c r="U9" s="466"/>
      <c r="V9" s="478">
        <v>12</v>
      </c>
      <c r="Y9" s="1196"/>
    </row>
    <row r="10" spans="1:30" ht="20.100000000000001" customHeight="1" thickBot="1" x14ac:dyDescent="0.2">
      <c r="A10" s="460"/>
      <c r="B10" s="33"/>
      <c r="C10" s="33"/>
      <c r="D10" s="33"/>
      <c r="E10" s="33"/>
      <c r="F10" s="34"/>
      <c r="G10" s="1327"/>
      <c r="H10" s="467"/>
      <c r="I10" s="205"/>
      <c r="J10" s="205"/>
      <c r="K10" s="205"/>
      <c r="L10" s="205"/>
      <c r="M10" s="205"/>
      <c r="N10" s="205"/>
      <c r="O10" s="205"/>
      <c r="P10" s="205"/>
      <c r="Q10" s="205"/>
      <c r="R10" s="205"/>
      <c r="S10" s="205"/>
      <c r="T10" s="468"/>
      <c r="U10" s="461"/>
      <c r="V10" s="478">
        <v>13</v>
      </c>
      <c r="Y10" s="1196"/>
    </row>
    <row r="11" spans="1:30" ht="20.100000000000001" customHeight="1" thickBot="1" x14ac:dyDescent="0.2">
      <c r="A11" s="28"/>
      <c r="B11" s="29" t="s">
        <v>428</v>
      </c>
      <c r="C11" s="29"/>
      <c r="D11" s="29"/>
      <c r="E11" s="29"/>
      <c r="F11" s="30"/>
      <c r="G11" s="502"/>
      <c r="H11" s="1398" t="s">
        <v>1654</v>
      </c>
      <c r="I11" s="1399"/>
      <c r="J11" s="1399"/>
      <c r="K11" s="1399"/>
      <c r="L11" s="1399"/>
      <c r="M11" s="1399"/>
      <c r="N11" s="1399"/>
      <c r="O11" s="1399"/>
      <c r="P11" s="1399"/>
      <c r="Q11" s="1399"/>
      <c r="R11" s="1399"/>
      <c r="S11" s="1399"/>
      <c r="T11" s="1400"/>
      <c r="U11" s="414"/>
      <c r="V11" s="478">
        <v>14</v>
      </c>
      <c r="W11" s="417"/>
      <c r="Y11" s="1196"/>
    </row>
    <row r="12" spans="1:30" ht="20.100000000000001" customHeight="1" x14ac:dyDescent="0.15">
      <c r="A12" s="418"/>
      <c r="B12" s="29"/>
      <c r="C12" s="29"/>
      <c r="D12" s="29"/>
      <c r="E12" s="29"/>
      <c r="F12" s="30"/>
      <c r="G12" s="502"/>
      <c r="H12" s="446"/>
      <c r="I12" s="446"/>
      <c r="J12" s="446"/>
      <c r="K12" s="446"/>
      <c r="L12" s="446"/>
      <c r="M12" s="446"/>
      <c r="N12" s="446"/>
      <c r="O12" s="446"/>
      <c r="P12" s="446"/>
      <c r="Q12" s="446"/>
      <c r="R12" s="446"/>
      <c r="S12" s="446"/>
      <c r="T12" s="446"/>
      <c r="U12" s="414"/>
      <c r="V12" s="478">
        <v>15</v>
      </c>
      <c r="W12" s="417"/>
      <c r="Y12" s="1196"/>
    </row>
    <row r="13" spans="1:30" ht="20.100000000000001" customHeight="1" thickBot="1" x14ac:dyDescent="0.2">
      <c r="A13" s="28" t="s">
        <v>327</v>
      </c>
      <c r="B13" s="29"/>
      <c r="C13" s="29"/>
      <c r="D13" s="29"/>
      <c r="E13" s="29"/>
      <c r="F13" s="30"/>
      <c r="G13" s="502"/>
      <c r="H13" s="419"/>
      <c r="I13" s="46"/>
      <c r="J13" s="46"/>
      <c r="K13" s="46"/>
      <c r="L13" s="46"/>
      <c r="M13" s="46"/>
      <c r="N13" s="46"/>
      <c r="O13" s="46"/>
      <c r="P13" s="46"/>
      <c r="Q13" s="46"/>
      <c r="R13" s="46"/>
      <c r="S13" s="46"/>
      <c r="T13" s="46"/>
      <c r="U13" s="31"/>
      <c r="V13" s="478">
        <v>16</v>
      </c>
      <c r="Y13" s="1196"/>
      <c r="Z13" s="1409"/>
    </row>
    <row r="14" spans="1:30" ht="20.100000000000001" customHeight="1" thickBot="1" x14ac:dyDescent="0.2">
      <c r="A14" s="28"/>
      <c r="B14" s="29" t="s">
        <v>234</v>
      </c>
      <c r="C14" s="29"/>
      <c r="D14" s="29"/>
      <c r="E14" s="29"/>
      <c r="F14" s="30"/>
      <c r="G14" s="51" t="s">
        <v>429</v>
      </c>
      <c r="H14" s="378" t="s">
        <v>1655</v>
      </c>
      <c r="I14" s="828"/>
      <c r="J14" s="828"/>
      <c r="K14" s="828"/>
      <c r="L14" s="828"/>
      <c r="M14" s="828"/>
      <c r="N14" s="828"/>
      <c r="O14" s="828"/>
      <c r="P14" s="828"/>
      <c r="Q14" s="828"/>
      <c r="R14" s="828"/>
      <c r="S14" s="828"/>
      <c r="T14" s="828"/>
      <c r="U14" s="31"/>
      <c r="V14" s="478">
        <v>17</v>
      </c>
      <c r="W14" s="417"/>
      <c r="Y14" s="1196"/>
      <c r="Z14" s="1409"/>
    </row>
    <row r="15" spans="1:30" ht="20.100000000000001" customHeight="1" thickBot="1" x14ac:dyDescent="0.2">
      <c r="A15" s="28"/>
      <c r="B15" s="32" t="s">
        <v>289</v>
      </c>
      <c r="C15" s="502"/>
      <c r="D15" s="502"/>
      <c r="E15" s="502"/>
      <c r="F15" s="30"/>
      <c r="G15" s="420"/>
      <c r="H15" s="370" t="s">
        <v>1656</v>
      </c>
      <c r="I15" s="1401" t="s">
        <v>1657</v>
      </c>
      <c r="J15" s="1402"/>
      <c r="K15" s="1402"/>
      <c r="L15" s="1402"/>
      <c r="M15" s="1402"/>
      <c r="N15" s="1402"/>
      <c r="O15" s="1402"/>
      <c r="P15" s="1402"/>
      <c r="Q15" s="1402"/>
      <c r="R15" s="1402"/>
      <c r="S15" s="1402"/>
      <c r="T15" s="1403"/>
      <c r="U15" s="31"/>
      <c r="V15" s="478">
        <v>18</v>
      </c>
      <c r="W15" s="417"/>
      <c r="Y15" s="1196"/>
      <c r="Z15" s="1409"/>
    </row>
    <row r="16" spans="1:30" ht="21" customHeight="1" thickBot="1" x14ac:dyDescent="0.2">
      <c r="A16" s="460"/>
      <c r="B16" s="469" t="s">
        <v>430</v>
      </c>
      <c r="C16" s="551"/>
      <c r="D16" s="551"/>
      <c r="E16" s="551"/>
      <c r="F16" s="34"/>
      <c r="G16" s="470"/>
      <c r="H16" s="121"/>
      <c r="I16" s="1398" t="s">
        <v>1658</v>
      </c>
      <c r="J16" s="1399"/>
      <c r="K16" s="1399"/>
      <c r="L16" s="1399"/>
      <c r="M16" s="1399"/>
      <c r="N16" s="1399"/>
      <c r="O16" s="1399"/>
      <c r="P16" s="1399"/>
      <c r="Q16" s="1399"/>
      <c r="R16" s="1399"/>
      <c r="S16" s="1399"/>
      <c r="T16" s="1400"/>
      <c r="U16" s="471"/>
      <c r="V16" s="478">
        <v>19</v>
      </c>
      <c r="W16" s="417"/>
      <c r="Y16" s="1196"/>
      <c r="Z16" s="1409"/>
      <c r="AA16" s="26"/>
      <c r="AB16" s="26"/>
      <c r="AC16" s="26"/>
      <c r="AD16" s="26"/>
    </row>
    <row r="17" spans="1:30" ht="20.100000000000001" customHeight="1" thickBot="1" x14ac:dyDescent="0.2">
      <c r="A17" s="28"/>
      <c r="B17" s="32" t="s">
        <v>138</v>
      </c>
      <c r="C17" s="502"/>
      <c r="D17" s="502"/>
      <c r="E17" s="502"/>
      <c r="F17" s="30"/>
      <c r="G17" s="502"/>
      <c r="H17" s="1397" t="s">
        <v>1659</v>
      </c>
      <c r="I17" s="1395"/>
      <c r="J17" s="1395"/>
      <c r="K17" s="1395"/>
      <c r="L17" s="1395"/>
      <c r="M17" s="1395"/>
      <c r="N17" s="1395"/>
      <c r="O17" s="1395"/>
      <c r="P17" s="1395"/>
      <c r="Q17" s="1395"/>
      <c r="R17" s="1395"/>
      <c r="S17" s="1395"/>
      <c r="T17" s="1396"/>
      <c r="U17" s="31"/>
      <c r="V17" s="478">
        <v>20</v>
      </c>
      <c r="W17" s="417"/>
      <c r="Y17" s="1196"/>
      <c r="Z17" s="1409"/>
      <c r="AA17" s="26"/>
      <c r="AB17" s="26"/>
      <c r="AC17" s="26"/>
      <c r="AD17" s="26"/>
    </row>
    <row r="18" spans="1:30" ht="20.100000000000001" customHeight="1" thickBot="1" x14ac:dyDescent="0.2">
      <c r="A18" s="28"/>
      <c r="B18" s="32" t="s">
        <v>212</v>
      </c>
      <c r="C18" s="502"/>
      <c r="D18" s="502"/>
      <c r="E18" s="502"/>
      <c r="F18" s="30"/>
      <c r="G18" s="502"/>
      <c r="H18" s="1397" t="s">
        <v>1660</v>
      </c>
      <c r="I18" s="1395"/>
      <c r="J18" s="1395"/>
      <c r="K18" s="1395"/>
      <c r="L18" s="1395"/>
      <c r="M18" s="1395"/>
      <c r="N18" s="1395"/>
      <c r="O18" s="1395"/>
      <c r="P18" s="1395"/>
      <c r="Q18" s="1395"/>
      <c r="R18" s="1395"/>
      <c r="S18" s="1395"/>
      <c r="T18" s="1396"/>
      <c r="U18" s="31"/>
      <c r="V18" s="478">
        <v>21</v>
      </c>
      <c r="W18" s="23"/>
      <c r="Y18" s="1196"/>
      <c r="Z18" s="1409"/>
      <c r="AA18" s="26"/>
      <c r="AB18" s="26"/>
      <c r="AC18" s="26"/>
      <c r="AD18" s="26"/>
    </row>
    <row r="19" spans="1:30" ht="20.100000000000001" customHeight="1" thickBot="1" x14ac:dyDescent="0.2">
      <c r="A19" s="28"/>
      <c r="B19" s="32" t="s">
        <v>213</v>
      </c>
      <c r="C19" s="502"/>
      <c r="D19" s="502"/>
      <c r="E19" s="502"/>
      <c r="F19" s="30"/>
      <c r="G19" s="502"/>
      <c r="H19" s="1394" t="s">
        <v>1661</v>
      </c>
      <c r="I19" s="1395"/>
      <c r="J19" s="1395"/>
      <c r="K19" s="1395"/>
      <c r="L19" s="1395"/>
      <c r="M19" s="1395"/>
      <c r="N19" s="1395"/>
      <c r="O19" s="1395"/>
      <c r="P19" s="1395"/>
      <c r="Q19" s="1395"/>
      <c r="R19" s="1395"/>
      <c r="S19" s="1395"/>
      <c r="T19" s="1396"/>
      <c r="U19" s="31"/>
      <c r="V19" s="478">
        <v>22</v>
      </c>
      <c r="W19" s="23"/>
      <c r="Y19" s="1196"/>
      <c r="Z19" s="1409"/>
      <c r="AA19" s="26"/>
      <c r="AB19" s="26"/>
      <c r="AC19" s="26"/>
      <c r="AD19" s="26"/>
    </row>
    <row r="20" spans="1:30" ht="20.100000000000001" customHeight="1" thickBot="1" x14ac:dyDescent="0.2">
      <c r="A20" s="28"/>
      <c r="B20" s="32" t="s">
        <v>431</v>
      </c>
      <c r="C20" s="502"/>
      <c r="D20" s="502"/>
      <c r="E20" s="502"/>
      <c r="F20" s="30"/>
      <c r="G20" s="502"/>
      <c r="H20" s="1394" t="s">
        <v>1662</v>
      </c>
      <c r="I20" s="1395"/>
      <c r="J20" s="1395"/>
      <c r="K20" s="1395"/>
      <c r="L20" s="1395"/>
      <c r="M20" s="1395"/>
      <c r="N20" s="1395"/>
      <c r="O20" s="1395"/>
      <c r="P20" s="1395"/>
      <c r="Q20" s="1395"/>
      <c r="R20" s="1395"/>
      <c r="S20" s="1395"/>
      <c r="T20" s="1396"/>
      <c r="U20" s="31"/>
      <c r="V20" s="478">
        <v>23</v>
      </c>
      <c r="W20" s="23"/>
      <c r="Y20" s="1196"/>
      <c r="Z20" s="1409"/>
      <c r="AA20" s="26"/>
      <c r="AB20" s="26"/>
      <c r="AC20" s="26"/>
      <c r="AD20" s="26"/>
    </row>
    <row r="21" spans="1:30" ht="20.100000000000001" customHeight="1" thickBot="1" x14ac:dyDescent="0.2">
      <c r="A21" s="28"/>
      <c r="B21" s="29" t="s">
        <v>226</v>
      </c>
      <c r="C21" s="29"/>
      <c r="D21" s="29"/>
      <c r="E21" s="29"/>
      <c r="F21" s="30"/>
      <c r="G21" s="502"/>
      <c r="H21" s="1391" t="s">
        <v>1663</v>
      </c>
      <c r="I21" s="1392"/>
      <c r="J21" s="1392"/>
      <c r="K21" s="1392"/>
      <c r="L21" s="1392"/>
      <c r="M21" s="1392"/>
      <c r="N21" s="1392"/>
      <c r="O21" s="1392"/>
      <c r="P21" s="1392"/>
      <c r="Q21" s="1392"/>
      <c r="R21" s="1392"/>
      <c r="S21" s="1392"/>
      <c r="T21" s="1393"/>
      <c r="U21" s="31"/>
      <c r="V21" s="478">
        <v>24</v>
      </c>
      <c r="W21" s="417"/>
      <c r="Y21" s="1196"/>
      <c r="Z21" s="1409"/>
      <c r="AA21" s="26"/>
      <c r="AB21" s="26"/>
      <c r="AC21" s="26"/>
      <c r="AD21" s="26"/>
    </row>
    <row r="22" spans="1:30" ht="20.100000000000001" customHeight="1" x14ac:dyDescent="0.15">
      <c r="A22" s="418"/>
      <c r="B22" s="29"/>
      <c r="C22" s="29"/>
      <c r="D22" s="29"/>
      <c r="E22" s="29"/>
      <c r="F22" s="30"/>
      <c r="G22" s="502"/>
      <c r="H22" s="41"/>
      <c r="I22" s="42"/>
      <c r="J22" s="41"/>
      <c r="K22" s="41"/>
      <c r="L22" s="41"/>
      <c r="M22" s="41"/>
      <c r="N22" s="41"/>
      <c r="O22" s="41"/>
      <c r="P22" s="41"/>
      <c r="Q22" s="41"/>
      <c r="R22" s="42"/>
      <c r="S22" s="43"/>
      <c r="T22" s="43"/>
      <c r="U22" s="35"/>
      <c r="V22" s="478">
        <v>25</v>
      </c>
      <c r="Y22" s="1196"/>
      <c r="Z22" s="1409"/>
      <c r="AA22" s="26"/>
      <c r="AB22" s="26"/>
      <c r="AC22" s="26"/>
      <c r="AD22" s="26"/>
    </row>
    <row r="23" spans="1:30" ht="27" customHeight="1" x14ac:dyDescent="0.15">
      <c r="A23" s="28" t="s">
        <v>1348</v>
      </c>
      <c r="B23" s="29"/>
      <c r="C23" s="29"/>
      <c r="D23" s="29"/>
      <c r="E23" s="29"/>
      <c r="F23" s="32"/>
      <c r="G23" s="502"/>
      <c r="H23" s="416"/>
      <c r="I23" s="44"/>
      <c r="J23" s="29"/>
      <c r="K23" s="29"/>
      <c r="L23" s="29"/>
      <c r="M23" s="29"/>
      <c r="N23" s="29"/>
      <c r="O23" s="29"/>
      <c r="P23" s="29"/>
      <c r="Q23" s="29"/>
      <c r="R23" s="44"/>
      <c r="S23" s="29"/>
      <c r="T23" s="29"/>
      <c r="U23" s="36"/>
      <c r="V23" s="478">
        <v>26</v>
      </c>
      <c r="Y23" s="1196"/>
      <c r="AA23" s="26"/>
      <c r="AB23" s="26"/>
      <c r="AC23" s="26"/>
      <c r="AD23" s="26"/>
    </row>
    <row r="24" spans="1:30" ht="18" thickBot="1" x14ac:dyDescent="0.2">
      <c r="A24" s="28"/>
      <c r="B24" s="32" t="s">
        <v>201</v>
      </c>
      <c r="C24" s="29"/>
      <c r="D24" s="29"/>
      <c r="E24" s="29"/>
      <c r="F24" s="32"/>
      <c r="G24" s="502"/>
      <c r="H24" s="416"/>
      <c r="I24" s="45"/>
      <c r="J24" s="13"/>
      <c r="K24" s="13"/>
      <c r="L24" s="13"/>
      <c r="M24" s="13"/>
      <c r="N24" s="13"/>
      <c r="O24" s="13"/>
      <c r="P24" s="13"/>
      <c r="Q24" s="13"/>
      <c r="R24" s="45"/>
      <c r="S24" s="13"/>
      <c r="T24" s="416"/>
      <c r="U24" s="35"/>
      <c r="V24" s="478">
        <v>27</v>
      </c>
      <c r="Y24" s="1196"/>
      <c r="AA24" s="26"/>
      <c r="AB24" s="26"/>
      <c r="AC24" s="26"/>
      <c r="AD24" s="26"/>
    </row>
    <row r="25" spans="1:30" ht="20.100000000000001" customHeight="1" thickBot="1" x14ac:dyDescent="0.2">
      <c r="A25" s="28"/>
      <c r="B25" s="29"/>
      <c r="C25" s="29" t="s">
        <v>323</v>
      </c>
      <c r="D25" s="502"/>
      <c r="E25" s="29"/>
      <c r="F25" s="46"/>
      <c r="G25" s="502"/>
      <c r="H25" s="416"/>
      <c r="I25" s="47"/>
      <c r="J25" s="13"/>
      <c r="K25" s="13"/>
      <c r="L25" s="13"/>
      <c r="M25" s="13"/>
      <c r="N25" s="13"/>
      <c r="O25" s="13"/>
      <c r="P25" s="13"/>
      <c r="Q25" s="13"/>
      <c r="R25" s="7">
        <v>220</v>
      </c>
      <c r="S25" s="30" t="s">
        <v>330</v>
      </c>
      <c r="T25" s="416"/>
      <c r="U25" s="35"/>
      <c r="V25" s="478">
        <v>28</v>
      </c>
      <c r="W25" s="192" t="str">
        <f>IF(R25="","未入力あり","✔")</f>
        <v>✔</v>
      </c>
      <c r="Y25" s="1196"/>
      <c r="AA25" s="26"/>
      <c r="AB25" s="26"/>
      <c r="AC25" s="26"/>
      <c r="AD25" s="26"/>
    </row>
    <row r="26" spans="1:30" ht="20.100000000000001" customHeight="1" thickBot="1" x14ac:dyDescent="0.2">
      <c r="A26" s="28"/>
      <c r="B26" s="46"/>
      <c r="C26" s="32" t="s">
        <v>214</v>
      </c>
      <c r="D26" s="502"/>
      <c r="E26" s="29"/>
      <c r="F26" s="46"/>
      <c r="G26" s="502"/>
      <c r="H26" s="416"/>
      <c r="I26" s="47"/>
      <c r="J26" s="13"/>
      <c r="K26" s="13"/>
      <c r="L26" s="13"/>
      <c r="M26" s="13"/>
      <c r="N26" s="13"/>
      <c r="O26" s="13"/>
      <c r="P26" s="13"/>
      <c r="Q26" s="13"/>
      <c r="R26" s="7">
        <v>0</v>
      </c>
      <c r="S26" s="30" t="s">
        <v>330</v>
      </c>
      <c r="T26" s="416"/>
      <c r="U26" s="35"/>
      <c r="V26" s="478">
        <v>29</v>
      </c>
      <c r="W26" s="192" t="str">
        <f>IF(R26="","未入力あり","✔")</f>
        <v>✔</v>
      </c>
      <c r="Y26" s="1196"/>
      <c r="AA26" s="26"/>
      <c r="AB26" s="26"/>
      <c r="AC26" s="26"/>
      <c r="AD26" s="26"/>
    </row>
    <row r="27" spans="1:30" ht="20.100000000000001" customHeight="1" thickBot="1" x14ac:dyDescent="0.2">
      <c r="A27" s="28"/>
      <c r="B27" s="46"/>
      <c r="C27" s="32" t="s">
        <v>215</v>
      </c>
      <c r="D27" s="502"/>
      <c r="E27" s="29"/>
      <c r="F27" s="46"/>
      <c r="G27" s="502"/>
      <c r="H27" s="416"/>
      <c r="I27" s="47"/>
      <c r="J27" s="13"/>
      <c r="K27" s="13"/>
      <c r="L27" s="13"/>
      <c r="M27" s="13"/>
      <c r="N27" s="13"/>
      <c r="O27" s="13"/>
      <c r="P27" s="13"/>
      <c r="Q27" s="13"/>
      <c r="R27" s="7">
        <v>220</v>
      </c>
      <c r="S27" s="30" t="s">
        <v>330</v>
      </c>
      <c r="T27" s="416"/>
      <c r="U27" s="35"/>
      <c r="V27" s="478">
        <v>30</v>
      </c>
      <c r="W27" s="192" t="str">
        <f>IF(R27="","未入力あり","✔")</f>
        <v>✔</v>
      </c>
      <c r="Y27" s="1196"/>
      <c r="AA27" s="26"/>
      <c r="AB27" s="26"/>
      <c r="AC27" s="26"/>
      <c r="AD27" s="26"/>
    </row>
    <row r="28" spans="1:30" ht="20.100000000000001" customHeight="1" thickBot="1" x14ac:dyDescent="0.2">
      <c r="A28" s="28"/>
      <c r="B28" s="29"/>
      <c r="C28" s="29" t="s">
        <v>216</v>
      </c>
      <c r="D28" s="29"/>
      <c r="E28" s="29"/>
      <c r="F28" s="46"/>
      <c r="G28" s="502"/>
      <c r="H28" s="416"/>
      <c r="I28" s="47"/>
      <c r="J28" s="13"/>
      <c r="K28" s="13"/>
      <c r="L28" s="13"/>
      <c r="M28" s="13"/>
      <c r="N28" s="13"/>
      <c r="O28" s="13"/>
      <c r="P28" s="13"/>
      <c r="Q28" s="13"/>
      <c r="R28" s="7">
        <v>47</v>
      </c>
      <c r="S28" s="30" t="s">
        <v>330</v>
      </c>
      <c r="T28" s="416"/>
      <c r="U28" s="35"/>
      <c r="V28" s="478">
        <v>31</v>
      </c>
      <c r="W28" s="192" t="str">
        <f>IF(R28="","未入力あり","✔")</f>
        <v>✔</v>
      </c>
      <c r="X28" s="22"/>
      <c r="Y28" s="1196"/>
      <c r="AA28" s="26"/>
      <c r="AB28" s="26"/>
      <c r="AC28" s="26"/>
      <c r="AD28" s="26"/>
    </row>
    <row r="29" spans="1:30" ht="20.100000000000001" customHeight="1" x14ac:dyDescent="0.15">
      <c r="A29" s="28"/>
      <c r="B29" s="30"/>
      <c r="C29" s="550"/>
      <c r="D29" s="549"/>
      <c r="E29" s="549"/>
      <c r="F29" s="552"/>
      <c r="G29" s="549"/>
      <c r="H29" s="416"/>
      <c r="I29" s="47"/>
      <c r="J29" s="13"/>
      <c r="K29" s="13"/>
      <c r="L29" s="13"/>
      <c r="M29" s="13"/>
      <c r="N29" s="13"/>
      <c r="O29" s="13"/>
      <c r="P29" s="13"/>
      <c r="Q29" s="13"/>
      <c r="R29" s="49"/>
      <c r="S29" s="30"/>
      <c r="T29" s="416"/>
      <c r="U29" s="35"/>
      <c r="V29" s="478">
        <v>32</v>
      </c>
      <c r="Y29" s="1196"/>
      <c r="AA29" s="26"/>
      <c r="AB29" s="26"/>
      <c r="AC29" s="26"/>
      <c r="AD29" s="26"/>
    </row>
    <row r="30" spans="1:30" ht="19.5" customHeight="1" x14ac:dyDescent="0.15">
      <c r="A30" s="28" t="s">
        <v>1349</v>
      </c>
      <c r="B30" s="29"/>
      <c r="C30" s="29"/>
      <c r="D30" s="29"/>
      <c r="E30" s="29"/>
      <c r="F30" s="32"/>
      <c r="G30" s="502"/>
      <c r="H30" s="415"/>
      <c r="I30" s="50"/>
      <c r="J30" s="30"/>
      <c r="K30" s="30"/>
      <c r="L30" s="30"/>
      <c r="M30" s="30"/>
      <c r="N30" s="30"/>
      <c r="O30" s="30"/>
      <c r="P30" s="30"/>
      <c r="Q30" s="30"/>
      <c r="R30" s="47"/>
      <c r="S30" s="30"/>
      <c r="T30" s="502"/>
      <c r="U30" s="35"/>
      <c r="V30" s="478">
        <v>33</v>
      </c>
      <c r="Y30" s="1196"/>
      <c r="AA30" s="26"/>
      <c r="AB30" s="26"/>
      <c r="AC30" s="26"/>
      <c r="AD30" s="26"/>
    </row>
    <row r="31" spans="1:30" ht="18" thickBot="1" x14ac:dyDescent="0.2">
      <c r="A31" s="28"/>
      <c r="B31" s="32" t="s">
        <v>374</v>
      </c>
      <c r="C31" s="30"/>
      <c r="D31" s="30"/>
      <c r="E31" s="30"/>
      <c r="F31" s="30"/>
      <c r="G31" s="30"/>
      <c r="H31" s="416"/>
      <c r="I31" s="45"/>
      <c r="J31" s="13"/>
      <c r="K31" s="13"/>
      <c r="L31" s="13"/>
      <c r="M31" s="13"/>
      <c r="N31" s="13"/>
      <c r="O31" s="13"/>
      <c r="P31" s="13"/>
      <c r="Q31" s="13"/>
      <c r="R31" s="45"/>
      <c r="S31" s="30"/>
      <c r="T31" s="416"/>
      <c r="U31" s="35"/>
      <c r="V31" s="478">
        <v>34</v>
      </c>
      <c r="Y31" s="1196"/>
      <c r="AA31" s="26"/>
      <c r="AB31" s="26"/>
      <c r="AC31" s="26"/>
      <c r="AD31" s="26"/>
    </row>
    <row r="32" spans="1:30" ht="20.100000000000001" customHeight="1" thickBot="1" x14ac:dyDescent="0.2">
      <c r="A32" s="28"/>
      <c r="B32" s="46"/>
      <c r="C32" s="1369" t="s">
        <v>139</v>
      </c>
      <c r="D32" s="1369"/>
      <c r="E32" s="1369"/>
      <c r="F32" s="1369"/>
      <c r="G32" s="1369"/>
      <c r="H32" s="51"/>
      <c r="I32" s="47"/>
      <c r="J32" s="13"/>
      <c r="K32" s="13"/>
      <c r="L32" s="13"/>
      <c r="M32" s="13"/>
      <c r="N32" s="13"/>
      <c r="O32" s="13"/>
      <c r="P32" s="13"/>
      <c r="Q32" s="13"/>
      <c r="R32" s="7">
        <v>149</v>
      </c>
      <c r="S32" s="30" t="s">
        <v>330</v>
      </c>
      <c r="T32" s="416"/>
      <c r="U32" s="35"/>
      <c r="V32" s="478">
        <v>35</v>
      </c>
      <c r="W32" s="192" t="str">
        <f t="shared" ref="W32:W43" si="0">IF(R32="","未入力あり","✔")</f>
        <v>✔</v>
      </c>
      <c r="Y32" s="1196"/>
      <c r="Z32" s="1409"/>
      <c r="AA32" s="26"/>
      <c r="AB32" s="26"/>
      <c r="AC32" s="26"/>
      <c r="AD32" s="26"/>
    </row>
    <row r="33" spans="1:30" ht="18" thickBot="1" x14ac:dyDescent="0.2">
      <c r="A33" s="28"/>
      <c r="B33" s="46"/>
      <c r="C33" s="1369" t="s">
        <v>140</v>
      </c>
      <c r="D33" s="1369"/>
      <c r="E33" s="1369"/>
      <c r="F33" s="1369"/>
      <c r="G33" s="1369"/>
      <c r="H33" s="51"/>
      <c r="I33" s="47"/>
      <c r="J33" s="13"/>
      <c r="K33" s="13"/>
      <c r="L33" s="13"/>
      <c r="M33" s="13"/>
      <c r="N33" s="13"/>
      <c r="O33" s="13"/>
      <c r="P33" s="13"/>
      <c r="Q33" s="13"/>
      <c r="R33" s="7">
        <v>0</v>
      </c>
      <c r="S33" s="30" t="s">
        <v>330</v>
      </c>
      <c r="T33" s="416"/>
      <c r="U33" s="35"/>
      <c r="V33" s="478">
        <v>36</v>
      </c>
      <c r="W33" s="192" t="str">
        <f t="shared" si="0"/>
        <v>✔</v>
      </c>
      <c r="Y33" s="1196"/>
      <c r="Z33" s="1409"/>
      <c r="AA33" s="26"/>
      <c r="AB33" s="26"/>
      <c r="AC33" s="26"/>
      <c r="AD33" s="26"/>
    </row>
    <row r="34" spans="1:30" ht="20.100000000000001" customHeight="1" thickBot="1" x14ac:dyDescent="0.2">
      <c r="A34" s="28"/>
      <c r="B34" s="46"/>
      <c r="C34" s="1369" t="s">
        <v>432</v>
      </c>
      <c r="D34" s="1369"/>
      <c r="E34" s="1369"/>
      <c r="F34" s="1369"/>
      <c r="G34" s="1369"/>
      <c r="H34" s="51"/>
      <c r="I34" s="47"/>
      <c r="J34" s="13"/>
      <c r="K34" s="13"/>
      <c r="L34" s="13"/>
      <c r="M34" s="13"/>
      <c r="N34" s="13"/>
      <c r="O34" s="13"/>
      <c r="P34" s="13"/>
      <c r="Q34" s="13"/>
      <c r="R34" s="7">
        <v>0</v>
      </c>
      <c r="S34" s="30" t="s">
        <v>330</v>
      </c>
      <c r="T34" s="416"/>
      <c r="U34" s="35"/>
      <c r="V34" s="478">
        <v>37</v>
      </c>
      <c r="W34" s="192" t="str">
        <f t="shared" si="0"/>
        <v>✔</v>
      </c>
      <c r="Y34" s="1196"/>
      <c r="Z34" s="1409"/>
      <c r="AA34" s="26"/>
      <c r="AB34" s="26"/>
      <c r="AC34" s="26"/>
      <c r="AD34" s="26"/>
    </row>
    <row r="35" spans="1:30" ht="20.100000000000001" customHeight="1" thickBot="1" x14ac:dyDescent="0.2">
      <c r="A35" s="28"/>
      <c r="B35" s="46"/>
      <c r="C35" s="1369" t="s">
        <v>141</v>
      </c>
      <c r="D35" s="1369"/>
      <c r="E35" s="1369"/>
      <c r="F35" s="1369"/>
      <c r="G35" s="1369"/>
      <c r="H35" s="51"/>
      <c r="I35" s="47"/>
      <c r="J35" s="13"/>
      <c r="K35" s="13"/>
      <c r="L35" s="13"/>
      <c r="M35" s="13"/>
      <c r="N35" s="13"/>
      <c r="O35" s="13"/>
      <c r="P35" s="13"/>
      <c r="Q35" s="13"/>
      <c r="R35" s="7">
        <v>0</v>
      </c>
      <c r="S35" s="30" t="s">
        <v>330</v>
      </c>
      <c r="T35" s="416"/>
      <c r="U35" s="35"/>
      <c r="V35" s="478">
        <v>38</v>
      </c>
      <c r="W35" s="192" t="str">
        <f t="shared" si="0"/>
        <v>✔</v>
      </c>
      <c r="Y35" s="1196"/>
      <c r="Z35" s="1409"/>
      <c r="AA35" s="26"/>
      <c r="AB35" s="26"/>
      <c r="AC35" s="26"/>
      <c r="AD35" s="26"/>
    </row>
    <row r="36" spans="1:30" ht="20.100000000000001" customHeight="1" thickBot="1" x14ac:dyDescent="0.2">
      <c r="A36" s="28"/>
      <c r="B36" s="46"/>
      <c r="C36" s="1369" t="s">
        <v>126</v>
      </c>
      <c r="D36" s="1369"/>
      <c r="E36" s="1369"/>
      <c r="F36" s="1369"/>
      <c r="G36" s="1369"/>
      <c r="H36" s="51"/>
      <c r="I36" s="47"/>
      <c r="J36" s="13"/>
      <c r="K36" s="13"/>
      <c r="L36" s="13"/>
      <c r="M36" s="13"/>
      <c r="N36" s="13"/>
      <c r="O36" s="13"/>
      <c r="P36" s="13"/>
      <c r="Q36" s="13"/>
      <c r="R36" s="7">
        <v>0</v>
      </c>
      <c r="S36" s="30" t="s">
        <v>330</v>
      </c>
      <c r="T36" s="416"/>
      <c r="U36" s="35"/>
      <c r="V36" s="478">
        <v>39</v>
      </c>
      <c r="W36" s="192" t="str">
        <f t="shared" si="0"/>
        <v>✔</v>
      </c>
      <c r="Y36" s="1196"/>
      <c r="Z36" s="1409"/>
      <c r="AA36" s="26"/>
      <c r="AB36" s="26"/>
      <c r="AC36" s="26"/>
      <c r="AD36" s="26"/>
    </row>
    <row r="37" spans="1:30" ht="20.100000000000001" customHeight="1" thickBot="1" x14ac:dyDescent="0.2">
      <c r="A37" s="28"/>
      <c r="B37" s="46"/>
      <c r="C37" s="1369" t="s">
        <v>142</v>
      </c>
      <c r="D37" s="1369"/>
      <c r="E37" s="1369"/>
      <c r="F37" s="1369"/>
      <c r="G37" s="1369"/>
      <c r="H37" s="51"/>
      <c r="I37" s="47"/>
      <c r="J37" s="13"/>
      <c r="K37" s="13"/>
      <c r="L37" s="13"/>
      <c r="M37" s="13"/>
      <c r="N37" s="13"/>
      <c r="O37" s="13"/>
      <c r="P37" s="13"/>
      <c r="Q37" s="13"/>
      <c r="R37" s="7">
        <v>0</v>
      </c>
      <c r="S37" s="30" t="s">
        <v>330</v>
      </c>
      <c r="T37" s="416"/>
      <c r="U37" s="35"/>
      <c r="V37" s="478">
        <v>40</v>
      </c>
      <c r="W37" s="192" t="str">
        <f t="shared" si="0"/>
        <v>✔</v>
      </c>
      <c r="Y37" s="1196"/>
      <c r="Z37" s="1409"/>
      <c r="AA37" s="26"/>
      <c r="AB37" s="26"/>
      <c r="AC37" s="26"/>
      <c r="AD37" s="26"/>
    </row>
    <row r="38" spans="1:30" ht="20.100000000000001" customHeight="1" thickBot="1" x14ac:dyDescent="0.2">
      <c r="A38" s="28"/>
      <c r="B38" s="46"/>
      <c r="C38" s="1369" t="s">
        <v>143</v>
      </c>
      <c r="D38" s="1369"/>
      <c r="E38" s="1369"/>
      <c r="F38" s="1369"/>
      <c r="G38" s="1369"/>
      <c r="H38" s="51"/>
      <c r="I38" s="47"/>
      <c r="J38" s="13"/>
      <c r="K38" s="13"/>
      <c r="L38" s="13"/>
      <c r="M38" s="13"/>
      <c r="N38" s="13"/>
      <c r="O38" s="13"/>
      <c r="P38" s="13"/>
      <c r="Q38" s="13"/>
      <c r="R38" s="7">
        <v>4</v>
      </c>
      <c r="S38" s="30" t="s">
        <v>330</v>
      </c>
      <c r="T38" s="416"/>
      <c r="U38" s="35"/>
      <c r="V38" s="478">
        <v>41</v>
      </c>
      <c r="W38" s="192" t="str">
        <f t="shared" si="0"/>
        <v>✔</v>
      </c>
      <c r="Y38" s="1196"/>
      <c r="Z38" s="1409"/>
      <c r="AA38" s="26"/>
      <c r="AB38" s="26"/>
      <c r="AC38" s="26"/>
      <c r="AD38" s="26"/>
    </row>
    <row r="39" spans="1:30" ht="20.100000000000001" customHeight="1" thickBot="1" x14ac:dyDescent="0.2">
      <c r="A39" s="28"/>
      <c r="B39" s="46"/>
      <c r="C39" s="1369" t="s">
        <v>144</v>
      </c>
      <c r="D39" s="1369"/>
      <c r="E39" s="1369"/>
      <c r="F39" s="1369"/>
      <c r="G39" s="1369"/>
      <c r="H39" s="51"/>
      <c r="I39" s="47"/>
      <c r="J39" s="13"/>
      <c r="K39" s="13"/>
      <c r="L39" s="13"/>
      <c r="M39" s="13"/>
      <c r="N39" s="13"/>
      <c r="O39" s="13"/>
      <c r="P39" s="13"/>
      <c r="Q39" s="13"/>
      <c r="R39" s="7">
        <v>0</v>
      </c>
      <c r="S39" s="30" t="s">
        <v>330</v>
      </c>
      <c r="T39" s="416"/>
      <c r="U39" s="35"/>
      <c r="V39" s="478">
        <v>42</v>
      </c>
      <c r="W39" s="192" t="str">
        <f t="shared" si="0"/>
        <v>✔</v>
      </c>
      <c r="Y39" s="1196"/>
      <c r="Z39" s="1409"/>
      <c r="AA39" s="26"/>
      <c r="AB39" s="26"/>
      <c r="AC39" s="26"/>
      <c r="AD39" s="26"/>
    </row>
    <row r="40" spans="1:30" ht="20.100000000000001" customHeight="1" thickBot="1" x14ac:dyDescent="0.2">
      <c r="A40" s="28"/>
      <c r="B40" s="46"/>
      <c r="C40" s="1369" t="s">
        <v>145</v>
      </c>
      <c r="D40" s="1369"/>
      <c r="E40" s="1369"/>
      <c r="F40" s="1369"/>
      <c r="G40" s="1369"/>
      <c r="H40" s="51"/>
      <c r="I40" s="47"/>
      <c r="J40" s="13"/>
      <c r="K40" s="13"/>
      <c r="L40" s="13"/>
      <c r="M40" s="13"/>
      <c r="N40" s="13"/>
      <c r="O40" s="13"/>
      <c r="P40" s="13"/>
      <c r="Q40" s="13"/>
      <c r="R40" s="7">
        <v>0</v>
      </c>
      <c r="S40" s="30" t="s">
        <v>330</v>
      </c>
      <c r="T40" s="416"/>
      <c r="U40" s="35"/>
      <c r="V40" s="478">
        <v>43</v>
      </c>
      <c r="W40" s="192" t="str">
        <f t="shared" si="0"/>
        <v>✔</v>
      </c>
      <c r="Y40" s="1196"/>
      <c r="Z40" s="1409"/>
      <c r="AA40" s="26"/>
      <c r="AB40" s="26"/>
      <c r="AC40" s="26"/>
      <c r="AD40" s="26"/>
    </row>
    <row r="41" spans="1:30" ht="20.100000000000001" customHeight="1" thickBot="1" x14ac:dyDescent="0.2">
      <c r="A41" s="28"/>
      <c r="B41" s="46"/>
      <c r="C41" s="549" t="s">
        <v>433</v>
      </c>
      <c r="D41" s="549"/>
      <c r="E41" s="549"/>
      <c r="F41" s="549"/>
      <c r="G41" s="549"/>
      <c r="H41" s="51"/>
      <c r="I41" s="47"/>
      <c r="J41" s="13"/>
      <c r="K41" s="13"/>
      <c r="L41" s="13"/>
      <c r="M41" s="13"/>
      <c r="N41" s="13"/>
      <c r="O41" s="13"/>
      <c r="P41" s="13"/>
      <c r="Q41" s="13"/>
      <c r="R41" s="7">
        <v>44</v>
      </c>
      <c r="S41" s="30" t="s">
        <v>330</v>
      </c>
      <c r="T41" s="416"/>
      <c r="U41" s="35"/>
      <c r="V41" s="478">
        <v>44</v>
      </c>
      <c r="W41" s="192" t="str">
        <f t="shared" si="0"/>
        <v>✔</v>
      </c>
      <c r="Y41" s="1196"/>
      <c r="Z41" s="1409"/>
      <c r="AA41" s="26"/>
      <c r="AB41" s="26"/>
      <c r="AC41" s="26"/>
      <c r="AD41" s="26"/>
    </row>
    <row r="42" spans="1:30" ht="20.100000000000001" customHeight="1" thickBot="1" x14ac:dyDescent="0.2">
      <c r="A42" s="28"/>
      <c r="B42" s="46"/>
      <c r="C42" s="1369" t="s">
        <v>1372</v>
      </c>
      <c r="D42" s="1369"/>
      <c r="E42" s="1369"/>
      <c r="F42" s="1369"/>
      <c r="G42" s="1369"/>
      <c r="H42" s="51"/>
      <c r="I42" s="47"/>
      <c r="J42" s="13"/>
      <c r="K42" s="13"/>
      <c r="L42" s="13"/>
      <c r="M42" s="13"/>
      <c r="N42" s="13"/>
      <c r="O42" s="13"/>
      <c r="P42" s="13"/>
      <c r="Q42" s="13"/>
      <c r="R42" s="7">
        <v>0</v>
      </c>
      <c r="S42" s="30" t="s">
        <v>330</v>
      </c>
      <c r="T42" s="416"/>
      <c r="U42" s="35"/>
      <c r="V42" s="478">
        <v>45</v>
      </c>
      <c r="W42" s="192" t="str">
        <f t="shared" si="0"/>
        <v>✔</v>
      </c>
      <c r="Y42" s="1196"/>
      <c r="Z42" s="1409"/>
      <c r="AA42" s="26"/>
      <c r="AB42" s="26"/>
      <c r="AC42" s="26"/>
      <c r="AD42" s="26"/>
    </row>
    <row r="43" spans="1:30" ht="20.100000000000001" customHeight="1" thickBot="1" x14ac:dyDescent="0.2">
      <c r="A43" s="28"/>
      <c r="B43" s="46"/>
      <c r="C43" s="1369" t="s">
        <v>127</v>
      </c>
      <c r="D43" s="1369"/>
      <c r="E43" s="1369"/>
      <c r="F43" s="1369"/>
      <c r="G43" s="1369"/>
      <c r="H43" s="416"/>
      <c r="I43" s="47"/>
      <c r="J43" s="13"/>
      <c r="K43" s="13"/>
      <c r="L43" s="13"/>
      <c r="M43" s="13"/>
      <c r="N43" s="13"/>
      <c r="O43" s="13"/>
      <c r="P43" s="13"/>
      <c r="Q43" s="13"/>
      <c r="R43" s="7">
        <v>23</v>
      </c>
      <c r="S43" s="30" t="s">
        <v>330</v>
      </c>
      <c r="T43" s="416"/>
      <c r="U43" s="35"/>
      <c r="V43" s="478">
        <v>46</v>
      </c>
      <c r="W43" s="192" t="str">
        <f t="shared" si="0"/>
        <v>✔</v>
      </c>
      <c r="Y43" s="1196"/>
      <c r="Z43" s="1409"/>
      <c r="AA43" s="26"/>
      <c r="AB43" s="26"/>
      <c r="AC43" s="26"/>
      <c r="AD43" s="26"/>
    </row>
    <row r="44" spans="1:30" ht="19.5" customHeight="1" thickBot="1" x14ac:dyDescent="0.2">
      <c r="A44" s="28"/>
      <c r="B44" s="46"/>
      <c r="C44" s="32"/>
      <c r="D44" s="32"/>
      <c r="E44" s="29"/>
      <c r="F44" s="30"/>
      <c r="G44" s="502"/>
      <c r="H44" s="416"/>
      <c r="I44" s="47"/>
      <c r="J44" s="13"/>
      <c r="K44" s="13"/>
      <c r="L44" s="13"/>
      <c r="M44" s="13"/>
      <c r="N44" s="13"/>
      <c r="O44" s="13"/>
      <c r="P44" s="13"/>
      <c r="Q44" s="13"/>
      <c r="R44" s="56"/>
      <c r="S44" s="13"/>
      <c r="T44" s="416"/>
      <c r="U44" s="35"/>
      <c r="V44" s="478">
        <v>47</v>
      </c>
      <c r="Y44" s="1196"/>
      <c r="AA44" s="26"/>
      <c r="AB44" s="26"/>
      <c r="AC44" s="26"/>
      <c r="AD44" s="26"/>
    </row>
    <row r="45" spans="1:30" ht="20.100000000000001" customHeight="1" thickBot="1" x14ac:dyDescent="0.2">
      <c r="A45" s="421"/>
      <c r="B45" s="422"/>
      <c r="C45" s="428" t="s">
        <v>225</v>
      </c>
      <c r="D45" s="428"/>
      <c r="E45" s="428"/>
      <c r="F45" s="428"/>
      <c r="G45" s="428"/>
      <c r="H45" s="429" t="s">
        <v>434</v>
      </c>
      <c r="I45" s="424"/>
      <c r="J45" s="426"/>
      <c r="K45" s="426"/>
      <c r="L45" s="426"/>
      <c r="M45" s="426"/>
      <c r="N45" s="426"/>
      <c r="O45" s="426"/>
      <c r="P45" s="426"/>
      <c r="Q45" s="426"/>
      <c r="R45" s="369" t="s">
        <v>1664</v>
      </c>
      <c r="S45" s="428" t="s">
        <v>423</v>
      </c>
      <c r="T45" s="426"/>
      <c r="U45" s="427"/>
      <c r="V45" s="478">
        <v>49</v>
      </c>
      <c r="W45" s="192" t="str">
        <f>IF(R45="","未入力あり","✔")</f>
        <v>✔</v>
      </c>
      <c r="Y45" s="1196"/>
      <c r="Z45" s="1409"/>
      <c r="AA45" s="26"/>
      <c r="AB45" s="26"/>
      <c r="AC45" s="26"/>
      <c r="AD45" s="26"/>
    </row>
    <row r="46" spans="1:30" ht="20.100000000000001" customHeight="1" thickBot="1" x14ac:dyDescent="0.2">
      <c r="A46" s="421"/>
      <c r="B46" s="422"/>
      <c r="C46" s="428" t="s">
        <v>296</v>
      </c>
      <c r="D46" s="428"/>
      <c r="E46" s="428"/>
      <c r="F46" s="428"/>
      <c r="G46" s="430"/>
      <c r="H46" s="369" t="s">
        <v>293</v>
      </c>
      <c r="I46" s="431" t="s">
        <v>435</v>
      </c>
      <c r="J46" s="432"/>
      <c r="K46" s="426"/>
      <c r="L46" s="426"/>
      <c r="M46" s="426"/>
      <c r="N46" s="426"/>
      <c r="O46" s="426"/>
      <c r="P46" s="426"/>
      <c r="Q46" s="426"/>
      <c r="R46" s="447">
        <v>3092</v>
      </c>
      <c r="S46" s="426" t="s">
        <v>172</v>
      </c>
      <c r="T46" s="433"/>
      <c r="U46" s="434"/>
      <c r="V46" s="478">
        <v>50</v>
      </c>
      <c r="W46" s="192" t="str">
        <f>IF(OR(H46="",R46=""),"未入力あり","✔")</f>
        <v>✔</v>
      </c>
      <c r="Y46" s="1196"/>
      <c r="Z46" s="1409"/>
      <c r="AA46" s="26"/>
      <c r="AB46" s="26"/>
      <c r="AC46" s="26"/>
      <c r="AD46" s="26"/>
    </row>
    <row r="47" spans="1:30" ht="20.100000000000001" customHeight="1" thickBot="1" x14ac:dyDescent="0.2">
      <c r="A47" s="435"/>
      <c r="B47" s="436"/>
      <c r="C47" s="428" t="s">
        <v>436</v>
      </c>
      <c r="D47" s="428"/>
      <c r="E47" s="428"/>
      <c r="F47" s="428"/>
      <c r="G47" s="428"/>
      <c r="H47" s="369" t="s">
        <v>293</v>
      </c>
      <c r="I47" s="431" t="s">
        <v>437</v>
      </c>
      <c r="J47" s="426"/>
      <c r="K47" s="426"/>
      <c r="L47" s="426"/>
      <c r="M47" s="426"/>
      <c r="N47" s="426"/>
      <c r="O47" s="426"/>
      <c r="P47" s="426"/>
      <c r="Q47" s="426"/>
      <c r="R47" s="447">
        <v>3081</v>
      </c>
      <c r="S47" s="426" t="s">
        <v>172</v>
      </c>
      <c r="T47" s="433"/>
      <c r="U47" s="434"/>
      <c r="V47" s="478">
        <v>51</v>
      </c>
      <c r="W47" s="192" t="str">
        <f t="shared" ref="W47:W112" si="1">IF(OR(H47="",R47=""),"未入力あり","✔")</f>
        <v>✔</v>
      </c>
      <c r="Y47" s="1196"/>
      <c r="Z47" s="1409"/>
      <c r="AA47" s="26"/>
      <c r="AB47" s="26"/>
      <c r="AC47" s="26"/>
      <c r="AD47" s="26"/>
    </row>
    <row r="48" spans="1:30" ht="20.100000000000001" customHeight="1" thickBot="1" x14ac:dyDescent="0.2">
      <c r="A48" s="421"/>
      <c r="B48" s="422"/>
      <c r="C48" s="428" t="s">
        <v>118</v>
      </c>
      <c r="D48" s="428"/>
      <c r="E48" s="428"/>
      <c r="F48" s="428"/>
      <c r="G48" s="428"/>
      <c r="H48" s="369" t="s">
        <v>340</v>
      </c>
      <c r="I48" s="431" t="s">
        <v>438</v>
      </c>
      <c r="J48" s="426"/>
      <c r="K48" s="426"/>
      <c r="L48" s="426"/>
      <c r="M48" s="426"/>
      <c r="N48" s="426"/>
      <c r="O48" s="426"/>
      <c r="P48" s="426"/>
      <c r="Q48" s="426"/>
      <c r="R48" s="447">
        <v>0</v>
      </c>
      <c r="S48" s="426" t="s">
        <v>172</v>
      </c>
      <c r="T48" s="437"/>
      <c r="U48" s="438"/>
      <c r="V48" s="478">
        <v>52</v>
      </c>
      <c r="W48" s="192" t="str">
        <f t="shared" si="1"/>
        <v>✔</v>
      </c>
      <c r="Y48" s="1196"/>
      <c r="Z48" s="1409"/>
      <c r="AA48" s="26"/>
      <c r="AB48" s="26"/>
      <c r="AC48" s="26"/>
      <c r="AD48" s="26"/>
    </row>
    <row r="49" spans="1:30" ht="20.100000000000001" customHeight="1" thickBot="1" x14ac:dyDescent="0.2">
      <c r="A49" s="421"/>
      <c r="B49" s="422"/>
      <c r="C49" s="439" t="s">
        <v>1373</v>
      </c>
      <c r="D49" s="439"/>
      <c r="E49" s="428"/>
      <c r="F49" s="428"/>
      <c r="G49" s="428"/>
      <c r="H49" s="369" t="s">
        <v>340</v>
      </c>
      <c r="I49" s="431" t="s">
        <v>439</v>
      </c>
      <c r="J49" s="426"/>
      <c r="K49" s="426"/>
      <c r="L49" s="426"/>
      <c r="M49" s="426"/>
      <c r="N49" s="426"/>
      <c r="O49" s="426"/>
      <c r="P49" s="426"/>
      <c r="Q49" s="426"/>
      <c r="R49" s="447">
        <v>0</v>
      </c>
      <c r="S49" s="426" t="s">
        <v>172</v>
      </c>
      <c r="T49" s="440"/>
      <c r="U49" s="441"/>
      <c r="V49" s="478">
        <v>53</v>
      </c>
      <c r="W49" s="192" t="str">
        <f t="shared" si="1"/>
        <v>✔</v>
      </c>
      <c r="Y49" s="1196"/>
      <c r="Z49" s="1409"/>
      <c r="AA49" s="26"/>
      <c r="AB49" s="26"/>
      <c r="AC49" s="26"/>
      <c r="AD49" s="26"/>
    </row>
    <row r="50" spans="1:30" ht="20.100000000000001" customHeight="1" thickBot="1" x14ac:dyDescent="0.2">
      <c r="A50" s="435"/>
      <c r="B50" s="436"/>
      <c r="C50" s="428" t="s">
        <v>119</v>
      </c>
      <c r="D50" s="428"/>
      <c r="E50" s="428"/>
      <c r="F50" s="428"/>
      <c r="G50" s="428"/>
      <c r="H50" s="369" t="s">
        <v>293</v>
      </c>
      <c r="I50" s="431" t="s">
        <v>440</v>
      </c>
      <c r="J50" s="426"/>
      <c r="K50" s="426"/>
      <c r="L50" s="426"/>
      <c r="M50" s="426"/>
      <c r="N50" s="426"/>
      <c r="O50" s="426"/>
      <c r="P50" s="426"/>
      <c r="Q50" s="426"/>
      <c r="R50" s="447">
        <v>55</v>
      </c>
      <c r="S50" s="426" t="s">
        <v>172</v>
      </c>
      <c r="T50" s="440"/>
      <c r="U50" s="441"/>
      <c r="V50" s="478">
        <v>54</v>
      </c>
      <c r="W50" s="192" t="str">
        <f t="shared" si="1"/>
        <v>✔</v>
      </c>
      <c r="Y50" s="1196"/>
      <c r="Z50" s="1409"/>
      <c r="AA50" s="26"/>
      <c r="AB50" s="26"/>
      <c r="AC50" s="26"/>
      <c r="AD50" s="26"/>
    </row>
    <row r="51" spans="1:30" ht="20.100000000000001" customHeight="1" thickBot="1" x14ac:dyDescent="0.2">
      <c r="A51" s="421"/>
      <c r="B51" s="423"/>
      <c r="C51" s="422" t="s">
        <v>1374</v>
      </c>
      <c r="D51" s="423"/>
      <c r="E51" s="423"/>
      <c r="F51" s="426"/>
      <c r="G51" s="548"/>
      <c r="H51" s="369" t="s">
        <v>293</v>
      </c>
      <c r="I51" s="431" t="s">
        <v>441</v>
      </c>
      <c r="J51" s="425"/>
      <c r="K51" s="425"/>
      <c r="L51" s="425"/>
      <c r="M51" s="425"/>
      <c r="N51" s="425"/>
      <c r="O51" s="425"/>
      <c r="P51" s="425"/>
      <c r="Q51" s="425"/>
      <c r="R51" s="447">
        <v>3092</v>
      </c>
      <c r="S51" s="426" t="s">
        <v>172</v>
      </c>
      <c r="T51" s="440"/>
      <c r="U51" s="441"/>
      <c r="V51" s="478">
        <v>55</v>
      </c>
      <c r="W51" s="192" t="str">
        <f t="shared" si="1"/>
        <v>✔</v>
      </c>
      <c r="Y51" s="1196"/>
      <c r="Z51" s="1409"/>
      <c r="AA51" s="26"/>
      <c r="AB51" s="26"/>
      <c r="AC51" s="26"/>
      <c r="AD51" s="26"/>
    </row>
    <row r="52" spans="1:30" ht="20.100000000000001" customHeight="1" thickBot="1" x14ac:dyDescent="0.2">
      <c r="A52" s="421"/>
      <c r="B52" s="423"/>
      <c r="C52" s="422" t="s">
        <v>1375</v>
      </c>
      <c r="D52" s="423"/>
      <c r="E52" s="423"/>
      <c r="F52" s="426"/>
      <c r="G52" s="548"/>
      <c r="H52" s="369" t="s">
        <v>293</v>
      </c>
      <c r="I52" s="431" t="s">
        <v>441</v>
      </c>
      <c r="J52" s="425"/>
      <c r="K52" s="425"/>
      <c r="L52" s="425"/>
      <c r="M52" s="425"/>
      <c r="N52" s="425"/>
      <c r="O52" s="425"/>
      <c r="P52" s="425"/>
      <c r="Q52" s="425"/>
      <c r="R52" s="447">
        <v>3092</v>
      </c>
      <c r="S52" s="426" t="s">
        <v>172</v>
      </c>
      <c r="T52" s="440"/>
      <c r="U52" s="441"/>
      <c r="V52" s="478">
        <v>56</v>
      </c>
      <c r="W52" s="192" t="str">
        <f t="shared" si="1"/>
        <v>✔</v>
      </c>
      <c r="Y52" s="1196"/>
      <c r="Z52" s="1409"/>
      <c r="AA52" s="26"/>
      <c r="AB52" s="26"/>
      <c r="AC52" s="26"/>
      <c r="AD52" s="26"/>
    </row>
    <row r="53" spans="1:30" ht="19.899999999999999" customHeight="1" thickBot="1" x14ac:dyDescent="0.2">
      <c r="A53" s="421"/>
      <c r="B53" s="423"/>
      <c r="C53" s="422" t="s">
        <v>1376</v>
      </c>
      <c r="D53" s="423"/>
      <c r="E53" s="423"/>
      <c r="F53" s="426"/>
      <c r="G53" s="548"/>
      <c r="H53" s="369" t="s">
        <v>340</v>
      </c>
      <c r="I53" s="431" t="s">
        <v>442</v>
      </c>
      <c r="J53" s="425"/>
      <c r="K53" s="425"/>
      <c r="L53" s="425"/>
      <c r="M53" s="425"/>
      <c r="N53" s="425"/>
      <c r="O53" s="425"/>
      <c r="P53" s="425"/>
      <c r="Q53" s="425"/>
      <c r="R53" s="447">
        <v>0</v>
      </c>
      <c r="S53" s="426" t="s">
        <v>172</v>
      </c>
      <c r="T53" s="440"/>
      <c r="U53" s="441"/>
      <c r="V53" s="478">
        <v>57</v>
      </c>
      <c r="W53" s="192" t="str">
        <f t="shared" si="1"/>
        <v>✔</v>
      </c>
      <c r="Y53" s="1196"/>
      <c r="Z53" s="1409"/>
      <c r="AA53" s="26"/>
      <c r="AB53" s="26"/>
      <c r="AC53" s="26"/>
      <c r="AD53" s="26"/>
    </row>
    <row r="54" spans="1:30" ht="20.100000000000001" customHeight="1" thickBot="1" x14ac:dyDescent="0.2">
      <c r="A54" s="421"/>
      <c r="B54" s="423"/>
      <c r="C54" s="422" t="s">
        <v>1377</v>
      </c>
      <c r="D54" s="423"/>
      <c r="E54" s="423"/>
      <c r="F54" s="426"/>
      <c r="G54" s="548"/>
      <c r="H54" s="369" t="s">
        <v>340</v>
      </c>
      <c r="I54" s="431" t="s">
        <v>441</v>
      </c>
      <c r="J54" s="425"/>
      <c r="K54" s="425"/>
      <c r="L54" s="425"/>
      <c r="M54" s="425"/>
      <c r="N54" s="425"/>
      <c r="O54" s="425"/>
      <c r="P54" s="425"/>
      <c r="Q54" s="425"/>
      <c r="R54" s="447">
        <v>0</v>
      </c>
      <c r="S54" s="426" t="s">
        <v>172</v>
      </c>
      <c r="T54" s="440"/>
      <c r="U54" s="441"/>
      <c r="V54" s="478">
        <v>58</v>
      </c>
      <c r="W54" s="192" t="str">
        <f t="shared" si="1"/>
        <v>✔</v>
      </c>
      <c r="Y54" s="1196"/>
      <c r="Z54" s="1409"/>
      <c r="AA54" s="26"/>
      <c r="AB54" s="26"/>
      <c r="AC54" s="26"/>
      <c r="AD54" s="26"/>
    </row>
    <row r="55" spans="1:30" ht="19.899999999999999" customHeight="1" thickBot="1" x14ac:dyDescent="0.2">
      <c r="A55" s="421"/>
      <c r="B55" s="423"/>
      <c r="C55" s="422" t="s">
        <v>120</v>
      </c>
      <c r="D55" s="423"/>
      <c r="E55" s="423"/>
      <c r="F55" s="426"/>
      <c r="G55" s="442"/>
      <c r="H55" s="369" t="s">
        <v>293</v>
      </c>
      <c r="I55" s="449" t="s">
        <v>443</v>
      </c>
      <c r="J55" s="425"/>
      <c r="K55" s="425"/>
      <c r="L55" s="425"/>
      <c r="M55" s="425"/>
      <c r="N55" s="425"/>
      <c r="O55" s="425"/>
      <c r="P55" s="425"/>
      <c r="Q55" s="425"/>
      <c r="R55" s="447">
        <v>3092</v>
      </c>
      <c r="S55" s="426" t="s">
        <v>172</v>
      </c>
      <c r="T55" s="440"/>
      <c r="U55" s="441"/>
      <c r="V55" s="478">
        <v>59</v>
      </c>
      <c r="W55" s="192" t="str">
        <f t="shared" si="1"/>
        <v>✔</v>
      </c>
      <c r="Y55" s="1196"/>
      <c r="Z55" s="1409"/>
      <c r="AA55" s="26"/>
      <c r="AB55" s="26"/>
      <c r="AC55" s="26"/>
      <c r="AD55" s="26"/>
    </row>
    <row r="56" spans="1:30" ht="20.100000000000001" customHeight="1" thickBot="1" x14ac:dyDescent="0.2">
      <c r="A56" s="421"/>
      <c r="B56" s="423"/>
      <c r="C56" s="422" t="s">
        <v>446</v>
      </c>
      <c r="D56" s="423"/>
      <c r="E56" s="423"/>
      <c r="F56" s="426"/>
      <c r="G56" s="548"/>
      <c r="H56" s="369" t="s">
        <v>293</v>
      </c>
      <c r="I56" s="431" t="s">
        <v>447</v>
      </c>
      <c r="J56" s="425"/>
      <c r="K56" s="425"/>
      <c r="L56" s="425"/>
      <c r="M56" s="425"/>
      <c r="N56" s="425"/>
      <c r="O56" s="425"/>
      <c r="P56" s="425"/>
      <c r="Q56" s="425"/>
      <c r="R56" s="447">
        <v>0</v>
      </c>
      <c r="S56" s="426" t="s">
        <v>172</v>
      </c>
      <c r="T56" s="440"/>
      <c r="U56" s="441"/>
      <c r="V56" s="478">
        <v>60</v>
      </c>
      <c r="W56" s="192" t="str">
        <f t="shared" si="1"/>
        <v>✔</v>
      </c>
      <c r="Y56" s="1196"/>
      <c r="Z56" s="1409"/>
      <c r="AA56" s="26"/>
      <c r="AB56" s="26"/>
      <c r="AC56" s="26"/>
      <c r="AD56" s="26"/>
    </row>
    <row r="57" spans="1:30" ht="20.100000000000001" customHeight="1" thickBot="1" x14ac:dyDescent="0.2">
      <c r="A57" s="421"/>
      <c r="B57" s="423"/>
      <c r="C57" s="422" t="s">
        <v>448</v>
      </c>
      <c r="D57" s="423"/>
      <c r="E57" s="423"/>
      <c r="F57" s="426"/>
      <c r="G57" s="548"/>
      <c r="H57" s="369" t="s">
        <v>293</v>
      </c>
      <c r="I57" s="431" t="s">
        <v>444</v>
      </c>
      <c r="J57" s="425"/>
      <c r="K57" s="425"/>
      <c r="L57" s="425"/>
      <c r="M57" s="425"/>
      <c r="N57" s="425"/>
      <c r="O57" s="425"/>
      <c r="P57" s="425"/>
      <c r="Q57" s="425"/>
      <c r="R57" s="447">
        <v>2287</v>
      </c>
      <c r="S57" s="426" t="s">
        <v>172</v>
      </c>
      <c r="T57" s="440"/>
      <c r="U57" s="441"/>
      <c r="V57" s="478">
        <v>61</v>
      </c>
      <c r="W57" s="192" t="str">
        <f t="shared" si="1"/>
        <v>✔</v>
      </c>
      <c r="Y57" s="1196"/>
      <c r="Z57" s="1409"/>
      <c r="AA57" s="26"/>
      <c r="AB57" s="26"/>
      <c r="AC57" s="26"/>
      <c r="AD57" s="26"/>
    </row>
    <row r="58" spans="1:30" ht="34.5" customHeight="1" thickBot="1" x14ac:dyDescent="0.2">
      <c r="A58" s="421"/>
      <c r="B58" s="422"/>
      <c r="C58" s="1386" t="s">
        <v>1378</v>
      </c>
      <c r="D58" s="1386"/>
      <c r="E58" s="1386"/>
      <c r="F58" s="1386"/>
      <c r="G58" s="1387"/>
      <c r="H58" s="369" t="s">
        <v>340</v>
      </c>
      <c r="I58" s="431" t="s">
        <v>449</v>
      </c>
      <c r="J58" s="426"/>
      <c r="K58" s="426"/>
      <c r="L58" s="426"/>
      <c r="M58" s="426"/>
      <c r="N58" s="426"/>
      <c r="O58" s="426"/>
      <c r="P58" s="426"/>
      <c r="Q58" s="426"/>
      <c r="R58" s="447">
        <v>0</v>
      </c>
      <c r="S58" s="426" t="s">
        <v>172</v>
      </c>
      <c r="T58" s="440"/>
      <c r="U58" s="441"/>
      <c r="V58" s="478">
        <v>62</v>
      </c>
      <c r="W58" s="192" t="str">
        <f t="shared" si="1"/>
        <v>✔</v>
      </c>
      <c r="Y58" s="1196"/>
      <c r="Z58" s="1409"/>
      <c r="AA58" s="26"/>
      <c r="AB58" s="26"/>
      <c r="AC58" s="26"/>
      <c r="AD58" s="26"/>
    </row>
    <row r="59" spans="1:30" ht="19.899999999999999" customHeight="1" thickBot="1" x14ac:dyDescent="0.2">
      <c r="A59" s="28"/>
      <c r="B59" s="32"/>
      <c r="C59" s="865" t="s">
        <v>841</v>
      </c>
      <c r="D59" s="865"/>
      <c r="E59" s="865"/>
      <c r="F59" s="865"/>
      <c r="G59" s="865"/>
      <c r="H59" s="369" t="s">
        <v>293</v>
      </c>
      <c r="I59" s="874" t="s">
        <v>449</v>
      </c>
      <c r="J59" s="30"/>
      <c r="K59" s="30"/>
      <c r="L59" s="30"/>
      <c r="M59" s="30"/>
      <c r="N59" s="30"/>
      <c r="O59" s="30"/>
      <c r="P59" s="30"/>
      <c r="Q59" s="30"/>
      <c r="R59" s="447">
        <v>5606</v>
      </c>
      <c r="S59" s="30" t="s">
        <v>172</v>
      </c>
      <c r="T59" s="875"/>
      <c r="U59" s="876"/>
      <c r="V59" s="478">
        <v>63</v>
      </c>
      <c r="W59" s="192" t="str">
        <f t="shared" si="1"/>
        <v>✔</v>
      </c>
      <c r="Y59" s="1196"/>
      <c r="Z59" s="1409"/>
      <c r="AA59" s="26"/>
      <c r="AB59" s="26"/>
      <c r="AC59" s="26"/>
      <c r="AD59" s="26"/>
    </row>
    <row r="60" spans="1:30" ht="20.100000000000001" customHeight="1" thickBot="1" x14ac:dyDescent="0.2">
      <c r="A60" s="421"/>
      <c r="B60" s="422"/>
      <c r="C60" s="428" t="s">
        <v>1379</v>
      </c>
      <c r="D60" s="428"/>
      <c r="E60" s="428"/>
      <c r="F60" s="428"/>
      <c r="G60" s="428"/>
      <c r="H60" s="369" t="s">
        <v>293</v>
      </c>
      <c r="I60" s="431" t="s">
        <v>409</v>
      </c>
      <c r="J60" s="426"/>
      <c r="K60" s="426"/>
      <c r="L60" s="426"/>
      <c r="M60" s="426"/>
      <c r="N60" s="426"/>
      <c r="O60" s="426"/>
      <c r="P60" s="426"/>
      <c r="Q60" s="426"/>
      <c r="R60" s="447">
        <v>135</v>
      </c>
      <c r="S60" s="426" t="s">
        <v>172</v>
      </c>
      <c r="T60" s="440"/>
      <c r="U60" s="441"/>
      <c r="V60" s="478">
        <v>64</v>
      </c>
      <c r="W60" s="192" t="str">
        <f t="shared" si="1"/>
        <v>✔</v>
      </c>
      <c r="Y60" s="1196"/>
      <c r="Z60" s="1409"/>
      <c r="AA60" s="26"/>
      <c r="AB60" s="26"/>
      <c r="AC60" s="26"/>
      <c r="AD60" s="26"/>
    </row>
    <row r="61" spans="1:30" ht="20.100000000000001" customHeight="1" thickBot="1" x14ac:dyDescent="0.2">
      <c r="A61" s="421"/>
      <c r="B61" s="423"/>
      <c r="C61" s="422" t="s">
        <v>1380</v>
      </c>
      <c r="D61" s="423"/>
      <c r="E61" s="423"/>
      <c r="F61" s="426"/>
      <c r="G61" s="548"/>
      <c r="H61" s="369" t="s">
        <v>293</v>
      </c>
      <c r="I61" s="431" t="s">
        <v>450</v>
      </c>
      <c r="J61" s="425"/>
      <c r="K61" s="425"/>
      <c r="L61" s="425"/>
      <c r="M61" s="425"/>
      <c r="N61" s="425"/>
      <c r="O61" s="425"/>
      <c r="P61" s="425"/>
      <c r="Q61" s="425"/>
      <c r="R61" s="447">
        <v>138</v>
      </c>
      <c r="S61" s="426" t="s">
        <v>172</v>
      </c>
      <c r="T61" s="440"/>
      <c r="U61" s="441"/>
      <c r="V61" s="478">
        <v>65</v>
      </c>
      <c r="W61" s="192" t="str">
        <f t="shared" si="1"/>
        <v>✔</v>
      </c>
      <c r="Y61" s="1196"/>
      <c r="Z61" s="1409"/>
    </row>
    <row r="62" spans="1:30" ht="20.100000000000001" customHeight="1" thickBot="1" x14ac:dyDescent="0.2">
      <c r="A62" s="421"/>
      <c r="B62" s="423"/>
      <c r="C62" s="422" t="s">
        <v>1381</v>
      </c>
      <c r="D62" s="423"/>
      <c r="E62" s="423"/>
      <c r="F62" s="426"/>
      <c r="G62" s="548"/>
      <c r="H62" s="369" t="s">
        <v>293</v>
      </c>
      <c r="I62" s="431" t="s">
        <v>451</v>
      </c>
      <c r="J62" s="425"/>
      <c r="K62" s="425"/>
      <c r="L62" s="425"/>
      <c r="M62" s="425"/>
      <c r="N62" s="425"/>
      <c r="O62" s="425"/>
      <c r="P62" s="425"/>
      <c r="Q62" s="425"/>
      <c r="R62" s="447">
        <v>34</v>
      </c>
      <c r="S62" s="426" t="s">
        <v>172</v>
      </c>
      <c r="T62" s="440"/>
      <c r="U62" s="441"/>
      <c r="V62" s="478">
        <v>66</v>
      </c>
      <c r="W62" s="192" t="str">
        <f t="shared" si="1"/>
        <v>✔</v>
      </c>
      <c r="Y62" s="1196"/>
      <c r="Z62" s="1409"/>
    </row>
    <row r="63" spans="1:30" ht="20.100000000000001" customHeight="1" thickBot="1" x14ac:dyDescent="0.2">
      <c r="A63" s="421"/>
      <c r="B63" s="423"/>
      <c r="C63" s="422" t="s">
        <v>1382</v>
      </c>
      <c r="D63" s="423"/>
      <c r="E63" s="423"/>
      <c r="F63" s="426"/>
      <c r="G63" s="548"/>
      <c r="H63" s="369" t="s">
        <v>293</v>
      </c>
      <c r="I63" s="431" t="s">
        <v>409</v>
      </c>
      <c r="J63" s="425"/>
      <c r="K63" s="425"/>
      <c r="L63" s="425"/>
      <c r="M63" s="425"/>
      <c r="N63" s="425"/>
      <c r="O63" s="425"/>
      <c r="P63" s="425"/>
      <c r="Q63" s="425"/>
      <c r="R63" s="447">
        <v>37</v>
      </c>
      <c r="S63" s="426" t="s">
        <v>172</v>
      </c>
      <c r="T63" s="440"/>
      <c r="U63" s="441"/>
      <c r="V63" s="478">
        <v>67</v>
      </c>
      <c r="W63" s="192" t="str">
        <f t="shared" si="1"/>
        <v>✔</v>
      </c>
      <c r="Y63" s="1196"/>
      <c r="Z63" s="1409"/>
    </row>
    <row r="64" spans="1:30" ht="20.100000000000001" customHeight="1" thickBot="1" x14ac:dyDescent="0.2">
      <c r="A64" s="421"/>
      <c r="B64" s="423"/>
      <c r="C64" s="422" t="s">
        <v>121</v>
      </c>
      <c r="D64" s="423"/>
      <c r="E64" s="423"/>
      <c r="F64" s="426"/>
      <c r="G64" s="548"/>
      <c r="H64" s="369" t="s">
        <v>340</v>
      </c>
      <c r="I64" s="431" t="s">
        <v>452</v>
      </c>
      <c r="J64" s="425"/>
      <c r="K64" s="425"/>
      <c r="L64" s="425"/>
      <c r="M64" s="425"/>
      <c r="N64" s="425"/>
      <c r="O64" s="425"/>
      <c r="P64" s="425"/>
      <c r="Q64" s="425"/>
      <c r="R64" s="447">
        <v>0</v>
      </c>
      <c r="S64" s="426" t="s">
        <v>172</v>
      </c>
      <c r="T64" s="440"/>
      <c r="U64" s="441"/>
      <c r="V64" s="478">
        <v>68</v>
      </c>
      <c r="W64" s="192" t="str">
        <f t="shared" si="1"/>
        <v>✔</v>
      </c>
      <c r="Y64" s="1196"/>
      <c r="Z64" s="1409"/>
    </row>
    <row r="65" spans="1:30" ht="20.100000000000001" customHeight="1" thickBot="1" x14ac:dyDescent="0.2">
      <c r="A65" s="421"/>
      <c r="B65" s="423"/>
      <c r="C65" s="422" t="s">
        <v>122</v>
      </c>
      <c r="D65" s="423"/>
      <c r="E65" s="423"/>
      <c r="F65" s="426"/>
      <c r="G65" s="548"/>
      <c r="H65" s="369" t="s">
        <v>340</v>
      </c>
      <c r="I65" s="431" t="s">
        <v>453</v>
      </c>
      <c r="J65" s="425"/>
      <c r="K65" s="425"/>
      <c r="L65" s="425"/>
      <c r="M65" s="425"/>
      <c r="N65" s="425"/>
      <c r="O65" s="425"/>
      <c r="P65" s="425"/>
      <c r="Q65" s="425"/>
      <c r="R65" s="447">
        <v>0</v>
      </c>
      <c r="S65" s="426" t="s">
        <v>172</v>
      </c>
      <c r="T65" s="440"/>
      <c r="U65" s="441"/>
      <c r="V65" s="478">
        <v>69</v>
      </c>
      <c r="W65" s="192" t="str">
        <f t="shared" si="1"/>
        <v>✔</v>
      </c>
      <c r="Y65" s="1196"/>
      <c r="Z65" s="1409"/>
    </row>
    <row r="66" spans="1:30" ht="20.100000000000001" customHeight="1" thickBot="1" x14ac:dyDescent="0.2">
      <c r="A66" s="421"/>
      <c r="B66" s="423"/>
      <c r="C66" s="422" t="s">
        <v>454</v>
      </c>
      <c r="D66" s="423"/>
      <c r="E66" s="423"/>
      <c r="F66" s="426"/>
      <c r="G66" s="548"/>
      <c r="H66" s="369" t="s">
        <v>293</v>
      </c>
      <c r="I66" s="431" t="s">
        <v>455</v>
      </c>
      <c r="J66" s="425"/>
      <c r="K66" s="425"/>
      <c r="L66" s="425"/>
      <c r="M66" s="425"/>
      <c r="N66" s="425"/>
      <c r="O66" s="425"/>
      <c r="P66" s="425"/>
      <c r="Q66" s="425"/>
      <c r="R66" s="447">
        <v>23</v>
      </c>
      <c r="S66" s="426" t="s">
        <v>172</v>
      </c>
      <c r="T66" s="440"/>
      <c r="U66" s="441"/>
      <c r="V66" s="478">
        <v>70</v>
      </c>
      <c r="W66" s="192" t="str">
        <f t="shared" si="1"/>
        <v>✔</v>
      </c>
      <c r="Y66" s="1196"/>
      <c r="Z66" s="1409"/>
    </row>
    <row r="67" spans="1:30" ht="20.100000000000001" customHeight="1" thickBot="1" x14ac:dyDescent="0.2">
      <c r="A67" s="421"/>
      <c r="B67" s="423"/>
      <c r="C67" s="422" t="s">
        <v>123</v>
      </c>
      <c r="D67" s="423"/>
      <c r="E67" s="423"/>
      <c r="F67" s="426"/>
      <c r="G67" s="548"/>
      <c r="H67" s="369" t="s">
        <v>293</v>
      </c>
      <c r="I67" s="431" t="s">
        <v>424</v>
      </c>
      <c r="J67" s="425"/>
      <c r="K67" s="425"/>
      <c r="L67" s="425"/>
      <c r="M67" s="425"/>
      <c r="N67" s="425"/>
      <c r="O67" s="425"/>
      <c r="P67" s="425"/>
      <c r="Q67" s="425"/>
      <c r="R67" s="447">
        <v>6</v>
      </c>
      <c r="S67" s="426" t="s">
        <v>172</v>
      </c>
      <c r="T67" s="1366"/>
      <c r="U67" s="1367"/>
      <c r="V67" s="478">
        <v>71</v>
      </c>
      <c r="W67" s="192" t="str">
        <f t="shared" si="1"/>
        <v>✔</v>
      </c>
      <c r="Y67" s="1196"/>
      <c r="Z67" s="1409"/>
    </row>
    <row r="68" spans="1:30" s="864" customFormat="1" ht="20.100000000000001" customHeight="1" thickBot="1" x14ac:dyDescent="0.2">
      <c r="A68" s="460"/>
      <c r="B68" s="33"/>
      <c r="C68" s="32" t="s">
        <v>811</v>
      </c>
      <c r="D68" s="29"/>
      <c r="E68" s="29"/>
      <c r="F68" s="30"/>
      <c r="G68" s="502"/>
      <c r="H68" s="369" t="s">
        <v>293</v>
      </c>
      <c r="I68" s="431" t="s">
        <v>424</v>
      </c>
      <c r="J68" s="425"/>
      <c r="K68" s="425"/>
      <c r="L68" s="425"/>
      <c r="M68" s="425"/>
      <c r="N68" s="425"/>
      <c r="O68" s="425"/>
      <c r="P68" s="425"/>
      <c r="Q68" s="425"/>
      <c r="R68" s="447">
        <v>0</v>
      </c>
      <c r="S68" s="426" t="s">
        <v>172</v>
      </c>
      <c r="T68" s="1366"/>
      <c r="U68" s="1367"/>
      <c r="V68" s="478">
        <v>72</v>
      </c>
      <c r="W68" s="192" t="str">
        <f t="shared" si="1"/>
        <v>✔</v>
      </c>
      <c r="X68" s="862"/>
      <c r="Y68" s="1197"/>
      <c r="Z68" s="1409"/>
      <c r="AA68" s="863"/>
      <c r="AB68" s="863"/>
      <c r="AC68" s="863"/>
      <c r="AD68" s="863"/>
    </row>
    <row r="69" spans="1:30" ht="20.100000000000001" customHeight="1" thickBot="1" x14ac:dyDescent="0.2">
      <c r="A69" s="435"/>
      <c r="B69" s="436"/>
      <c r="C69" s="428" t="s">
        <v>425</v>
      </c>
      <c r="D69" s="428"/>
      <c r="E69" s="428"/>
      <c r="F69" s="428"/>
      <c r="G69" s="428"/>
      <c r="H69" s="369" t="s">
        <v>293</v>
      </c>
      <c r="I69" s="431" t="s">
        <v>409</v>
      </c>
      <c r="J69" s="426"/>
      <c r="K69" s="426"/>
      <c r="L69" s="426"/>
      <c r="M69" s="426"/>
      <c r="N69" s="426"/>
      <c r="O69" s="426"/>
      <c r="P69" s="426"/>
      <c r="Q69" s="426"/>
      <c r="R69" s="447">
        <v>18</v>
      </c>
      <c r="S69" s="426" t="s">
        <v>172</v>
      </c>
      <c r="T69" s="443"/>
      <c r="U69" s="441"/>
      <c r="V69" s="478">
        <v>73</v>
      </c>
      <c r="W69" s="192" t="str">
        <f t="shared" si="1"/>
        <v>✔</v>
      </c>
      <c r="Y69" s="1196"/>
      <c r="Z69" s="1409"/>
    </row>
    <row r="70" spans="1:30" ht="20.100000000000001" customHeight="1" thickBot="1" x14ac:dyDescent="0.2">
      <c r="A70" s="421"/>
      <c r="B70" s="423"/>
      <c r="C70" s="1372" t="s">
        <v>1</v>
      </c>
      <c r="D70" s="1372"/>
      <c r="E70" s="1372"/>
      <c r="F70" s="1372"/>
      <c r="G70" s="1373"/>
      <c r="H70" s="369" t="s">
        <v>340</v>
      </c>
      <c r="I70" s="431" t="s">
        <v>445</v>
      </c>
      <c r="J70" s="425"/>
      <c r="K70" s="425"/>
      <c r="L70" s="425"/>
      <c r="M70" s="425"/>
      <c r="N70" s="425"/>
      <c r="O70" s="425"/>
      <c r="P70" s="425"/>
      <c r="Q70" s="425"/>
      <c r="R70" s="447">
        <v>0</v>
      </c>
      <c r="S70" s="426" t="s">
        <v>172</v>
      </c>
      <c r="T70" s="443"/>
      <c r="U70" s="441"/>
      <c r="V70" s="478">
        <v>74</v>
      </c>
      <c r="W70" s="192" t="str">
        <f t="shared" si="1"/>
        <v>✔</v>
      </c>
      <c r="Y70" s="1196"/>
      <c r="Z70" s="1409"/>
    </row>
    <row r="71" spans="1:30" ht="19.5" customHeight="1" thickBot="1" x14ac:dyDescent="0.2">
      <c r="A71" s="421"/>
      <c r="B71" s="423"/>
      <c r="C71" s="1372" t="s">
        <v>2</v>
      </c>
      <c r="D71" s="1372"/>
      <c r="E71" s="1372"/>
      <c r="F71" s="1372"/>
      <c r="G71" s="1373"/>
      <c r="H71" s="369" t="s">
        <v>340</v>
      </c>
      <c r="I71" s="431" t="s">
        <v>456</v>
      </c>
      <c r="J71" s="425"/>
      <c r="K71" s="425"/>
      <c r="L71" s="425"/>
      <c r="M71" s="425"/>
      <c r="N71" s="425"/>
      <c r="O71" s="425"/>
      <c r="P71" s="425"/>
      <c r="Q71" s="425"/>
      <c r="R71" s="447">
        <v>0</v>
      </c>
      <c r="S71" s="426" t="s">
        <v>172</v>
      </c>
      <c r="T71" s="443"/>
      <c r="U71" s="441"/>
      <c r="V71" s="478">
        <v>75</v>
      </c>
      <c r="W71" s="192" t="str">
        <f t="shared" si="1"/>
        <v>✔</v>
      </c>
      <c r="Y71" s="1196"/>
      <c r="Z71" s="1409"/>
    </row>
    <row r="72" spans="1:30" ht="20.100000000000001" customHeight="1" thickBot="1" x14ac:dyDescent="0.2">
      <c r="A72" s="435"/>
      <c r="B72" s="436"/>
      <c r="C72" s="428" t="s">
        <v>181</v>
      </c>
      <c r="D72" s="428"/>
      <c r="E72" s="428"/>
      <c r="F72" s="428"/>
      <c r="G72" s="428"/>
      <c r="H72" s="369" t="s">
        <v>293</v>
      </c>
      <c r="I72" s="431" t="s">
        <v>457</v>
      </c>
      <c r="J72" s="426"/>
      <c r="K72" s="426"/>
      <c r="L72" s="426"/>
      <c r="M72" s="426"/>
      <c r="N72" s="426"/>
      <c r="O72" s="426"/>
      <c r="P72" s="426"/>
      <c r="Q72" s="426"/>
      <c r="R72" s="447">
        <v>3</v>
      </c>
      <c r="S72" s="426" t="s">
        <v>172</v>
      </c>
      <c r="T72" s="440"/>
      <c r="U72" s="444"/>
      <c r="V72" s="478">
        <v>76</v>
      </c>
      <c r="W72" s="192" t="str">
        <f t="shared" si="1"/>
        <v>✔</v>
      </c>
      <c r="Y72" s="1196"/>
      <c r="Z72" s="1409"/>
    </row>
    <row r="73" spans="1:30" ht="20.100000000000001" customHeight="1" thickBot="1" x14ac:dyDescent="0.2">
      <c r="A73" s="435"/>
      <c r="B73" s="436"/>
      <c r="C73" s="428" t="s">
        <v>182</v>
      </c>
      <c r="D73" s="428"/>
      <c r="E73" s="428"/>
      <c r="F73" s="428"/>
      <c r="G73" s="428"/>
      <c r="H73" s="369" t="s">
        <v>340</v>
      </c>
      <c r="I73" s="431" t="s">
        <v>458</v>
      </c>
      <c r="J73" s="426"/>
      <c r="K73" s="426"/>
      <c r="L73" s="426"/>
      <c r="M73" s="426"/>
      <c r="N73" s="426"/>
      <c r="O73" s="426"/>
      <c r="P73" s="426"/>
      <c r="Q73" s="426"/>
      <c r="R73" s="447">
        <v>0</v>
      </c>
      <c r="S73" s="426" t="s">
        <v>172</v>
      </c>
      <c r="T73" s="440"/>
      <c r="U73" s="444"/>
      <c r="V73" s="478">
        <v>77</v>
      </c>
      <c r="W73" s="192" t="str">
        <f t="shared" si="1"/>
        <v>✔</v>
      </c>
      <c r="Y73" s="1196"/>
      <c r="Z73" s="1409"/>
    </row>
    <row r="74" spans="1:30" ht="20.100000000000001" customHeight="1" thickBot="1" x14ac:dyDescent="0.2">
      <c r="A74" s="435"/>
      <c r="B74" s="436"/>
      <c r="C74" s="428" t="s">
        <v>124</v>
      </c>
      <c r="D74" s="428"/>
      <c r="E74" s="428"/>
      <c r="F74" s="428"/>
      <c r="G74" s="428"/>
      <c r="H74" s="369" t="s">
        <v>340</v>
      </c>
      <c r="I74" s="431" t="s">
        <v>409</v>
      </c>
      <c r="J74" s="426"/>
      <c r="K74" s="426"/>
      <c r="L74" s="426"/>
      <c r="M74" s="426"/>
      <c r="N74" s="426"/>
      <c r="O74" s="426"/>
      <c r="P74" s="426"/>
      <c r="Q74" s="426"/>
      <c r="R74" s="447">
        <v>0</v>
      </c>
      <c r="S74" s="426" t="s">
        <v>172</v>
      </c>
      <c r="T74" s="440"/>
      <c r="U74" s="444"/>
      <c r="V74" s="478">
        <v>78</v>
      </c>
      <c r="W74" s="192" t="str">
        <f t="shared" si="1"/>
        <v>✔</v>
      </c>
      <c r="Y74" s="1196"/>
      <c r="Z74" s="1409"/>
    </row>
    <row r="75" spans="1:30" ht="20.100000000000001" customHeight="1" thickBot="1" x14ac:dyDescent="0.2">
      <c r="A75" s="421"/>
      <c r="B75" s="423"/>
      <c r="C75" s="422" t="s">
        <v>459</v>
      </c>
      <c r="D75" s="423"/>
      <c r="E75" s="423"/>
      <c r="F75" s="426"/>
      <c r="G75" s="548"/>
      <c r="H75" s="369" t="s">
        <v>293</v>
      </c>
      <c r="I75" s="431" t="s">
        <v>460</v>
      </c>
      <c r="J75" s="425"/>
      <c r="K75" s="425"/>
      <c r="L75" s="425"/>
      <c r="M75" s="425"/>
      <c r="N75" s="425"/>
      <c r="O75" s="425"/>
      <c r="P75" s="425"/>
      <c r="Q75" s="425"/>
      <c r="R75" s="447">
        <v>2422</v>
      </c>
      <c r="S75" s="426" t="s">
        <v>172</v>
      </c>
      <c r="T75" s="440"/>
      <c r="U75" s="441"/>
      <c r="V75" s="478">
        <v>79</v>
      </c>
      <c r="W75" s="192" t="str">
        <f t="shared" si="1"/>
        <v>✔</v>
      </c>
      <c r="Y75" s="1196"/>
      <c r="Z75" s="1409"/>
    </row>
    <row r="76" spans="1:30" ht="20.100000000000001" customHeight="1" thickBot="1" x14ac:dyDescent="0.2">
      <c r="A76" s="421"/>
      <c r="B76" s="423"/>
      <c r="C76" s="422" t="s">
        <v>1383</v>
      </c>
      <c r="D76" s="423"/>
      <c r="E76" s="423"/>
      <c r="F76" s="426"/>
      <c r="G76" s="1219"/>
      <c r="H76" s="369" t="s">
        <v>340</v>
      </c>
      <c r="I76" s="431" t="s">
        <v>409</v>
      </c>
      <c r="J76" s="425"/>
      <c r="K76" s="425"/>
      <c r="L76" s="425"/>
      <c r="M76" s="425"/>
      <c r="N76" s="425"/>
      <c r="O76" s="425"/>
      <c r="P76" s="425"/>
      <c r="Q76" s="425"/>
      <c r="R76" s="447">
        <v>0</v>
      </c>
      <c r="S76" s="426" t="s">
        <v>172</v>
      </c>
      <c r="T76" s="440"/>
      <c r="U76" s="441"/>
      <c r="V76" s="478">
        <v>80</v>
      </c>
      <c r="W76" s="192" t="str">
        <f>IF(OR(H76="",R76=""),"未入力あり","✔")</f>
        <v>✔</v>
      </c>
      <c r="Y76" s="1196"/>
      <c r="Z76" s="1409"/>
      <c r="AA76" s="26"/>
      <c r="AB76" s="26"/>
      <c r="AC76" s="26"/>
      <c r="AD76" s="26"/>
    </row>
    <row r="77" spans="1:30" ht="20.100000000000001" customHeight="1" thickBot="1" x14ac:dyDescent="0.2">
      <c r="A77" s="421"/>
      <c r="B77" s="423"/>
      <c r="C77" s="422" t="s">
        <v>1384</v>
      </c>
      <c r="D77" s="423"/>
      <c r="E77" s="423"/>
      <c r="F77" s="426"/>
      <c r="G77" s="548"/>
      <c r="H77" s="369" t="s">
        <v>340</v>
      </c>
      <c r="I77" s="431" t="s">
        <v>461</v>
      </c>
      <c r="J77" s="425"/>
      <c r="K77" s="425"/>
      <c r="L77" s="425"/>
      <c r="M77" s="425"/>
      <c r="N77" s="425"/>
      <c r="O77" s="425"/>
      <c r="P77" s="425"/>
      <c r="Q77" s="425"/>
      <c r="R77" s="447">
        <v>0</v>
      </c>
      <c r="S77" s="426" t="s">
        <v>172</v>
      </c>
      <c r="T77" s="440"/>
      <c r="U77" s="441"/>
      <c r="V77" s="478">
        <v>81</v>
      </c>
      <c r="W77" s="192" t="str">
        <f t="shared" si="1"/>
        <v>✔</v>
      </c>
      <c r="Y77" s="1196"/>
      <c r="Z77" s="1409"/>
      <c r="AA77" s="26"/>
      <c r="AB77" s="26"/>
      <c r="AC77" s="26"/>
      <c r="AD77" s="26"/>
    </row>
    <row r="78" spans="1:30" ht="20.100000000000001" customHeight="1" thickBot="1" x14ac:dyDescent="0.2">
      <c r="A78" s="421"/>
      <c r="B78" s="422"/>
      <c r="C78" s="428" t="s">
        <v>125</v>
      </c>
      <c r="D78" s="428"/>
      <c r="E78" s="428"/>
      <c r="F78" s="428"/>
      <c r="G78" s="428"/>
      <c r="H78" s="369" t="s">
        <v>293</v>
      </c>
      <c r="I78" s="431" t="s">
        <v>438</v>
      </c>
      <c r="J78" s="426"/>
      <c r="K78" s="426"/>
      <c r="L78" s="426"/>
      <c r="M78" s="426"/>
      <c r="N78" s="426"/>
      <c r="O78" s="426"/>
      <c r="P78" s="426"/>
      <c r="Q78" s="426"/>
      <c r="R78" s="447">
        <v>49</v>
      </c>
      <c r="S78" s="426" t="s">
        <v>172</v>
      </c>
      <c r="T78" s="440"/>
      <c r="U78" s="441"/>
      <c r="V78" s="478">
        <v>82</v>
      </c>
      <c r="W78" s="192" t="str">
        <f t="shared" si="1"/>
        <v>✔</v>
      </c>
      <c r="Y78" s="1196"/>
      <c r="Z78" s="1409"/>
      <c r="AA78" s="26"/>
      <c r="AB78" s="26"/>
      <c r="AC78" s="26"/>
      <c r="AD78" s="26"/>
    </row>
    <row r="79" spans="1:30" ht="21.75" customHeight="1" thickBot="1" x14ac:dyDescent="0.2">
      <c r="A79" s="421"/>
      <c r="B79" s="423"/>
      <c r="C79" s="422" t="s">
        <v>462</v>
      </c>
      <c r="D79" s="423"/>
      <c r="E79" s="423"/>
      <c r="F79" s="426"/>
      <c r="G79" s="548"/>
      <c r="H79" s="369" t="s">
        <v>340</v>
      </c>
      <c r="I79" s="431" t="s">
        <v>463</v>
      </c>
      <c r="J79" s="425"/>
      <c r="K79" s="425"/>
      <c r="L79" s="425"/>
      <c r="M79" s="425"/>
      <c r="N79" s="425"/>
      <c r="O79" s="425"/>
      <c r="P79" s="425"/>
      <c r="Q79" s="425"/>
      <c r="R79" s="447">
        <v>0</v>
      </c>
      <c r="S79" s="426" t="s">
        <v>172</v>
      </c>
      <c r="T79" s="1382"/>
      <c r="U79" s="1383"/>
      <c r="V79" s="478">
        <v>83</v>
      </c>
      <c r="W79" s="192" t="str">
        <f t="shared" si="1"/>
        <v>✔</v>
      </c>
      <c r="Y79" s="1196"/>
      <c r="Z79" s="1409"/>
      <c r="AA79" s="26"/>
      <c r="AB79" s="26"/>
      <c r="AC79" s="26"/>
      <c r="AD79" s="26"/>
    </row>
    <row r="80" spans="1:30" ht="22.5" customHeight="1" thickBot="1" x14ac:dyDescent="0.2">
      <c r="A80" s="421"/>
      <c r="B80" s="423"/>
      <c r="C80" s="422" t="s">
        <v>464</v>
      </c>
      <c r="D80" s="423"/>
      <c r="E80" s="423"/>
      <c r="F80" s="426"/>
      <c r="G80" s="548"/>
      <c r="H80" s="369" t="s">
        <v>340</v>
      </c>
      <c r="I80" s="431" t="s">
        <v>465</v>
      </c>
      <c r="J80" s="425"/>
      <c r="K80" s="425"/>
      <c r="L80" s="425"/>
      <c r="M80" s="425"/>
      <c r="N80" s="425"/>
      <c r="O80" s="425"/>
      <c r="P80" s="425"/>
      <c r="Q80" s="425"/>
      <c r="R80" s="447">
        <v>0</v>
      </c>
      <c r="S80" s="426" t="s">
        <v>172</v>
      </c>
      <c r="T80" s="440"/>
      <c r="U80" s="441"/>
      <c r="V80" s="478">
        <v>84</v>
      </c>
      <c r="W80" s="192" t="str">
        <f t="shared" si="1"/>
        <v>✔</v>
      </c>
      <c r="Y80" s="1196"/>
      <c r="Z80" s="1409"/>
      <c r="AA80" s="26"/>
      <c r="AB80" s="26"/>
      <c r="AC80" s="26"/>
      <c r="AD80" s="26"/>
    </row>
    <row r="81" spans="1:30" ht="20.100000000000001" customHeight="1" thickBot="1" x14ac:dyDescent="0.2">
      <c r="A81" s="421"/>
      <c r="B81" s="423"/>
      <c r="C81" s="422" t="s">
        <v>162</v>
      </c>
      <c r="D81" s="423"/>
      <c r="E81" s="423"/>
      <c r="F81" s="426"/>
      <c r="G81" s="548"/>
      <c r="H81" s="369" t="s">
        <v>340</v>
      </c>
      <c r="I81" s="431" t="s">
        <v>461</v>
      </c>
      <c r="J81" s="425"/>
      <c r="K81" s="425"/>
      <c r="L81" s="425"/>
      <c r="M81" s="425"/>
      <c r="N81" s="425"/>
      <c r="O81" s="425"/>
      <c r="P81" s="425"/>
      <c r="Q81" s="425"/>
      <c r="R81" s="447">
        <v>0</v>
      </c>
      <c r="S81" s="426" t="s">
        <v>172</v>
      </c>
      <c r="T81" s="440"/>
      <c r="U81" s="441"/>
      <c r="V81" s="478">
        <v>85</v>
      </c>
      <c r="W81" s="192" t="str">
        <f t="shared" si="1"/>
        <v>✔</v>
      </c>
      <c r="Y81" s="1196"/>
      <c r="Z81" s="1409"/>
      <c r="AA81" s="26"/>
      <c r="AB81" s="26"/>
      <c r="AC81" s="26"/>
      <c r="AD81" s="26"/>
    </row>
    <row r="82" spans="1:30" ht="20.100000000000001" customHeight="1" thickBot="1" x14ac:dyDescent="0.2">
      <c r="A82" s="421"/>
      <c r="B82" s="423"/>
      <c r="C82" s="422" t="s">
        <v>375</v>
      </c>
      <c r="D82" s="423"/>
      <c r="E82" s="423"/>
      <c r="F82" s="426"/>
      <c r="G82" s="1219"/>
      <c r="H82" s="369" t="s">
        <v>293</v>
      </c>
      <c r="I82" s="428" t="s">
        <v>409</v>
      </c>
      <c r="J82" s="425"/>
      <c r="K82" s="425"/>
      <c r="L82" s="425"/>
      <c r="M82" s="425"/>
      <c r="N82" s="425"/>
      <c r="O82" s="425"/>
      <c r="P82" s="425"/>
      <c r="Q82" s="425"/>
      <c r="R82" s="447">
        <v>7369</v>
      </c>
      <c r="S82" s="426" t="s">
        <v>172</v>
      </c>
      <c r="T82" s="440"/>
      <c r="U82" s="441"/>
      <c r="V82" s="478">
        <v>86</v>
      </c>
      <c r="W82" s="192" t="str">
        <f>IF(OR(H82="",R82=""),"未入力あり","✔")</f>
        <v>✔</v>
      </c>
      <c r="Y82" s="1196"/>
      <c r="Z82" s="1409"/>
      <c r="AA82" s="26"/>
      <c r="AB82" s="26"/>
      <c r="AC82" s="26"/>
      <c r="AD82" s="26"/>
    </row>
    <row r="83" spans="1:30" ht="20.100000000000001" customHeight="1" thickBot="1" x14ac:dyDescent="0.2">
      <c r="A83" s="421"/>
      <c r="B83" s="423"/>
      <c r="C83" s="422" t="s">
        <v>1385</v>
      </c>
      <c r="D83" s="423"/>
      <c r="E83" s="423"/>
      <c r="F83" s="426"/>
      <c r="G83" s="548"/>
      <c r="H83" s="369" t="s">
        <v>340</v>
      </c>
      <c r="I83" s="428" t="s">
        <v>438</v>
      </c>
      <c r="J83" s="425"/>
      <c r="K83" s="425"/>
      <c r="L83" s="425"/>
      <c r="M83" s="425"/>
      <c r="N83" s="425"/>
      <c r="O83" s="425"/>
      <c r="P83" s="425"/>
      <c r="Q83" s="425"/>
      <c r="R83" s="447">
        <v>0</v>
      </c>
      <c r="S83" s="426" t="s">
        <v>172</v>
      </c>
      <c r="T83" s="440"/>
      <c r="U83" s="441"/>
      <c r="V83" s="478">
        <v>87</v>
      </c>
      <c r="W83" s="192" t="str">
        <f t="shared" si="1"/>
        <v>✔</v>
      </c>
      <c r="Y83" s="1196"/>
      <c r="Z83" s="1409"/>
      <c r="AA83" s="26"/>
      <c r="AB83" s="26"/>
      <c r="AC83" s="26"/>
      <c r="AD83" s="26"/>
    </row>
    <row r="84" spans="1:30" ht="17.25" customHeight="1" thickBot="1" x14ac:dyDescent="0.2">
      <c r="A84" s="421"/>
      <c r="B84" s="423"/>
      <c r="C84" s="1372" t="s">
        <v>466</v>
      </c>
      <c r="D84" s="1372"/>
      <c r="E84" s="1372"/>
      <c r="F84" s="1372"/>
      <c r="G84" s="1373"/>
      <c r="H84" s="369" t="s">
        <v>340</v>
      </c>
      <c r="I84" s="428" t="s">
        <v>467</v>
      </c>
      <c r="J84" s="425"/>
      <c r="K84" s="425"/>
      <c r="L84" s="425"/>
      <c r="M84" s="425"/>
      <c r="N84" s="425"/>
      <c r="O84" s="425"/>
      <c r="P84" s="425"/>
      <c r="Q84" s="425"/>
      <c r="R84" s="447">
        <v>0</v>
      </c>
      <c r="S84" s="426" t="s">
        <v>172</v>
      </c>
      <c r="T84" s="440"/>
      <c r="U84" s="441"/>
      <c r="V84" s="478">
        <v>88</v>
      </c>
      <c r="W84" s="192" t="str">
        <f t="shared" si="1"/>
        <v>✔</v>
      </c>
      <c r="Y84" s="1196"/>
      <c r="Z84" s="1409"/>
      <c r="AA84" s="26"/>
      <c r="AB84" s="26"/>
      <c r="AC84" s="26"/>
      <c r="AD84" s="26"/>
    </row>
    <row r="85" spans="1:30" ht="17.25" customHeight="1" thickBot="1" x14ac:dyDescent="0.2">
      <c r="A85" s="421"/>
      <c r="B85" s="423"/>
      <c r="C85" s="1379" t="s">
        <v>468</v>
      </c>
      <c r="D85" s="1380"/>
      <c r="E85" s="1380"/>
      <c r="F85" s="1380"/>
      <c r="G85" s="1380"/>
      <c r="H85" s="369" t="s">
        <v>340</v>
      </c>
      <c r="I85" s="431" t="s">
        <v>465</v>
      </c>
      <c r="J85" s="425"/>
      <c r="K85" s="425"/>
      <c r="L85" s="425"/>
      <c r="M85" s="425"/>
      <c r="N85" s="425"/>
      <c r="O85" s="425"/>
      <c r="P85" s="425"/>
      <c r="Q85" s="425"/>
      <c r="R85" s="447">
        <v>0</v>
      </c>
      <c r="S85" s="426" t="s">
        <v>172</v>
      </c>
      <c r="T85" s="440"/>
      <c r="U85" s="441"/>
      <c r="V85" s="478">
        <v>89</v>
      </c>
      <c r="W85" s="192" t="str">
        <f t="shared" si="1"/>
        <v>✔</v>
      </c>
      <c r="Y85" s="1196"/>
      <c r="Z85" s="1409"/>
      <c r="AA85" s="26"/>
      <c r="AB85" s="26"/>
      <c r="AC85" s="26"/>
      <c r="AD85" s="26"/>
    </row>
    <row r="86" spans="1:30" ht="17.25" customHeight="1" thickBot="1" x14ac:dyDescent="0.2">
      <c r="A86" s="421"/>
      <c r="B86" s="423"/>
      <c r="C86" s="1379" t="s">
        <v>1386</v>
      </c>
      <c r="D86" s="1380"/>
      <c r="E86" s="1380"/>
      <c r="F86" s="1380"/>
      <c r="G86" s="1380"/>
      <c r="H86" s="369" t="s">
        <v>340</v>
      </c>
      <c r="I86" s="431" t="s">
        <v>469</v>
      </c>
      <c r="J86" s="425"/>
      <c r="K86" s="425"/>
      <c r="L86" s="425"/>
      <c r="M86" s="425"/>
      <c r="N86" s="425"/>
      <c r="O86" s="425"/>
      <c r="P86" s="425"/>
      <c r="Q86" s="425"/>
      <c r="R86" s="447">
        <v>0</v>
      </c>
      <c r="S86" s="426" t="s">
        <v>172</v>
      </c>
      <c r="T86" s="440"/>
      <c r="U86" s="441"/>
      <c r="V86" s="478">
        <v>90</v>
      </c>
      <c r="W86" s="192" t="str">
        <f t="shared" si="1"/>
        <v>✔</v>
      </c>
      <c r="Y86" s="1196"/>
      <c r="Z86" s="1409"/>
      <c r="AA86" s="26"/>
      <c r="AB86" s="26"/>
      <c r="AC86" s="26"/>
      <c r="AD86" s="26"/>
    </row>
    <row r="87" spans="1:30" ht="20.100000000000001" customHeight="1" thickBot="1" x14ac:dyDescent="0.2">
      <c r="A87" s="421"/>
      <c r="B87" s="423"/>
      <c r="C87" s="422" t="s">
        <v>346</v>
      </c>
      <c r="D87" s="423"/>
      <c r="E87" s="423"/>
      <c r="F87" s="426"/>
      <c r="G87" s="548"/>
      <c r="H87" s="369" t="s">
        <v>340</v>
      </c>
      <c r="I87" s="428" t="s">
        <v>470</v>
      </c>
      <c r="J87" s="425"/>
      <c r="K87" s="425"/>
      <c r="L87" s="425"/>
      <c r="M87" s="425"/>
      <c r="N87" s="425"/>
      <c r="O87" s="425"/>
      <c r="P87" s="425"/>
      <c r="Q87" s="425"/>
      <c r="R87" s="447">
        <v>0</v>
      </c>
      <c r="S87" s="426" t="s">
        <v>172</v>
      </c>
      <c r="T87" s="440"/>
      <c r="U87" s="441"/>
      <c r="V87" s="478">
        <v>91</v>
      </c>
      <c r="W87" s="192" t="str">
        <f t="shared" si="1"/>
        <v>✔</v>
      </c>
      <c r="Y87" s="1196"/>
      <c r="Z87" s="1409"/>
      <c r="AA87" s="26"/>
      <c r="AB87" s="26"/>
      <c r="AC87" s="26"/>
      <c r="AD87" s="26"/>
    </row>
    <row r="88" spans="1:30" ht="20.100000000000001" customHeight="1" thickBot="1" x14ac:dyDescent="0.2">
      <c r="A88" s="421"/>
      <c r="B88" s="423"/>
      <c r="C88" s="422" t="s">
        <v>471</v>
      </c>
      <c r="D88" s="423"/>
      <c r="E88" s="423"/>
      <c r="F88" s="426"/>
      <c r="G88" s="1219"/>
      <c r="H88" s="369" t="s">
        <v>340</v>
      </c>
      <c r="I88" s="428" t="s">
        <v>409</v>
      </c>
      <c r="J88" s="425"/>
      <c r="K88" s="425"/>
      <c r="L88" s="425"/>
      <c r="M88" s="425"/>
      <c r="N88" s="425"/>
      <c r="O88" s="425"/>
      <c r="P88" s="425"/>
      <c r="Q88" s="425"/>
      <c r="R88" s="447">
        <v>0</v>
      </c>
      <c r="S88" s="426" t="s">
        <v>172</v>
      </c>
      <c r="T88" s="440"/>
      <c r="U88" s="441"/>
      <c r="V88" s="478">
        <v>92</v>
      </c>
      <c r="W88" s="192" t="str">
        <f>IF(OR(H88="",R88=""),"未入力あり","✔")</f>
        <v>✔</v>
      </c>
      <c r="Y88" s="1196"/>
      <c r="Z88" s="1409"/>
      <c r="AA88" s="26"/>
      <c r="AB88" s="26"/>
      <c r="AC88" s="26"/>
      <c r="AD88" s="26"/>
    </row>
    <row r="89" spans="1:30" ht="20.100000000000001" customHeight="1" thickBot="1" x14ac:dyDescent="0.2">
      <c r="A89" s="421"/>
      <c r="B89" s="423"/>
      <c r="C89" s="422" t="s">
        <v>1387</v>
      </c>
      <c r="D89" s="423"/>
      <c r="E89" s="423"/>
      <c r="F89" s="426"/>
      <c r="G89" s="548"/>
      <c r="H89" s="369" t="s">
        <v>293</v>
      </c>
      <c r="I89" s="428" t="s">
        <v>472</v>
      </c>
      <c r="J89" s="425"/>
      <c r="K89" s="425"/>
      <c r="L89" s="425"/>
      <c r="M89" s="425"/>
      <c r="N89" s="425"/>
      <c r="O89" s="425"/>
      <c r="P89" s="425"/>
      <c r="Q89" s="425"/>
      <c r="R89" s="447">
        <v>529</v>
      </c>
      <c r="S89" s="426" t="s">
        <v>172</v>
      </c>
      <c r="T89" s="440"/>
      <c r="U89" s="441"/>
      <c r="V89" s="478">
        <v>93</v>
      </c>
      <c r="W89" s="192" t="str">
        <f t="shared" si="1"/>
        <v>✔</v>
      </c>
      <c r="Y89" s="1196"/>
      <c r="Z89" s="1409"/>
      <c r="AA89" s="26"/>
      <c r="AB89" s="26"/>
      <c r="AC89" s="26"/>
      <c r="AD89" s="26"/>
    </row>
    <row r="90" spans="1:30" ht="20.100000000000001" customHeight="1" thickBot="1" x14ac:dyDescent="0.2">
      <c r="A90" s="421"/>
      <c r="B90" s="423"/>
      <c r="C90" s="422" t="s">
        <v>5</v>
      </c>
      <c r="D90" s="423"/>
      <c r="E90" s="423"/>
      <c r="F90" s="426"/>
      <c r="G90" s="1219"/>
      <c r="H90" s="369" t="s">
        <v>340</v>
      </c>
      <c r="I90" s="428" t="s">
        <v>409</v>
      </c>
      <c r="J90" s="425"/>
      <c r="K90" s="425"/>
      <c r="L90" s="425"/>
      <c r="M90" s="425"/>
      <c r="N90" s="425"/>
      <c r="O90" s="425"/>
      <c r="P90" s="425"/>
      <c r="Q90" s="425"/>
      <c r="R90" s="447">
        <v>0</v>
      </c>
      <c r="S90" s="426" t="s">
        <v>172</v>
      </c>
      <c r="T90" s="440"/>
      <c r="U90" s="441"/>
      <c r="V90" s="478">
        <v>94</v>
      </c>
      <c r="W90" s="192" t="str">
        <f>IF(OR(H90="",R90=""),"未入力あり","✔")</f>
        <v>✔</v>
      </c>
      <c r="Y90" s="1196"/>
      <c r="Z90" s="1409"/>
      <c r="AA90" s="26"/>
      <c r="AB90" s="26"/>
      <c r="AC90" s="26"/>
      <c r="AD90" s="26"/>
    </row>
    <row r="91" spans="1:30" ht="19.5" customHeight="1" thickBot="1" x14ac:dyDescent="0.2">
      <c r="A91" s="421"/>
      <c r="B91" s="423"/>
      <c r="C91" s="422" t="s">
        <v>1388</v>
      </c>
      <c r="D91" s="423"/>
      <c r="E91" s="423"/>
      <c r="F91" s="426"/>
      <c r="G91" s="548"/>
      <c r="H91" s="369" t="s">
        <v>293</v>
      </c>
      <c r="I91" s="428" t="s">
        <v>473</v>
      </c>
      <c r="J91" s="425"/>
      <c r="K91" s="425"/>
      <c r="L91" s="425"/>
      <c r="M91" s="425"/>
      <c r="N91" s="425"/>
      <c r="O91" s="425"/>
      <c r="P91" s="425"/>
      <c r="Q91" s="425"/>
      <c r="R91" s="447">
        <v>28</v>
      </c>
      <c r="S91" s="426" t="s">
        <v>172</v>
      </c>
      <c r="T91" s="440"/>
      <c r="U91" s="441"/>
      <c r="V91" s="478">
        <v>95</v>
      </c>
      <c r="W91" s="192" t="str">
        <f t="shared" si="1"/>
        <v>✔</v>
      </c>
      <c r="Y91" s="1196"/>
      <c r="Z91" s="1409"/>
      <c r="AA91" s="26"/>
      <c r="AB91" s="26"/>
      <c r="AC91" s="26"/>
      <c r="AD91" s="26"/>
    </row>
    <row r="92" spans="1:30" ht="19.5" customHeight="1" thickBot="1" x14ac:dyDescent="0.2">
      <c r="A92" s="421"/>
      <c r="B92" s="423"/>
      <c r="C92" s="422" t="s">
        <v>347</v>
      </c>
      <c r="D92" s="423"/>
      <c r="E92" s="423"/>
      <c r="F92" s="426"/>
      <c r="G92" s="548"/>
      <c r="H92" s="369" t="s">
        <v>340</v>
      </c>
      <c r="I92" s="428" t="s">
        <v>474</v>
      </c>
      <c r="J92" s="425"/>
      <c r="K92" s="425"/>
      <c r="L92" s="425"/>
      <c r="M92" s="425"/>
      <c r="N92" s="425"/>
      <c r="O92" s="425"/>
      <c r="P92" s="425"/>
      <c r="Q92" s="425"/>
      <c r="R92" s="447">
        <v>0</v>
      </c>
      <c r="S92" s="426" t="s">
        <v>172</v>
      </c>
      <c r="T92" s="440"/>
      <c r="U92" s="441"/>
      <c r="V92" s="478">
        <v>96</v>
      </c>
      <c r="W92" s="192" t="str">
        <f t="shared" si="1"/>
        <v>✔</v>
      </c>
      <c r="Y92" s="1196"/>
      <c r="Z92" s="1409"/>
      <c r="AA92" s="26"/>
      <c r="AB92" s="26"/>
      <c r="AC92" s="26"/>
      <c r="AD92" s="26"/>
    </row>
    <row r="93" spans="1:30" ht="20.100000000000001" customHeight="1" thickBot="1" x14ac:dyDescent="0.2">
      <c r="A93" s="421"/>
      <c r="B93" s="423"/>
      <c r="C93" s="422" t="s">
        <v>6</v>
      </c>
      <c r="D93" s="423"/>
      <c r="E93" s="423"/>
      <c r="F93" s="432"/>
      <c r="G93" s="1219"/>
      <c r="H93" s="369" t="s">
        <v>340</v>
      </c>
      <c r="I93" s="431" t="s">
        <v>409</v>
      </c>
      <c r="J93" s="425"/>
      <c r="K93" s="425"/>
      <c r="L93" s="425"/>
      <c r="M93" s="425"/>
      <c r="N93" s="425"/>
      <c r="O93" s="425"/>
      <c r="P93" s="425"/>
      <c r="Q93" s="425"/>
      <c r="R93" s="447">
        <v>0</v>
      </c>
      <c r="S93" s="426" t="s">
        <v>172</v>
      </c>
      <c r="T93" s="440"/>
      <c r="U93" s="441"/>
      <c r="V93" s="478">
        <v>97</v>
      </c>
      <c r="W93" s="192" t="str">
        <f>IF(OR(H93="",R93=""),"未入力あり","✔")</f>
        <v>✔</v>
      </c>
      <c r="Y93" s="1196"/>
      <c r="Z93" s="1409"/>
      <c r="AA93" s="26"/>
      <c r="AB93" s="26"/>
      <c r="AC93" s="26"/>
      <c r="AD93" s="26"/>
    </row>
    <row r="94" spans="1:30" ht="20.100000000000001" customHeight="1" thickBot="1" x14ac:dyDescent="0.2">
      <c r="A94" s="421"/>
      <c r="B94" s="423"/>
      <c r="C94" s="422" t="s">
        <v>1389</v>
      </c>
      <c r="D94" s="423"/>
      <c r="E94" s="423"/>
      <c r="F94" s="432"/>
      <c r="G94" s="548"/>
      <c r="H94" s="369" t="s">
        <v>340</v>
      </c>
      <c r="I94" s="431" t="s">
        <v>455</v>
      </c>
      <c r="J94" s="425"/>
      <c r="K94" s="425"/>
      <c r="L94" s="425"/>
      <c r="M94" s="425"/>
      <c r="N94" s="425"/>
      <c r="O94" s="425"/>
      <c r="P94" s="425"/>
      <c r="Q94" s="425"/>
      <c r="R94" s="447">
        <v>0</v>
      </c>
      <c r="S94" s="426" t="s">
        <v>172</v>
      </c>
      <c r="T94" s="440"/>
      <c r="U94" s="441"/>
      <c r="V94" s="478">
        <v>98</v>
      </c>
      <c r="W94" s="192" t="str">
        <f t="shared" si="1"/>
        <v>✔</v>
      </c>
      <c r="Y94" s="1196"/>
      <c r="Z94" s="1409"/>
      <c r="AA94" s="26"/>
      <c r="AB94" s="26"/>
      <c r="AC94" s="26"/>
      <c r="AD94" s="26"/>
    </row>
    <row r="95" spans="1:30" ht="20.100000000000001" customHeight="1" thickBot="1" x14ac:dyDescent="0.2">
      <c r="A95" s="421"/>
      <c r="B95" s="423"/>
      <c r="C95" s="422" t="s">
        <v>475</v>
      </c>
      <c r="D95" s="423"/>
      <c r="E95" s="423"/>
      <c r="F95" s="432"/>
      <c r="G95" s="1219"/>
      <c r="H95" s="369" t="s">
        <v>340</v>
      </c>
      <c r="I95" s="431" t="s">
        <v>409</v>
      </c>
      <c r="J95" s="425"/>
      <c r="K95" s="425"/>
      <c r="L95" s="425"/>
      <c r="M95" s="425"/>
      <c r="N95" s="425"/>
      <c r="O95" s="425"/>
      <c r="P95" s="425"/>
      <c r="Q95" s="425"/>
      <c r="R95" s="447">
        <v>0</v>
      </c>
      <c r="S95" s="426" t="s">
        <v>172</v>
      </c>
      <c r="T95" s="440"/>
      <c r="U95" s="441"/>
      <c r="V95" s="478">
        <v>99</v>
      </c>
      <c r="W95" s="192" t="str">
        <f>IF(OR(H95="",R95=""),"未入力あり","✔")</f>
        <v>✔</v>
      </c>
      <c r="Y95" s="1196"/>
      <c r="Z95" s="1409"/>
      <c r="AA95" s="26"/>
      <c r="AB95" s="26"/>
      <c r="AC95" s="26"/>
      <c r="AD95" s="26"/>
    </row>
    <row r="96" spans="1:30" ht="20.100000000000001" customHeight="1" thickBot="1" x14ac:dyDescent="0.2">
      <c r="A96" s="421"/>
      <c r="B96" s="423"/>
      <c r="C96" s="422" t="s">
        <v>1390</v>
      </c>
      <c r="D96" s="423"/>
      <c r="E96" s="423"/>
      <c r="F96" s="432"/>
      <c r="G96" s="548"/>
      <c r="H96" s="369" t="s">
        <v>340</v>
      </c>
      <c r="I96" s="431" t="s">
        <v>476</v>
      </c>
      <c r="J96" s="425"/>
      <c r="K96" s="425"/>
      <c r="L96" s="425"/>
      <c r="M96" s="425"/>
      <c r="N96" s="425"/>
      <c r="O96" s="425"/>
      <c r="P96" s="425"/>
      <c r="Q96" s="425"/>
      <c r="R96" s="447">
        <v>0</v>
      </c>
      <c r="S96" s="426" t="s">
        <v>172</v>
      </c>
      <c r="T96" s="440"/>
      <c r="U96" s="441"/>
      <c r="V96" s="478">
        <v>100</v>
      </c>
      <c r="W96" s="192" t="str">
        <f t="shared" si="1"/>
        <v>✔</v>
      </c>
      <c r="Y96" s="1196"/>
      <c r="Z96" s="1409"/>
      <c r="AA96" s="26"/>
      <c r="AB96" s="26"/>
      <c r="AC96" s="26"/>
      <c r="AD96" s="26"/>
    </row>
    <row r="97" spans="1:30" ht="20.100000000000001" customHeight="1" thickBot="1" x14ac:dyDescent="0.2">
      <c r="A97" s="421"/>
      <c r="B97" s="423"/>
      <c r="C97" s="422" t="s">
        <v>477</v>
      </c>
      <c r="D97" s="423"/>
      <c r="E97" s="423"/>
      <c r="F97" s="426"/>
      <c r="G97" s="548"/>
      <c r="H97" s="369" t="s">
        <v>293</v>
      </c>
      <c r="I97" s="431" t="s">
        <v>445</v>
      </c>
      <c r="J97" s="425"/>
      <c r="K97" s="425"/>
      <c r="L97" s="425"/>
      <c r="M97" s="425"/>
      <c r="N97" s="425"/>
      <c r="O97" s="425"/>
      <c r="P97" s="425"/>
      <c r="Q97" s="425"/>
      <c r="R97" s="447">
        <v>693</v>
      </c>
      <c r="S97" s="426" t="s">
        <v>172</v>
      </c>
      <c r="T97" s="440"/>
      <c r="U97" s="441"/>
      <c r="V97" s="478">
        <v>101</v>
      </c>
      <c r="W97" s="192" t="str">
        <f t="shared" si="1"/>
        <v>✔</v>
      </c>
      <c r="Y97" s="1196"/>
      <c r="Z97" s="1409"/>
      <c r="AA97" s="26"/>
      <c r="AB97" s="26"/>
      <c r="AC97" s="26"/>
      <c r="AD97" s="26"/>
    </row>
    <row r="98" spans="1:30" ht="20.100000000000001" customHeight="1" thickBot="1" x14ac:dyDescent="0.2">
      <c r="A98" s="421"/>
      <c r="B98" s="423"/>
      <c r="C98" s="422" t="s">
        <v>282</v>
      </c>
      <c r="D98" s="423"/>
      <c r="E98" s="423"/>
      <c r="F98" s="426"/>
      <c r="G98" s="548"/>
      <c r="H98" s="369" t="s">
        <v>293</v>
      </c>
      <c r="I98" s="431" t="s">
        <v>456</v>
      </c>
      <c r="J98" s="425"/>
      <c r="K98" s="425"/>
      <c r="L98" s="425"/>
      <c r="M98" s="425"/>
      <c r="N98" s="425"/>
      <c r="O98" s="425"/>
      <c r="P98" s="425"/>
      <c r="Q98" s="425"/>
      <c r="R98" s="447">
        <v>4463</v>
      </c>
      <c r="S98" s="426" t="s">
        <v>809</v>
      </c>
      <c r="T98" s="440"/>
      <c r="U98" s="441"/>
      <c r="V98" s="478">
        <v>102</v>
      </c>
      <c r="W98" s="192" t="str">
        <f t="shared" si="1"/>
        <v>✔</v>
      </c>
      <c r="Y98" s="1196"/>
      <c r="Z98" s="1409"/>
      <c r="AA98" s="26"/>
      <c r="AB98" s="26"/>
      <c r="AC98" s="26"/>
      <c r="AD98" s="26"/>
    </row>
    <row r="99" spans="1:30" ht="20.100000000000001" customHeight="1" thickBot="1" x14ac:dyDescent="0.2">
      <c r="A99" s="421"/>
      <c r="B99" s="423"/>
      <c r="C99" s="422" t="s">
        <v>478</v>
      </c>
      <c r="D99" s="423"/>
      <c r="E99" s="423"/>
      <c r="F99" s="426"/>
      <c r="G99" s="548"/>
      <c r="H99" s="369" t="s">
        <v>340</v>
      </c>
      <c r="I99" s="431" t="s">
        <v>479</v>
      </c>
      <c r="J99" s="425"/>
      <c r="K99" s="425"/>
      <c r="L99" s="425"/>
      <c r="M99" s="425"/>
      <c r="N99" s="425"/>
      <c r="O99" s="425"/>
      <c r="P99" s="425"/>
      <c r="Q99" s="425"/>
      <c r="R99" s="447">
        <v>0</v>
      </c>
      <c r="S99" s="426" t="s">
        <v>172</v>
      </c>
      <c r="T99" s="440"/>
      <c r="U99" s="441"/>
      <c r="V99" s="478">
        <v>103</v>
      </c>
      <c r="W99" s="192" t="str">
        <f t="shared" si="1"/>
        <v>✔</v>
      </c>
      <c r="Y99" s="1196"/>
      <c r="Z99" s="1409"/>
      <c r="AA99" s="26"/>
      <c r="AB99" s="26"/>
      <c r="AC99" s="26"/>
      <c r="AD99" s="26"/>
    </row>
    <row r="100" spans="1:30" ht="20.100000000000001" customHeight="1" thickBot="1" x14ac:dyDescent="0.2">
      <c r="A100" s="421"/>
      <c r="B100" s="423"/>
      <c r="C100" s="422" t="s">
        <v>480</v>
      </c>
      <c r="D100" s="423"/>
      <c r="E100" s="423"/>
      <c r="F100" s="426"/>
      <c r="G100" s="548"/>
      <c r="H100" s="369" t="s">
        <v>293</v>
      </c>
      <c r="I100" s="431" t="s">
        <v>481</v>
      </c>
      <c r="J100" s="425"/>
      <c r="K100" s="425"/>
      <c r="L100" s="425"/>
      <c r="M100" s="425"/>
      <c r="N100" s="425"/>
      <c r="O100" s="425"/>
      <c r="P100" s="425"/>
      <c r="Q100" s="425"/>
      <c r="R100" s="447">
        <v>261</v>
      </c>
      <c r="S100" s="426" t="s">
        <v>172</v>
      </c>
      <c r="T100" s="440"/>
      <c r="U100" s="441"/>
      <c r="V100" s="478">
        <v>104</v>
      </c>
      <c r="W100" s="192" t="str">
        <f t="shared" si="1"/>
        <v>✔</v>
      </c>
      <c r="Y100" s="1196"/>
      <c r="Z100" s="1409"/>
      <c r="AA100" s="26"/>
      <c r="AB100" s="26"/>
      <c r="AC100" s="26"/>
      <c r="AD100" s="26"/>
    </row>
    <row r="101" spans="1:30" ht="28.5" customHeight="1" thickBot="1" x14ac:dyDescent="0.2">
      <c r="A101" s="421"/>
      <c r="B101" s="423"/>
      <c r="C101" s="422" t="s">
        <v>283</v>
      </c>
      <c r="D101" s="423"/>
      <c r="E101" s="423"/>
      <c r="F101" s="426"/>
      <c r="G101" s="548"/>
      <c r="H101" s="369" t="s">
        <v>340</v>
      </c>
      <c r="I101" s="431" t="s">
        <v>482</v>
      </c>
      <c r="J101" s="425"/>
      <c r="K101" s="425"/>
      <c r="L101" s="425"/>
      <c r="M101" s="425"/>
      <c r="N101" s="425"/>
      <c r="O101" s="425"/>
      <c r="P101" s="425"/>
      <c r="Q101" s="425"/>
      <c r="R101" s="447">
        <v>0</v>
      </c>
      <c r="S101" s="426" t="s">
        <v>172</v>
      </c>
      <c r="T101" s="1382"/>
      <c r="U101" s="1383"/>
      <c r="V101" s="478">
        <v>105</v>
      </c>
      <c r="W101" s="192" t="str">
        <f t="shared" si="1"/>
        <v>✔</v>
      </c>
      <c r="Y101" s="1196"/>
      <c r="Z101" s="1409"/>
      <c r="AA101" s="26"/>
      <c r="AB101" s="26"/>
      <c r="AC101" s="26"/>
      <c r="AD101" s="26"/>
    </row>
    <row r="102" spans="1:30" ht="20.100000000000001" customHeight="1" thickBot="1" x14ac:dyDescent="0.2">
      <c r="A102" s="421"/>
      <c r="B102" s="423"/>
      <c r="C102" s="422" t="s">
        <v>284</v>
      </c>
      <c r="D102" s="423"/>
      <c r="E102" s="423"/>
      <c r="F102" s="426"/>
      <c r="G102" s="548"/>
      <c r="H102" s="369" t="s">
        <v>340</v>
      </c>
      <c r="I102" s="431" t="s">
        <v>426</v>
      </c>
      <c r="J102" s="425"/>
      <c r="K102" s="425"/>
      <c r="L102" s="425"/>
      <c r="M102" s="425"/>
      <c r="N102" s="425"/>
      <c r="O102" s="425"/>
      <c r="P102" s="425"/>
      <c r="Q102" s="425"/>
      <c r="R102" s="447">
        <v>0</v>
      </c>
      <c r="S102" s="426" t="s">
        <v>172</v>
      </c>
      <c r="T102" s="440"/>
      <c r="U102" s="441"/>
      <c r="V102" s="478">
        <v>106</v>
      </c>
      <c r="W102" s="192" t="str">
        <f t="shared" si="1"/>
        <v>✔</v>
      </c>
      <c r="Y102" s="1196"/>
      <c r="Z102" s="1409"/>
      <c r="AA102" s="26"/>
      <c r="AB102" s="26"/>
      <c r="AC102" s="26"/>
      <c r="AD102" s="26"/>
    </row>
    <row r="103" spans="1:30" ht="20.100000000000001" customHeight="1" thickBot="1" x14ac:dyDescent="0.2">
      <c r="A103" s="421"/>
      <c r="B103" s="423"/>
      <c r="C103" s="422" t="s">
        <v>285</v>
      </c>
      <c r="D103" s="423"/>
      <c r="E103" s="423"/>
      <c r="F103" s="426"/>
      <c r="G103" s="548"/>
      <c r="H103" s="369" t="s">
        <v>340</v>
      </c>
      <c r="I103" s="431" t="s">
        <v>483</v>
      </c>
      <c r="J103" s="425"/>
      <c r="K103" s="425"/>
      <c r="L103" s="425"/>
      <c r="M103" s="425"/>
      <c r="N103" s="425"/>
      <c r="O103" s="425"/>
      <c r="P103" s="425"/>
      <c r="Q103" s="425"/>
      <c r="R103" s="447">
        <v>0</v>
      </c>
      <c r="S103" s="426" t="s">
        <v>172</v>
      </c>
      <c r="T103" s="440"/>
      <c r="U103" s="444"/>
      <c r="V103" s="478">
        <v>107</v>
      </c>
      <c r="W103" s="192" t="str">
        <f t="shared" si="1"/>
        <v>✔</v>
      </c>
      <c r="Y103" s="1196"/>
      <c r="Z103" s="1409"/>
      <c r="AA103" s="26"/>
      <c r="AB103" s="26"/>
      <c r="AC103" s="26"/>
      <c r="AD103" s="26"/>
    </row>
    <row r="104" spans="1:30" ht="20.100000000000001" customHeight="1" thickBot="1" x14ac:dyDescent="0.2">
      <c r="A104" s="421"/>
      <c r="B104" s="423"/>
      <c r="C104" s="877" t="s">
        <v>1172</v>
      </c>
      <c r="D104" s="423"/>
      <c r="E104" s="423"/>
      <c r="F104" s="426"/>
      <c r="G104" s="548"/>
      <c r="H104" s="369" t="s">
        <v>340</v>
      </c>
      <c r="I104" s="431" t="s">
        <v>472</v>
      </c>
      <c r="J104" s="425"/>
      <c r="K104" s="878" t="s">
        <v>1173</v>
      </c>
      <c r="L104" s="425"/>
      <c r="M104" s="425"/>
      <c r="N104" s="425"/>
      <c r="O104" s="425"/>
      <c r="P104" s="425"/>
      <c r="Q104" s="425"/>
      <c r="R104" s="447">
        <v>0</v>
      </c>
      <c r="S104" s="426" t="s">
        <v>810</v>
      </c>
      <c r="T104" s="440"/>
      <c r="U104" s="444"/>
      <c r="V104" s="478">
        <v>108</v>
      </c>
      <c r="W104" s="192" t="str">
        <f t="shared" si="1"/>
        <v>✔</v>
      </c>
      <c r="Y104" s="1196"/>
      <c r="Z104" s="1409"/>
      <c r="AA104" s="26"/>
      <c r="AB104" s="26"/>
      <c r="AC104" s="26"/>
      <c r="AD104" s="26"/>
    </row>
    <row r="105" spans="1:30" ht="20.100000000000001" customHeight="1" thickBot="1" x14ac:dyDescent="0.2">
      <c r="A105" s="421"/>
      <c r="B105" s="423"/>
      <c r="C105" s="422" t="s">
        <v>484</v>
      </c>
      <c r="D105" s="423"/>
      <c r="E105" s="423"/>
      <c r="F105" s="426"/>
      <c r="G105" s="548"/>
      <c r="H105" s="369" t="s">
        <v>340</v>
      </c>
      <c r="I105" s="431" t="s">
        <v>485</v>
      </c>
      <c r="J105" s="425"/>
      <c r="K105" s="425"/>
      <c r="L105" s="425"/>
      <c r="M105" s="425"/>
      <c r="N105" s="425"/>
      <c r="O105" s="425"/>
      <c r="P105" s="425"/>
      <c r="Q105" s="425"/>
      <c r="R105" s="447">
        <v>0</v>
      </c>
      <c r="S105" s="426" t="s">
        <v>172</v>
      </c>
      <c r="T105" s="440"/>
      <c r="U105" s="441"/>
      <c r="V105" s="478">
        <v>109</v>
      </c>
      <c r="W105" s="192" t="str">
        <f t="shared" si="1"/>
        <v>✔</v>
      </c>
      <c r="Y105" s="1196"/>
      <c r="Z105" s="1409"/>
      <c r="AA105" s="26"/>
      <c r="AB105" s="26"/>
      <c r="AC105" s="26"/>
      <c r="AD105" s="26"/>
    </row>
    <row r="106" spans="1:30" ht="20.100000000000001" customHeight="1" thickBot="1" x14ac:dyDescent="0.2">
      <c r="A106" s="421"/>
      <c r="B106" s="423"/>
      <c r="C106" s="422" t="s">
        <v>486</v>
      </c>
      <c r="D106" s="423"/>
      <c r="E106" s="423"/>
      <c r="F106" s="426"/>
      <c r="G106" s="548"/>
      <c r="H106" s="369" t="s">
        <v>340</v>
      </c>
      <c r="I106" s="431" t="s">
        <v>487</v>
      </c>
      <c r="J106" s="425"/>
      <c r="K106" s="425"/>
      <c r="L106" s="425"/>
      <c r="M106" s="425"/>
      <c r="N106" s="425"/>
      <c r="O106" s="425"/>
      <c r="P106" s="425"/>
      <c r="Q106" s="425"/>
      <c r="R106" s="447">
        <v>0</v>
      </c>
      <c r="S106" s="426" t="s">
        <v>172</v>
      </c>
      <c r="T106" s="440"/>
      <c r="U106" s="441"/>
      <c r="V106" s="478">
        <v>110</v>
      </c>
      <c r="W106" s="192" t="str">
        <f t="shared" si="1"/>
        <v>✔</v>
      </c>
      <c r="Y106" s="1196"/>
      <c r="Z106" s="1409"/>
      <c r="AA106" s="26"/>
      <c r="AB106" s="26"/>
      <c r="AC106" s="26"/>
      <c r="AD106" s="26"/>
    </row>
    <row r="107" spans="1:30" ht="20.100000000000001" customHeight="1" thickBot="1" x14ac:dyDescent="0.2">
      <c r="A107" s="421"/>
      <c r="B107" s="423"/>
      <c r="C107" s="422" t="s">
        <v>177</v>
      </c>
      <c r="D107" s="423"/>
      <c r="E107" s="423"/>
      <c r="F107" s="426"/>
      <c r="G107" s="548"/>
      <c r="H107" s="369" t="s">
        <v>340</v>
      </c>
      <c r="I107" s="431" t="s">
        <v>488</v>
      </c>
      <c r="J107" s="425"/>
      <c r="K107" s="425"/>
      <c r="L107" s="425"/>
      <c r="M107" s="425"/>
      <c r="N107" s="425"/>
      <c r="O107" s="425"/>
      <c r="P107" s="425"/>
      <c r="Q107" s="425"/>
      <c r="R107" s="447">
        <v>0</v>
      </c>
      <c r="S107" s="426" t="s">
        <v>172</v>
      </c>
      <c r="T107" s="440"/>
      <c r="U107" s="441"/>
      <c r="V107" s="478">
        <v>111</v>
      </c>
      <c r="W107" s="192" t="str">
        <f t="shared" si="1"/>
        <v>✔</v>
      </c>
      <c r="Y107" s="1196"/>
      <c r="Z107" s="1409"/>
      <c r="AA107" s="26"/>
      <c r="AB107" s="26"/>
      <c r="AC107" s="26"/>
      <c r="AD107" s="26"/>
    </row>
    <row r="108" spans="1:30" ht="20.100000000000001" customHeight="1" thickBot="1" x14ac:dyDescent="0.2">
      <c r="A108" s="421"/>
      <c r="B108" s="423"/>
      <c r="C108" s="422" t="s">
        <v>281</v>
      </c>
      <c r="D108" s="423"/>
      <c r="E108" s="423"/>
      <c r="F108" s="426"/>
      <c r="G108" s="548"/>
      <c r="H108" s="369" t="s">
        <v>340</v>
      </c>
      <c r="I108" s="431" t="s">
        <v>489</v>
      </c>
      <c r="J108" s="425"/>
      <c r="K108" s="425"/>
      <c r="L108" s="425"/>
      <c r="M108" s="425"/>
      <c r="N108" s="425"/>
      <c r="O108" s="425"/>
      <c r="P108" s="425"/>
      <c r="Q108" s="425"/>
      <c r="R108" s="447">
        <v>0</v>
      </c>
      <c r="S108" s="426" t="s">
        <v>172</v>
      </c>
      <c r="T108" s="440"/>
      <c r="U108" s="441"/>
      <c r="V108" s="478">
        <v>112</v>
      </c>
      <c r="W108" s="192" t="str">
        <f t="shared" si="1"/>
        <v>✔</v>
      </c>
      <c r="Y108" s="1196"/>
      <c r="Z108" s="1409"/>
      <c r="AA108" s="26"/>
      <c r="AB108" s="26"/>
      <c r="AC108" s="26"/>
      <c r="AD108" s="26"/>
    </row>
    <row r="109" spans="1:30" ht="16.149999999999999" customHeight="1" thickBot="1" x14ac:dyDescent="0.2">
      <c r="A109" s="421"/>
      <c r="B109" s="423"/>
      <c r="C109" s="1379" t="s">
        <v>490</v>
      </c>
      <c r="D109" s="1380"/>
      <c r="E109" s="1380"/>
      <c r="F109" s="1380"/>
      <c r="G109" s="1381"/>
      <c r="H109" s="369" t="s">
        <v>340</v>
      </c>
      <c r="I109" s="431" t="s">
        <v>491</v>
      </c>
      <c r="J109" s="425"/>
      <c r="K109" s="425"/>
      <c r="L109" s="425"/>
      <c r="M109" s="425"/>
      <c r="N109" s="425"/>
      <c r="O109" s="425"/>
      <c r="P109" s="425"/>
      <c r="Q109" s="425"/>
      <c r="R109" s="447">
        <v>0</v>
      </c>
      <c r="S109" s="426" t="s">
        <v>172</v>
      </c>
      <c r="T109" s="440"/>
      <c r="U109" s="441"/>
      <c r="V109" s="478">
        <v>113</v>
      </c>
      <c r="W109" s="192" t="str">
        <f t="shared" si="1"/>
        <v>✔</v>
      </c>
      <c r="Y109" s="1196"/>
      <c r="Z109" s="1409"/>
      <c r="AA109" s="26"/>
      <c r="AB109" s="26"/>
      <c r="AC109" s="26"/>
      <c r="AD109" s="26"/>
    </row>
    <row r="110" spans="1:30" ht="20.100000000000001" customHeight="1" thickBot="1" x14ac:dyDescent="0.2">
      <c r="A110" s="421"/>
      <c r="B110" s="423"/>
      <c r="C110" s="422" t="s">
        <v>492</v>
      </c>
      <c r="D110" s="423"/>
      <c r="E110" s="423"/>
      <c r="F110" s="426"/>
      <c r="G110" s="548"/>
      <c r="H110" s="369" t="s">
        <v>340</v>
      </c>
      <c r="I110" s="431" t="s">
        <v>493</v>
      </c>
      <c r="J110" s="425"/>
      <c r="K110" s="425"/>
      <c r="L110" s="425"/>
      <c r="M110" s="425"/>
      <c r="N110" s="425"/>
      <c r="O110" s="425"/>
      <c r="P110" s="425"/>
      <c r="Q110" s="425"/>
      <c r="R110" s="447">
        <v>0</v>
      </c>
      <c r="S110" s="426" t="s">
        <v>172</v>
      </c>
      <c r="T110" s="440"/>
      <c r="U110" s="441"/>
      <c r="V110" s="478">
        <v>114</v>
      </c>
      <c r="W110" s="192" t="str">
        <f t="shared" si="1"/>
        <v>✔</v>
      </c>
      <c r="Y110" s="1196"/>
      <c r="Z110" s="1409"/>
      <c r="AA110" s="26"/>
      <c r="AB110" s="26"/>
      <c r="AC110" s="26"/>
      <c r="AD110" s="26"/>
    </row>
    <row r="111" spans="1:30" ht="20.100000000000001" customHeight="1" thickBot="1" x14ac:dyDescent="0.2">
      <c r="A111" s="421"/>
      <c r="B111" s="423"/>
      <c r="C111" s="422" t="s">
        <v>494</v>
      </c>
      <c r="D111" s="423"/>
      <c r="E111" s="423"/>
      <c r="F111" s="432"/>
      <c r="G111" s="548"/>
      <c r="H111" s="369" t="s">
        <v>340</v>
      </c>
      <c r="I111" s="431" t="s">
        <v>495</v>
      </c>
      <c r="J111" s="425"/>
      <c r="K111" s="425"/>
      <c r="L111" s="425"/>
      <c r="M111" s="425"/>
      <c r="N111" s="425"/>
      <c r="O111" s="425"/>
      <c r="P111" s="425"/>
      <c r="Q111" s="425"/>
      <c r="R111" s="447">
        <v>0</v>
      </c>
      <c r="S111" s="426" t="s">
        <v>172</v>
      </c>
      <c r="T111" s="433"/>
      <c r="U111" s="434"/>
      <c r="V111" s="478">
        <v>115</v>
      </c>
      <c r="W111" s="192" t="str">
        <f t="shared" si="1"/>
        <v>✔</v>
      </c>
      <c r="Y111" s="1196"/>
      <c r="Z111" s="1409"/>
      <c r="AA111" s="26"/>
      <c r="AB111" s="26"/>
      <c r="AC111" s="26"/>
      <c r="AD111" s="26"/>
    </row>
    <row r="112" spans="1:30" ht="20.100000000000001" customHeight="1" thickBot="1" x14ac:dyDescent="0.2">
      <c r="A112" s="421"/>
      <c r="B112" s="423"/>
      <c r="C112" s="422" t="s">
        <v>1391</v>
      </c>
      <c r="D112" s="423"/>
      <c r="E112" s="423"/>
      <c r="F112" s="432"/>
      <c r="G112" s="548"/>
      <c r="H112" s="369" t="s">
        <v>340</v>
      </c>
      <c r="I112" s="431" t="s">
        <v>496</v>
      </c>
      <c r="J112" s="425"/>
      <c r="K112" s="425"/>
      <c r="L112" s="425"/>
      <c r="M112" s="425"/>
      <c r="N112" s="425"/>
      <c r="O112" s="425"/>
      <c r="P112" s="425"/>
      <c r="Q112" s="425"/>
      <c r="R112" s="447">
        <v>0</v>
      </c>
      <c r="S112" s="426" t="s">
        <v>172</v>
      </c>
      <c r="T112" s="433"/>
      <c r="U112" s="434"/>
      <c r="V112" s="478">
        <v>116</v>
      </c>
      <c r="W112" s="192" t="str">
        <f t="shared" si="1"/>
        <v>✔</v>
      </c>
      <c r="Y112" s="1196"/>
      <c r="Z112" s="1409"/>
      <c r="AA112" s="26"/>
      <c r="AB112" s="26"/>
      <c r="AC112" s="26"/>
      <c r="AD112" s="26"/>
    </row>
    <row r="113" spans="1:30" ht="20.100000000000001" customHeight="1" thickBot="1" x14ac:dyDescent="0.2">
      <c r="A113" s="28"/>
      <c r="B113" s="29"/>
      <c r="C113" s="32"/>
      <c r="D113" s="29"/>
      <c r="E113" s="29"/>
      <c r="F113" s="43"/>
      <c r="G113" s="502"/>
      <c r="H113" s="416"/>
      <c r="I113" s="47"/>
      <c r="J113" s="13"/>
      <c r="K113" s="13"/>
      <c r="L113" s="13"/>
      <c r="M113" s="13"/>
      <c r="N113" s="13"/>
      <c r="O113" s="13"/>
      <c r="P113" s="13"/>
      <c r="Q113" s="13"/>
      <c r="R113" s="68"/>
      <c r="S113" s="30"/>
      <c r="T113" s="30"/>
      <c r="U113" s="35"/>
      <c r="V113" s="478">
        <v>117</v>
      </c>
      <c r="Y113" s="1196"/>
      <c r="Z113" s="26"/>
      <c r="AA113" s="26"/>
      <c r="AB113" s="26"/>
      <c r="AC113" s="26"/>
      <c r="AD113" s="26"/>
    </row>
    <row r="114" spans="1:30" ht="47.25" customHeight="1" thickBot="1" x14ac:dyDescent="0.2">
      <c r="A114" s="28" t="s">
        <v>1350</v>
      </c>
      <c r="B114" s="29"/>
      <c r="C114" s="29"/>
      <c r="D114" s="29"/>
      <c r="E114" s="29"/>
      <c r="F114" s="30"/>
      <c r="G114" s="502"/>
      <c r="H114" s="502"/>
      <c r="I114" s="502"/>
      <c r="J114" s="502"/>
      <c r="K114" s="357"/>
      <c r="L114" s="357"/>
      <c r="M114" s="357"/>
      <c r="N114" s="357"/>
      <c r="O114" s="357"/>
      <c r="P114" s="357"/>
      <c r="Q114" s="358" t="s">
        <v>497</v>
      </c>
      <c r="R114" s="7">
        <v>257</v>
      </c>
      <c r="S114" s="30" t="s">
        <v>377</v>
      </c>
      <c r="T114" s="30"/>
      <c r="U114" s="35"/>
      <c r="V114" s="478">
        <v>118</v>
      </c>
      <c r="W114" s="192" t="str">
        <f>IF(R114="","未入力あり","✔")</f>
        <v>✔</v>
      </c>
      <c r="Y114" s="1196"/>
      <c r="Z114" s="26"/>
      <c r="AA114" s="26"/>
      <c r="AB114" s="26"/>
      <c r="AC114" s="26"/>
      <c r="AD114" s="26"/>
    </row>
    <row r="115" spans="1:30" ht="90" customHeight="1" x14ac:dyDescent="0.15">
      <c r="A115" s="28"/>
      <c r="B115" s="46"/>
      <c r="C115" s="32"/>
      <c r="D115" s="1377" t="s">
        <v>365</v>
      </c>
      <c r="E115" s="1378"/>
      <c r="F115" s="1378"/>
      <c r="G115" s="1378"/>
      <c r="H115" s="1378"/>
      <c r="I115" s="1378"/>
      <c r="J115" s="1378"/>
      <c r="K115" s="1378"/>
      <c r="L115" s="1378"/>
      <c r="M115" s="1378"/>
      <c r="N115" s="1378"/>
      <c r="O115" s="1378"/>
      <c r="P115" s="1378"/>
      <c r="Q115" s="1378"/>
      <c r="R115" s="1378"/>
      <c r="S115" s="1378"/>
      <c r="T115" s="1378"/>
      <c r="U115" s="35"/>
      <c r="V115" s="478">
        <v>119</v>
      </c>
      <c r="Y115" s="1196"/>
      <c r="Z115" s="26"/>
      <c r="AA115" s="26"/>
      <c r="AB115" s="26"/>
      <c r="AC115" s="26"/>
      <c r="AD115" s="26"/>
    </row>
    <row r="116" spans="1:30" ht="20.100000000000001" customHeight="1" x14ac:dyDescent="0.15">
      <c r="A116" s="28"/>
      <c r="B116" s="29"/>
      <c r="C116" s="29"/>
      <c r="D116" s="29"/>
      <c r="E116" s="29"/>
      <c r="F116" s="30"/>
      <c r="G116" s="502"/>
      <c r="H116" s="416"/>
      <c r="I116" s="47"/>
      <c r="J116" s="13"/>
      <c r="K116" s="13"/>
      <c r="L116" s="13"/>
      <c r="M116" s="13"/>
      <c r="N116" s="13"/>
      <c r="O116" s="13"/>
      <c r="P116" s="13"/>
      <c r="Q116" s="13"/>
      <c r="R116" s="47"/>
      <c r="S116" s="13"/>
      <c r="T116" s="30"/>
      <c r="U116" s="35"/>
      <c r="V116" s="478">
        <v>120</v>
      </c>
      <c r="Y116" s="1196"/>
      <c r="Z116" s="26"/>
      <c r="AA116" s="26"/>
      <c r="AB116" s="26"/>
      <c r="AC116" s="26"/>
      <c r="AD116" s="26"/>
    </row>
    <row r="117" spans="1:30" ht="20.100000000000001" customHeight="1" x14ac:dyDescent="0.15">
      <c r="A117" s="28"/>
      <c r="B117" s="29" t="s">
        <v>498</v>
      </c>
      <c r="C117" s="29"/>
      <c r="D117" s="29"/>
      <c r="E117" s="29"/>
      <c r="F117" s="30"/>
      <c r="G117" s="502"/>
      <c r="H117" s="416"/>
      <c r="I117" s="47"/>
      <c r="J117" s="13"/>
      <c r="K117" s="13"/>
      <c r="L117" s="13"/>
      <c r="M117" s="13"/>
      <c r="N117" s="13"/>
      <c r="O117" s="13"/>
      <c r="P117" s="13"/>
      <c r="Q117" s="13"/>
      <c r="R117" s="47"/>
      <c r="S117" s="13"/>
      <c r="T117" s="30"/>
      <c r="U117" s="35"/>
      <c r="V117" s="478">
        <v>121</v>
      </c>
      <c r="Y117" s="1196"/>
      <c r="Z117" s="26"/>
      <c r="AA117" s="26"/>
      <c r="AB117" s="26"/>
      <c r="AC117" s="26"/>
      <c r="AD117" s="26"/>
    </row>
    <row r="118" spans="1:30" ht="21.75" customHeight="1" x14ac:dyDescent="0.15">
      <c r="A118" s="28"/>
      <c r="B118" s="46"/>
      <c r="C118" s="32"/>
      <c r="D118" s="32" t="s">
        <v>381</v>
      </c>
      <c r="E118" s="40"/>
      <c r="F118" s="40"/>
      <c r="G118" s="40"/>
      <c r="H118" s="40"/>
      <c r="I118" s="47" t="s">
        <v>499</v>
      </c>
      <c r="J118" s="45"/>
      <c r="K118" s="45"/>
      <c r="L118" s="45"/>
      <c r="M118" s="45"/>
      <c r="N118" s="45"/>
      <c r="O118" s="45"/>
      <c r="P118" s="45"/>
      <c r="Q118" s="45"/>
      <c r="R118" s="45" t="s">
        <v>500</v>
      </c>
      <c r="S118" s="415"/>
      <c r="T118" s="415"/>
      <c r="U118" s="35"/>
      <c r="V118" s="478">
        <v>122</v>
      </c>
      <c r="Y118" s="1196"/>
      <c r="Z118" s="26"/>
      <c r="AA118" s="26"/>
      <c r="AB118" s="26"/>
      <c r="AC118" s="26"/>
      <c r="AD118" s="26"/>
    </row>
    <row r="119" spans="1:30" ht="21.75" customHeight="1" thickBot="1" x14ac:dyDescent="0.2">
      <c r="A119" s="28"/>
      <c r="B119" s="46"/>
      <c r="C119" s="32"/>
      <c r="D119" s="502"/>
      <c r="E119" s="415"/>
      <c r="F119" s="415"/>
      <c r="G119" s="415"/>
      <c r="H119" s="415"/>
      <c r="I119" s="55" t="s">
        <v>501</v>
      </c>
      <c r="J119" s="46"/>
      <c r="K119" s="416"/>
      <c r="L119" s="416"/>
      <c r="M119" s="416"/>
      <c r="N119" s="416"/>
      <c r="O119" s="416"/>
      <c r="P119" s="416"/>
      <c r="Q119" s="416"/>
      <c r="R119" s="410"/>
      <c r="S119" s="415"/>
      <c r="T119" s="415"/>
      <c r="U119" s="35"/>
      <c r="V119" s="478">
        <v>123</v>
      </c>
      <c r="Y119" s="1196"/>
      <c r="Z119" s="26"/>
      <c r="AA119" s="26"/>
      <c r="AB119" s="26"/>
      <c r="AC119" s="26"/>
      <c r="AD119" s="26"/>
    </row>
    <row r="120" spans="1:30" ht="20.100000000000001" customHeight="1" thickBot="1" x14ac:dyDescent="0.2">
      <c r="A120" s="28"/>
      <c r="B120" s="29"/>
      <c r="C120" s="32" t="s">
        <v>218</v>
      </c>
      <c r="D120" s="29"/>
      <c r="E120" s="29"/>
      <c r="F120" s="30"/>
      <c r="G120" s="502"/>
      <c r="H120" s="416"/>
      <c r="I120" s="345">
        <v>6.5</v>
      </c>
      <c r="J120" s="30" t="s">
        <v>377</v>
      </c>
      <c r="K120" s="30"/>
      <c r="L120" s="30"/>
      <c r="M120" s="30"/>
      <c r="N120" s="30"/>
      <c r="O120" s="30"/>
      <c r="P120" s="30"/>
      <c r="Q120" s="30"/>
      <c r="R120" s="7">
        <v>40</v>
      </c>
      <c r="S120" s="30" t="s">
        <v>377</v>
      </c>
      <c r="T120" s="30"/>
      <c r="U120" s="35"/>
      <c r="V120" s="478">
        <v>124</v>
      </c>
      <c r="W120" s="192" t="str">
        <f t="shared" ref="W120:W143" si="2">IF(OR(I120="",R120=""),"未入力あり","✔")</f>
        <v>✔</v>
      </c>
      <c r="Y120" s="1198"/>
      <c r="Z120" s="26"/>
      <c r="AA120" s="26"/>
      <c r="AB120" s="26"/>
      <c r="AC120" s="26"/>
      <c r="AD120" s="26"/>
    </row>
    <row r="121" spans="1:30" ht="20.100000000000001" customHeight="1" thickBot="1" x14ac:dyDescent="0.2">
      <c r="A121" s="28"/>
      <c r="B121" s="29"/>
      <c r="C121" s="32" t="s">
        <v>331</v>
      </c>
      <c r="D121" s="29"/>
      <c r="E121" s="29"/>
      <c r="F121" s="30"/>
      <c r="G121" s="502"/>
      <c r="H121" s="416"/>
      <c r="I121" s="345">
        <v>0</v>
      </c>
      <c r="J121" s="30" t="s">
        <v>377</v>
      </c>
      <c r="K121" s="30"/>
      <c r="L121" s="30"/>
      <c r="M121" s="30"/>
      <c r="N121" s="30"/>
      <c r="O121" s="30"/>
      <c r="P121" s="30"/>
      <c r="Q121" s="30"/>
      <c r="R121" s="7">
        <v>0</v>
      </c>
      <c r="S121" s="30" t="s">
        <v>377</v>
      </c>
      <c r="T121" s="30"/>
      <c r="U121" s="35"/>
      <c r="V121" s="478">
        <v>125</v>
      </c>
      <c r="W121" s="192" t="str">
        <f t="shared" si="2"/>
        <v>✔</v>
      </c>
      <c r="Y121" s="1196"/>
      <c r="Z121" s="26"/>
      <c r="AA121" s="26"/>
      <c r="AB121" s="26"/>
      <c r="AC121" s="26"/>
      <c r="AD121" s="26"/>
    </row>
    <row r="122" spans="1:30" ht="20.100000000000001" customHeight="1" thickBot="1" x14ac:dyDescent="0.2">
      <c r="A122" s="28"/>
      <c r="B122" s="29"/>
      <c r="C122" s="32" t="s">
        <v>333</v>
      </c>
      <c r="D122" s="29"/>
      <c r="E122" s="29"/>
      <c r="F122" s="30"/>
      <c r="G122" s="502"/>
      <c r="H122" s="416"/>
      <c r="I122" s="345">
        <v>2.4</v>
      </c>
      <c r="J122" s="30" t="s">
        <v>377</v>
      </c>
      <c r="K122" s="30"/>
      <c r="L122" s="30"/>
      <c r="M122" s="30"/>
      <c r="N122" s="30"/>
      <c r="O122" s="30"/>
      <c r="P122" s="30"/>
      <c r="Q122" s="30"/>
      <c r="R122" s="7">
        <v>9</v>
      </c>
      <c r="S122" s="30" t="s">
        <v>377</v>
      </c>
      <c r="T122" s="30"/>
      <c r="U122" s="35"/>
      <c r="V122" s="478">
        <v>126</v>
      </c>
      <c r="W122" s="192" t="str">
        <f t="shared" si="2"/>
        <v>✔</v>
      </c>
      <c r="Y122" s="1196"/>
      <c r="Z122" s="26"/>
      <c r="AA122" s="26"/>
      <c r="AB122" s="26"/>
      <c r="AC122" s="26"/>
      <c r="AD122" s="26"/>
    </row>
    <row r="123" spans="1:30" ht="20.100000000000001" customHeight="1" thickBot="1" x14ac:dyDescent="0.2">
      <c r="A123" s="28"/>
      <c r="B123" s="29"/>
      <c r="C123" s="32" t="s">
        <v>334</v>
      </c>
      <c r="D123" s="29"/>
      <c r="E123" s="29"/>
      <c r="F123" s="30"/>
      <c r="G123" s="502"/>
      <c r="H123" s="416"/>
      <c r="I123" s="345">
        <v>0</v>
      </c>
      <c r="J123" s="30" t="s">
        <v>377</v>
      </c>
      <c r="K123" s="30"/>
      <c r="L123" s="30"/>
      <c r="M123" s="30"/>
      <c r="N123" s="30"/>
      <c r="O123" s="30"/>
      <c r="P123" s="30"/>
      <c r="Q123" s="30"/>
      <c r="R123" s="7">
        <v>0</v>
      </c>
      <c r="S123" s="30" t="s">
        <v>377</v>
      </c>
      <c r="T123" s="30"/>
      <c r="U123" s="35"/>
      <c r="V123" s="478">
        <v>127</v>
      </c>
      <c r="W123" s="192" t="str">
        <f t="shared" si="2"/>
        <v>✔</v>
      </c>
      <c r="Y123" s="1196"/>
      <c r="Z123" s="26"/>
      <c r="AA123" s="26"/>
      <c r="AB123" s="26"/>
      <c r="AC123" s="26"/>
      <c r="AD123" s="26"/>
    </row>
    <row r="124" spans="1:30" ht="20.100000000000001" customHeight="1" thickBot="1" x14ac:dyDescent="0.2">
      <c r="A124" s="28"/>
      <c r="B124" s="29"/>
      <c r="C124" s="32" t="s">
        <v>343</v>
      </c>
      <c r="D124" s="29"/>
      <c r="E124" s="29"/>
      <c r="F124" s="30"/>
      <c r="G124" s="502"/>
      <c r="H124" s="416"/>
      <c r="I124" s="345">
        <v>1.5</v>
      </c>
      <c r="J124" s="30" t="s">
        <v>377</v>
      </c>
      <c r="K124" s="30"/>
      <c r="L124" s="30"/>
      <c r="M124" s="30"/>
      <c r="N124" s="30"/>
      <c r="O124" s="30"/>
      <c r="P124" s="30"/>
      <c r="Q124" s="30"/>
      <c r="R124" s="7">
        <v>9</v>
      </c>
      <c r="S124" s="30" t="s">
        <v>377</v>
      </c>
      <c r="T124" s="30"/>
      <c r="U124" s="35"/>
      <c r="V124" s="478">
        <v>128</v>
      </c>
      <c r="W124" s="192" t="str">
        <f t="shared" si="2"/>
        <v>✔</v>
      </c>
      <c r="Y124" s="1196"/>
      <c r="Z124" s="26"/>
      <c r="AA124" s="26"/>
      <c r="AB124" s="26"/>
      <c r="AC124" s="26"/>
      <c r="AD124" s="26"/>
    </row>
    <row r="125" spans="1:30" ht="20.100000000000001" customHeight="1" thickBot="1" x14ac:dyDescent="0.2">
      <c r="A125" s="28"/>
      <c r="B125" s="29"/>
      <c r="C125" s="32" t="s">
        <v>335</v>
      </c>
      <c r="D125" s="29"/>
      <c r="E125" s="29"/>
      <c r="F125" s="30"/>
      <c r="G125" s="502"/>
      <c r="H125" s="416"/>
      <c r="I125" s="345">
        <v>20.8</v>
      </c>
      <c r="J125" s="30" t="s">
        <v>377</v>
      </c>
      <c r="K125" s="30"/>
      <c r="L125" s="30"/>
      <c r="M125" s="30"/>
      <c r="N125" s="30"/>
      <c r="O125" s="30"/>
      <c r="P125" s="30"/>
      <c r="Q125" s="30"/>
      <c r="R125" s="7">
        <v>144</v>
      </c>
      <c r="S125" s="30" t="s">
        <v>377</v>
      </c>
      <c r="T125" s="30"/>
      <c r="U125" s="35"/>
      <c r="V125" s="478">
        <v>129</v>
      </c>
      <c r="W125" s="192" t="str">
        <f t="shared" si="2"/>
        <v>✔</v>
      </c>
      <c r="Y125" s="1196"/>
      <c r="Z125" s="26"/>
      <c r="AA125" s="26"/>
      <c r="AB125" s="26"/>
      <c r="AC125" s="26"/>
      <c r="AD125" s="26"/>
    </row>
    <row r="126" spans="1:30" ht="20.100000000000001" customHeight="1" thickBot="1" x14ac:dyDescent="0.2">
      <c r="A126" s="28"/>
      <c r="B126" s="29"/>
      <c r="C126" s="32" t="s">
        <v>349</v>
      </c>
      <c r="D126" s="29"/>
      <c r="E126" s="29"/>
      <c r="F126" s="30"/>
      <c r="G126" s="502"/>
      <c r="H126" s="416"/>
      <c r="I126" s="345">
        <v>1.4</v>
      </c>
      <c r="J126" s="30" t="s">
        <v>377</v>
      </c>
      <c r="K126" s="30"/>
      <c r="L126" s="30"/>
      <c r="M126" s="30"/>
      <c r="N126" s="30"/>
      <c r="O126" s="30"/>
      <c r="P126" s="30"/>
      <c r="Q126" s="30"/>
      <c r="R126" s="7">
        <v>0</v>
      </c>
      <c r="S126" s="30" t="s">
        <v>377</v>
      </c>
      <c r="T126" s="30"/>
      <c r="U126" s="35"/>
      <c r="V126" s="478">
        <v>130</v>
      </c>
      <c r="W126" s="192" t="str">
        <f t="shared" si="2"/>
        <v>✔</v>
      </c>
      <c r="Y126" s="1196"/>
      <c r="Z126" s="26"/>
      <c r="AA126" s="26"/>
      <c r="AB126" s="26"/>
      <c r="AC126" s="26"/>
      <c r="AD126" s="26"/>
    </row>
    <row r="127" spans="1:30" ht="20.100000000000001" customHeight="1" thickBot="1" x14ac:dyDescent="0.2">
      <c r="A127" s="28"/>
      <c r="B127" s="29"/>
      <c r="C127" s="32" t="s">
        <v>378</v>
      </c>
      <c r="D127" s="29"/>
      <c r="E127" s="29"/>
      <c r="F127" s="30"/>
      <c r="G127" s="502"/>
      <c r="H127" s="416"/>
      <c r="I127" s="345">
        <v>0</v>
      </c>
      <c r="J127" s="30" t="s">
        <v>377</v>
      </c>
      <c r="K127" s="30"/>
      <c r="L127" s="30"/>
      <c r="M127" s="30"/>
      <c r="N127" s="30"/>
      <c r="O127" s="30"/>
      <c r="P127" s="30"/>
      <c r="Q127" s="30"/>
      <c r="R127" s="7">
        <v>11</v>
      </c>
      <c r="S127" s="30" t="s">
        <v>377</v>
      </c>
      <c r="T127" s="30"/>
      <c r="U127" s="35"/>
      <c r="V127" s="478">
        <v>131</v>
      </c>
      <c r="W127" s="192" t="str">
        <f t="shared" si="2"/>
        <v>✔</v>
      </c>
      <c r="Y127" s="1196"/>
      <c r="Z127" s="26"/>
      <c r="AA127" s="26"/>
      <c r="AB127" s="26"/>
      <c r="AC127" s="26"/>
      <c r="AD127" s="26"/>
    </row>
    <row r="128" spans="1:30" ht="20.100000000000001" customHeight="1" thickBot="1" x14ac:dyDescent="0.2">
      <c r="A128" s="28"/>
      <c r="B128" s="29"/>
      <c r="C128" s="32" t="s">
        <v>379</v>
      </c>
      <c r="D128" s="29"/>
      <c r="E128" s="29"/>
      <c r="F128" s="30"/>
      <c r="G128" s="502"/>
      <c r="H128" s="416"/>
      <c r="I128" s="345">
        <v>0</v>
      </c>
      <c r="J128" s="30" t="s">
        <v>377</v>
      </c>
      <c r="K128" s="30"/>
      <c r="L128" s="30"/>
      <c r="M128" s="30"/>
      <c r="N128" s="30"/>
      <c r="O128" s="30"/>
      <c r="P128" s="30"/>
      <c r="Q128" s="30"/>
      <c r="R128" s="7">
        <v>4</v>
      </c>
      <c r="S128" s="30" t="s">
        <v>377</v>
      </c>
      <c r="T128" s="30"/>
      <c r="U128" s="35"/>
      <c r="V128" s="478">
        <v>132</v>
      </c>
      <c r="W128" s="192" t="str">
        <f t="shared" si="2"/>
        <v>✔</v>
      </c>
      <c r="Y128" s="1196"/>
      <c r="Z128" s="26"/>
      <c r="AA128" s="26"/>
      <c r="AB128" s="26"/>
      <c r="AC128" s="26"/>
      <c r="AD128" s="26"/>
    </row>
    <row r="129" spans="1:30" ht="18" thickBot="1" x14ac:dyDescent="0.2">
      <c r="A129" s="28"/>
      <c r="B129" s="29"/>
      <c r="C129" s="32" t="s">
        <v>350</v>
      </c>
      <c r="D129" s="29"/>
      <c r="E129" s="29"/>
      <c r="F129" s="30"/>
      <c r="G129" s="502"/>
      <c r="H129" s="416"/>
      <c r="I129" s="345">
        <v>0.2</v>
      </c>
      <c r="J129" s="30" t="s">
        <v>377</v>
      </c>
      <c r="K129" s="30"/>
      <c r="L129" s="30"/>
      <c r="M129" s="30"/>
      <c r="N129" s="30"/>
      <c r="O129" s="30"/>
      <c r="P129" s="30"/>
      <c r="Q129" s="30"/>
      <c r="R129" s="7">
        <v>2</v>
      </c>
      <c r="S129" s="30" t="s">
        <v>377</v>
      </c>
      <c r="T129" s="30"/>
      <c r="U129" s="35"/>
      <c r="V129" s="478">
        <v>133</v>
      </c>
      <c r="W129" s="192" t="str">
        <f t="shared" si="2"/>
        <v>✔</v>
      </c>
      <c r="Y129" s="1196"/>
      <c r="Z129" s="26"/>
      <c r="AA129" s="26"/>
      <c r="AB129" s="26"/>
      <c r="AC129" s="26"/>
      <c r="AD129" s="26"/>
    </row>
    <row r="130" spans="1:30" ht="20.100000000000001" customHeight="1" thickBot="1" x14ac:dyDescent="0.2">
      <c r="A130" s="28"/>
      <c r="B130" s="29"/>
      <c r="C130" s="32" t="s">
        <v>351</v>
      </c>
      <c r="D130" s="29"/>
      <c r="E130" s="29"/>
      <c r="F130" s="30"/>
      <c r="G130" s="502"/>
      <c r="H130" s="416"/>
      <c r="I130" s="345">
        <v>0</v>
      </c>
      <c r="J130" s="30" t="s">
        <v>377</v>
      </c>
      <c r="K130" s="30"/>
      <c r="L130" s="30"/>
      <c r="M130" s="30"/>
      <c r="N130" s="30"/>
      <c r="O130" s="30"/>
      <c r="P130" s="30"/>
      <c r="Q130" s="30"/>
      <c r="R130" s="7">
        <v>0</v>
      </c>
      <c r="S130" s="30" t="s">
        <v>377</v>
      </c>
      <c r="T130" s="30"/>
      <c r="U130" s="35"/>
      <c r="V130" s="478">
        <v>134</v>
      </c>
      <c r="W130" s="192" t="str">
        <f t="shared" si="2"/>
        <v>✔</v>
      </c>
      <c r="Y130" s="1196"/>
      <c r="Z130" s="26"/>
      <c r="AA130" s="26"/>
      <c r="AB130" s="26"/>
      <c r="AC130" s="26"/>
      <c r="AD130" s="26"/>
    </row>
    <row r="131" spans="1:30" ht="20.100000000000001" customHeight="1" thickBot="1" x14ac:dyDescent="0.2">
      <c r="A131" s="28"/>
      <c r="B131" s="29"/>
      <c r="C131" s="32" t="s">
        <v>344</v>
      </c>
      <c r="D131" s="29"/>
      <c r="E131" s="29"/>
      <c r="F131" s="30"/>
      <c r="G131" s="502"/>
      <c r="H131" s="416"/>
      <c r="I131" s="345">
        <v>0</v>
      </c>
      <c r="J131" s="30" t="s">
        <v>377</v>
      </c>
      <c r="K131" s="30"/>
      <c r="L131" s="30"/>
      <c r="M131" s="30"/>
      <c r="N131" s="30"/>
      <c r="O131" s="30"/>
      <c r="P131" s="30"/>
      <c r="Q131" s="30"/>
      <c r="R131" s="7">
        <v>0</v>
      </c>
      <c r="S131" s="30" t="s">
        <v>377</v>
      </c>
      <c r="T131" s="30"/>
      <c r="U131" s="35"/>
      <c r="V131" s="478">
        <v>135</v>
      </c>
      <c r="W131" s="192" t="str">
        <f t="shared" si="2"/>
        <v>✔</v>
      </c>
      <c r="Y131" s="1196"/>
      <c r="Z131" s="26"/>
      <c r="AA131" s="26"/>
      <c r="AB131" s="26"/>
      <c r="AC131" s="26"/>
      <c r="AD131" s="26"/>
    </row>
    <row r="132" spans="1:30" ht="20.100000000000001" customHeight="1" thickBot="1" x14ac:dyDescent="0.2">
      <c r="A132" s="28"/>
      <c r="B132" s="29"/>
      <c r="C132" s="32" t="s">
        <v>352</v>
      </c>
      <c r="D132" s="29"/>
      <c r="E132" s="29"/>
      <c r="F132" s="30"/>
      <c r="G132" s="502"/>
      <c r="H132" s="416"/>
      <c r="I132" s="345">
        <v>0</v>
      </c>
      <c r="J132" s="30" t="s">
        <v>377</v>
      </c>
      <c r="K132" s="30"/>
      <c r="L132" s="30"/>
      <c r="M132" s="30"/>
      <c r="N132" s="30"/>
      <c r="O132" s="30"/>
      <c r="P132" s="30"/>
      <c r="Q132" s="30"/>
      <c r="R132" s="7">
        <v>0</v>
      </c>
      <c r="S132" s="30" t="s">
        <v>377</v>
      </c>
      <c r="T132" s="30"/>
      <c r="U132" s="35"/>
      <c r="V132" s="478">
        <v>136</v>
      </c>
      <c r="W132" s="192" t="str">
        <f t="shared" si="2"/>
        <v>✔</v>
      </c>
      <c r="Y132" s="1196"/>
      <c r="Z132" s="26"/>
      <c r="AA132" s="26"/>
      <c r="AB132" s="26"/>
      <c r="AC132" s="26"/>
      <c r="AD132" s="26"/>
    </row>
    <row r="133" spans="1:30" ht="20.100000000000001" customHeight="1" thickBot="1" x14ac:dyDescent="0.2">
      <c r="A133" s="28"/>
      <c r="B133" s="29"/>
      <c r="C133" s="32" t="s">
        <v>353</v>
      </c>
      <c r="D133" s="29"/>
      <c r="E133" s="29"/>
      <c r="F133" s="30"/>
      <c r="G133" s="502"/>
      <c r="H133" s="416"/>
      <c r="I133" s="345">
        <v>0</v>
      </c>
      <c r="J133" s="30" t="s">
        <v>377</v>
      </c>
      <c r="K133" s="30"/>
      <c r="L133" s="30"/>
      <c r="M133" s="30"/>
      <c r="N133" s="30"/>
      <c r="O133" s="30"/>
      <c r="P133" s="30"/>
      <c r="Q133" s="30"/>
      <c r="R133" s="7">
        <v>0</v>
      </c>
      <c r="S133" s="30" t="s">
        <v>377</v>
      </c>
      <c r="T133" s="30"/>
      <c r="U133" s="35"/>
      <c r="V133" s="478">
        <v>137</v>
      </c>
      <c r="W133" s="192" t="str">
        <f t="shared" si="2"/>
        <v>✔</v>
      </c>
      <c r="Y133" s="1196"/>
      <c r="Z133" s="26"/>
      <c r="AA133" s="26"/>
      <c r="AB133" s="26"/>
      <c r="AC133" s="26"/>
      <c r="AD133" s="26"/>
    </row>
    <row r="134" spans="1:30" ht="20.100000000000001" customHeight="1" thickBot="1" x14ac:dyDescent="0.2">
      <c r="A134" s="28"/>
      <c r="B134" s="29"/>
      <c r="C134" s="32" t="s">
        <v>354</v>
      </c>
      <c r="D134" s="29"/>
      <c r="E134" s="29"/>
      <c r="F134" s="30"/>
      <c r="G134" s="502"/>
      <c r="H134" s="416"/>
      <c r="I134" s="345">
        <v>3</v>
      </c>
      <c r="J134" s="30" t="s">
        <v>377</v>
      </c>
      <c r="K134" s="30"/>
      <c r="L134" s="30"/>
      <c r="M134" s="30"/>
      <c r="N134" s="30"/>
      <c r="O134" s="30"/>
      <c r="P134" s="30"/>
      <c r="Q134" s="30"/>
      <c r="R134" s="7">
        <v>7</v>
      </c>
      <c r="S134" s="30" t="s">
        <v>377</v>
      </c>
      <c r="T134" s="30"/>
      <c r="U134" s="35"/>
      <c r="V134" s="478">
        <v>138</v>
      </c>
      <c r="W134" s="192" t="str">
        <f t="shared" si="2"/>
        <v>✔</v>
      </c>
      <c r="Y134" s="1196"/>
      <c r="Z134" s="26"/>
      <c r="AA134" s="26"/>
      <c r="AB134" s="26"/>
      <c r="AC134" s="26"/>
      <c r="AD134" s="26"/>
    </row>
    <row r="135" spans="1:30" ht="20.100000000000001" customHeight="1" thickBot="1" x14ac:dyDescent="0.2">
      <c r="A135" s="28"/>
      <c r="B135" s="29"/>
      <c r="C135" s="32" t="s">
        <v>355</v>
      </c>
      <c r="D135" s="29"/>
      <c r="E135" s="29"/>
      <c r="F135" s="30"/>
      <c r="G135" s="502"/>
      <c r="H135" s="416"/>
      <c r="I135" s="345">
        <v>0</v>
      </c>
      <c r="J135" s="30" t="s">
        <v>377</v>
      </c>
      <c r="K135" s="30"/>
      <c r="L135" s="30"/>
      <c r="M135" s="30"/>
      <c r="N135" s="30"/>
      <c r="O135" s="30"/>
      <c r="P135" s="30"/>
      <c r="Q135" s="30"/>
      <c r="R135" s="7">
        <v>5</v>
      </c>
      <c r="S135" s="30" t="s">
        <v>377</v>
      </c>
      <c r="T135" s="30"/>
      <c r="U135" s="35"/>
      <c r="V135" s="478">
        <v>139</v>
      </c>
      <c r="W135" s="192" t="str">
        <f t="shared" si="2"/>
        <v>✔</v>
      </c>
      <c r="Y135" s="1196"/>
      <c r="Z135" s="26"/>
      <c r="AA135" s="26"/>
      <c r="AB135" s="26"/>
      <c r="AC135" s="26"/>
      <c r="AD135" s="26"/>
    </row>
    <row r="136" spans="1:30" ht="20.100000000000001" customHeight="1" thickBot="1" x14ac:dyDescent="0.2">
      <c r="A136" s="28"/>
      <c r="B136" s="29"/>
      <c r="C136" s="32" t="s">
        <v>356</v>
      </c>
      <c r="D136" s="29"/>
      <c r="E136" s="29"/>
      <c r="F136" s="30"/>
      <c r="G136" s="502"/>
      <c r="H136" s="416"/>
      <c r="I136" s="345">
        <v>0</v>
      </c>
      <c r="J136" s="30" t="s">
        <v>377</v>
      </c>
      <c r="K136" s="30"/>
      <c r="L136" s="30"/>
      <c r="M136" s="30"/>
      <c r="N136" s="30"/>
      <c r="O136" s="30"/>
      <c r="P136" s="30"/>
      <c r="Q136" s="30"/>
      <c r="R136" s="7">
        <v>0</v>
      </c>
      <c r="S136" s="30" t="s">
        <v>377</v>
      </c>
      <c r="T136" s="30"/>
      <c r="U136" s="35"/>
      <c r="V136" s="478">
        <v>140</v>
      </c>
      <c r="W136" s="192" t="str">
        <f t="shared" si="2"/>
        <v>✔</v>
      </c>
      <c r="Y136" s="1196"/>
      <c r="Z136" s="26"/>
      <c r="AA136" s="26"/>
      <c r="AB136" s="26"/>
      <c r="AC136" s="26"/>
      <c r="AD136" s="26"/>
    </row>
    <row r="137" spans="1:30" ht="20.100000000000001" customHeight="1" thickBot="1" x14ac:dyDescent="0.2">
      <c r="A137" s="28"/>
      <c r="B137" s="29"/>
      <c r="C137" s="32" t="s">
        <v>345</v>
      </c>
      <c r="D137" s="29"/>
      <c r="E137" s="29"/>
      <c r="F137" s="30"/>
      <c r="G137" s="502"/>
      <c r="H137" s="416"/>
      <c r="I137" s="345">
        <v>0</v>
      </c>
      <c r="J137" s="30" t="s">
        <v>377</v>
      </c>
      <c r="K137" s="30"/>
      <c r="L137" s="30"/>
      <c r="M137" s="30"/>
      <c r="N137" s="30"/>
      <c r="O137" s="30"/>
      <c r="P137" s="30"/>
      <c r="Q137" s="30"/>
      <c r="R137" s="7">
        <v>3</v>
      </c>
      <c r="S137" s="30" t="s">
        <v>377</v>
      </c>
      <c r="T137" s="30"/>
      <c r="U137" s="35"/>
      <c r="V137" s="478">
        <v>141</v>
      </c>
      <c r="W137" s="192" t="str">
        <f t="shared" si="2"/>
        <v>✔</v>
      </c>
      <c r="Y137" s="1196"/>
      <c r="Z137" s="26"/>
      <c r="AA137" s="26"/>
      <c r="AB137" s="26"/>
      <c r="AC137" s="26"/>
      <c r="AD137" s="26"/>
    </row>
    <row r="138" spans="1:30" ht="20.100000000000001" customHeight="1" thickBot="1" x14ac:dyDescent="0.2">
      <c r="A138" s="28"/>
      <c r="B138" s="29"/>
      <c r="C138" s="32" t="s">
        <v>357</v>
      </c>
      <c r="D138" s="29"/>
      <c r="E138" s="29"/>
      <c r="F138" s="30"/>
      <c r="G138" s="502"/>
      <c r="H138" s="416"/>
      <c r="I138" s="345">
        <v>0.9</v>
      </c>
      <c r="J138" s="30" t="s">
        <v>377</v>
      </c>
      <c r="K138" s="30"/>
      <c r="L138" s="30"/>
      <c r="M138" s="30"/>
      <c r="N138" s="30"/>
      <c r="O138" s="30"/>
      <c r="P138" s="30"/>
      <c r="Q138" s="30"/>
      <c r="R138" s="7">
        <v>3</v>
      </c>
      <c r="S138" s="30" t="s">
        <v>377</v>
      </c>
      <c r="T138" s="30"/>
      <c r="U138" s="35"/>
      <c r="V138" s="478">
        <v>142</v>
      </c>
      <c r="W138" s="192" t="str">
        <f t="shared" si="2"/>
        <v>✔</v>
      </c>
      <c r="Y138" s="1196"/>
      <c r="Z138" s="26"/>
      <c r="AA138" s="26"/>
      <c r="AB138" s="26"/>
      <c r="AC138" s="26"/>
      <c r="AD138" s="26"/>
    </row>
    <row r="139" spans="1:30" ht="18" thickBot="1" x14ac:dyDescent="0.2">
      <c r="A139" s="28"/>
      <c r="B139" s="29"/>
      <c r="C139" s="32" t="s">
        <v>358</v>
      </c>
      <c r="D139" s="29"/>
      <c r="E139" s="29"/>
      <c r="F139" s="30"/>
      <c r="G139" s="502"/>
      <c r="H139" s="416"/>
      <c r="I139" s="345">
        <v>0</v>
      </c>
      <c r="J139" s="30" t="s">
        <v>377</v>
      </c>
      <c r="K139" s="30"/>
      <c r="L139" s="30"/>
      <c r="M139" s="30"/>
      <c r="N139" s="30"/>
      <c r="O139" s="30"/>
      <c r="P139" s="30"/>
      <c r="Q139" s="30"/>
      <c r="R139" s="7">
        <v>0</v>
      </c>
      <c r="S139" s="30" t="s">
        <v>377</v>
      </c>
      <c r="T139" s="30"/>
      <c r="U139" s="35"/>
      <c r="V139" s="478">
        <v>143</v>
      </c>
      <c r="W139" s="192" t="str">
        <f t="shared" si="2"/>
        <v>✔</v>
      </c>
      <c r="Y139" s="1196"/>
      <c r="Z139" s="26"/>
      <c r="AA139" s="26"/>
      <c r="AB139" s="26"/>
      <c r="AC139" s="26"/>
      <c r="AD139" s="26"/>
    </row>
    <row r="140" spans="1:30" ht="20.100000000000001" customHeight="1" thickBot="1" x14ac:dyDescent="0.2">
      <c r="A140" s="28"/>
      <c r="B140" s="29"/>
      <c r="C140" s="29" t="s">
        <v>305</v>
      </c>
      <c r="D140" s="29"/>
      <c r="E140" s="29"/>
      <c r="F140" s="30"/>
      <c r="G140" s="502"/>
      <c r="H140" s="14"/>
      <c r="I140" s="345">
        <v>0</v>
      </c>
      <c r="J140" s="30" t="s">
        <v>377</v>
      </c>
      <c r="K140" s="30"/>
      <c r="L140" s="30"/>
      <c r="M140" s="30"/>
      <c r="N140" s="30"/>
      <c r="O140" s="30"/>
      <c r="P140" s="30"/>
      <c r="Q140" s="30"/>
      <c r="R140" s="7">
        <v>5</v>
      </c>
      <c r="S140" s="30" t="s">
        <v>377</v>
      </c>
      <c r="T140" s="30"/>
      <c r="U140" s="35"/>
      <c r="V140" s="478">
        <v>144</v>
      </c>
      <c r="W140" s="192" t="str">
        <f t="shared" si="2"/>
        <v>✔</v>
      </c>
      <c r="Y140" s="1196"/>
      <c r="Z140" s="26"/>
      <c r="AA140" s="26"/>
      <c r="AB140" s="26"/>
      <c r="AC140" s="26"/>
      <c r="AD140" s="26"/>
    </row>
    <row r="141" spans="1:30" ht="20.100000000000001" customHeight="1" thickBot="1" x14ac:dyDescent="0.2">
      <c r="A141" s="28"/>
      <c r="B141" s="29"/>
      <c r="C141" s="32" t="s">
        <v>229</v>
      </c>
      <c r="D141" s="29"/>
      <c r="E141" s="29"/>
      <c r="F141" s="30"/>
      <c r="G141" s="502"/>
      <c r="H141" s="416"/>
      <c r="I141" s="345">
        <v>0</v>
      </c>
      <c r="J141" s="30" t="s">
        <v>377</v>
      </c>
      <c r="K141" s="30"/>
      <c r="L141" s="30"/>
      <c r="M141" s="30"/>
      <c r="N141" s="30"/>
      <c r="O141" s="30"/>
      <c r="P141" s="30"/>
      <c r="Q141" s="30"/>
      <c r="R141" s="7">
        <v>0</v>
      </c>
      <c r="S141" s="30" t="s">
        <v>377</v>
      </c>
      <c r="T141" s="30"/>
      <c r="U141" s="35"/>
      <c r="V141" s="478">
        <v>145</v>
      </c>
      <c r="W141" s="192" t="str">
        <f t="shared" si="2"/>
        <v>✔</v>
      </c>
      <c r="Y141" s="1196"/>
      <c r="Z141" s="26"/>
      <c r="AA141" s="26"/>
      <c r="AB141" s="26"/>
      <c r="AC141" s="26"/>
      <c r="AD141" s="26"/>
    </row>
    <row r="142" spans="1:30" ht="20.100000000000001" customHeight="1" thickBot="1" x14ac:dyDescent="0.2">
      <c r="A142" s="28"/>
      <c r="B142" s="29"/>
      <c r="C142" s="32" t="s">
        <v>842</v>
      </c>
      <c r="D142" s="29"/>
      <c r="E142" s="29"/>
      <c r="F142" s="30"/>
      <c r="G142" s="502"/>
      <c r="H142" s="416"/>
      <c r="I142" s="345">
        <v>0.06</v>
      </c>
      <c r="J142" s="30" t="s">
        <v>377</v>
      </c>
      <c r="K142" s="30"/>
      <c r="L142" s="30"/>
      <c r="M142" s="30"/>
      <c r="N142" s="30"/>
      <c r="O142" s="30"/>
      <c r="P142" s="30"/>
      <c r="Q142" s="30"/>
      <c r="R142" s="7">
        <v>0</v>
      </c>
      <c r="S142" s="30" t="s">
        <v>377</v>
      </c>
      <c r="T142" s="30"/>
      <c r="U142" s="35"/>
      <c r="V142" s="478">
        <v>146</v>
      </c>
      <c r="W142" s="192" t="str">
        <f t="shared" si="2"/>
        <v>✔</v>
      </c>
      <c r="Y142" s="1196"/>
      <c r="Z142" s="26"/>
      <c r="AA142" s="26"/>
      <c r="AB142" s="26"/>
      <c r="AC142" s="26"/>
      <c r="AD142" s="26"/>
    </row>
    <row r="143" spans="1:30" ht="20.100000000000001" customHeight="1" thickBot="1" x14ac:dyDescent="0.2">
      <c r="A143" s="28"/>
      <c r="B143" s="29"/>
      <c r="C143" s="32" t="s">
        <v>288</v>
      </c>
      <c r="D143" s="29"/>
      <c r="E143" s="29"/>
      <c r="F143" s="30"/>
      <c r="G143" s="502"/>
      <c r="H143" s="416"/>
      <c r="I143" s="345">
        <v>0</v>
      </c>
      <c r="J143" s="30" t="s">
        <v>377</v>
      </c>
      <c r="K143" s="30"/>
      <c r="L143" s="30"/>
      <c r="M143" s="30"/>
      <c r="N143" s="30"/>
      <c r="O143" s="30"/>
      <c r="P143" s="30"/>
      <c r="Q143" s="30"/>
      <c r="R143" s="7">
        <v>0</v>
      </c>
      <c r="S143" s="30" t="s">
        <v>377</v>
      </c>
      <c r="T143" s="30"/>
      <c r="U143" s="35"/>
      <c r="V143" s="478">
        <v>147</v>
      </c>
      <c r="W143" s="192" t="str">
        <f t="shared" si="2"/>
        <v>✔</v>
      </c>
      <c r="Y143" s="1196"/>
      <c r="Z143" s="26"/>
      <c r="AA143" s="26"/>
      <c r="AB143" s="26"/>
      <c r="AC143" s="26"/>
      <c r="AD143" s="26"/>
    </row>
    <row r="144" spans="1:30" ht="20.100000000000001" customHeight="1" x14ac:dyDescent="0.15">
      <c r="A144" s="28"/>
      <c r="B144" s="29"/>
      <c r="C144" s="32"/>
      <c r="D144" s="29"/>
      <c r="E144" s="29"/>
      <c r="F144" s="30"/>
      <c r="G144" s="551"/>
      <c r="H144" s="416"/>
      <c r="I144" s="52"/>
      <c r="J144" s="13"/>
      <c r="K144" s="13"/>
      <c r="L144" s="13"/>
      <c r="M144" s="13"/>
      <c r="N144" s="13"/>
      <c r="O144" s="13"/>
      <c r="P144" s="13"/>
      <c r="Q144" s="13"/>
      <c r="R144" s="23"/>
      <c r="S144" s="13"/>
      <c r="T144" s="30"/>
      <c r="U144" s="35"/>
      <c r="V144" s="478">
        <v>148</v>
      </c>
      <c r="Y144" s="1196"/>
      <c r="Z144" s="26"/>
      <c r="AA144" s="26"/>
      <c r="AB144" s="26"/>
      <c r="AC144" s="26"/>
      <c r="AD144" s="26"/>
    </row>
    <row r="145" spans="1:30" ht="17.25" x14ac:dyDescent="0.15">
      <c r="A145" s="28"/>
      <c r="B145" s="29" t="s">
        <v>502</v>
      </c>
      <c r="C145" s="59"/>
      <c r="D145" s="60"/>
      <c r="E145" s="60"/>
      <c r="F145" s="60"/>
      <c r="G145" s="60"/>
      <c r="H145" s="60"/>
      <c r="I145" s="47" t="s">
        <v>321</v>
      </c>
      <c r="J145" s="29"/>
      <c r="K145" s="29"/>
      <c r="L145" s="29"/>
      <c r="M145" s="29"/>
      <c r="N145" s="29"/>
      <c r="O145" s="29"/>
      <c r="P145" s="29"/>
      <c r="Q145" s="29"/>
      <c r="R145" s="47" t="s">
        <v>332</v>
      </c>
      <c r="S145" s="13"/>
      <c r="T145" s="30"/>
      <c r="U145" s="35"/>
      <c r="V145" s="478">
        <v>149</v>
      </c>
      <c r="Y145" s="1196"/>
      <c r="Z145" s="26"/>
      <c r="AA145" s="26"/>
      <c r="AB145" s="26"/>
      <c r="AC145" s="26"/>
      <c r="AD145" s="26"/>
    </row>
    <row r="146" spans="1:30" ht="18" thickBot="1" x14ac:dyDescent="0.2">
      <c r="A146" s="28"/>
      <c r="B146" s="29" t="s">
        <v>163</v>
      </c>
      <c r="C146" s="61"/>
      <c r="D146" s="62"/>
      <c r="E146" s="62"/>
      <c r="F146" s="62"/>
      <c r="G146" s="62"/>
      <c r="H146" s="63"/>
      <c r="I146" s="47" t="s">
        <v>299</v>
      </c>
      <c r="J146" s="13"/>
      <c r="K146" s="13"/>
      <c r="L146" s="13"/>
      <c r="M146" s="13"/>
      <c r="N146" s="13"/>
      <c r="O146" s="13"/>
      <c r="P146" s="13"/>
      <c r="Q146" s="13"/>
      <c r="R146" s="47"/>
      <c r="S146" s="13"/>
      <c r="T146" s="30"/>
      <c r="U146" s="35"/>
      <c r="V146" s="478">
        <v>150</v>
      </c>
      <c r="Y146" s="1196"/>
      <c r="Z146" s="26"/>
      <c r="AA146" s="26"/>
      <c r="AB146" s="26"/>
      <c r="AC146" s="26"/>
      <c r="AD146" s="26"/>
    </row>
    <row r="147" spans="1:30" ht="20.100000000000001" customHeight="1" thickBot="1" x14ac:dyDescent="0.2">
      <c r="A147" s="28"/>
      <c r="B147" s="29"/>
      <c r="C147" s="29" t="s">
        <v>634</v>
      </c>
      <c r="D147" s="29"/>
      <c r="E147" s="29"/>
      <c r="F147" s="29"/>
      <c r="G147" s="502"/>
      <c r="H147" s="29"/>
      <c r="I147" s="345">
        <v>0</v>
      </c>
      <c r="J147" s="30" t="s">
        <v>377</v>
      </c>
      <c r="K147" s="30"/>
      <c r="L147" s="30"/>
      <c r="M147" s="30"/>
      <c r="N147" s="30"/>
      <c r="O147" s="30"/>
      <c r="P147" s="30"/>
      <c r="Q147" s="30"/>
      <c r="R147" s="239">
        <v>0</v>
      </c>
      <c r="S147" s="30" t="s">
        <v>376</v>
      </c>
      <c r="T147" s="30"/>
      <c r="U147" s="35"/>
      <c r="V147" s="478">
        <v>151</v>
      </c>
      <c r="W147" s="192" t="str">
        <f t="shared" ref="W147:W178" si="3">IF(OR(I147="",R147=""),"未入力あり","✔")</f>
        <v>✔</v>
      </c>
      <c r="Y147" s="1196"/>
      <c r="Z147" s="26"/>
      <c r="AA147" s="26"/>
      <c r="AB147" s="26"/>
      <c r="AC147" s="26"/>
      <c r="AD147" s="26"/>
    </row>
    <row r="148" spans="1:30" ht="20.100000000000001" customHeight="1" thickBot="1" x14ac:dyDescent="0.2">
      <c r="A148" s="28"/>
      <c r="B148" s="29"/>
      <c r="C148" s="29" t="s">
        <v>603</v>
      </c>
      <c r="D148" s="29"/>
      <c r="E148" s="29"/>
      <c r="F148" s="29"/>
      <c r="G148" s="502"/>
      <c r="H148" s="29"/>
      <c r="I148" s="345">
        <v>0</v>
      </c>
      <c r="J148" s="30" t="s">
        <v>377</v>
      </c>
      <c r="K148" s="30"/>
      <c r="L148" s="30"/>
      <c r="M148" s="30"/>
      <c r="N148" s="30"/>
      <c r="O148" s="30"/>
      <c r="P148" s="30"/>
      <c r="Q148" s="30"/>
      <c r="R148" s="239">
        <v>0</v>
      </c>
      <c r="S148" s="30" t="s">
        <v>376</v>
      </c>
      <c r="T148" s="30"/>
      <c r="U148" s="35"/>
      <c r="V148" s="478">
        <v>152</v>
      </c>
      <c r="W148" s="192" t="str">
        <f t="shared" si="3"/>
        <v>✔</v>
      </c>
      <c r="Y148" s="1198"/>
      <c r="Z148" s="26"/>
      <c r="AA148" s="26"/>
      <c r="AB148" s="26"/>
      <c r="AC148" s="26"/>
      <c r="AD148" s="26"/>
    </row>
    <row r="149" spans="1:30" ht="19.5" customHeight="1" thickBot="1" x14ac:dyDescent="0.2">
      <c r="A149" s="28"/>
      <c r="B149" s="29"/>
      <c r="C149" s="29" t="s">
        <v>540</v>
      </c>
      <c r="D149" s="29"/>
      <c r="E149" s="29"/>
      <c r="F149" s="29"/>
      <c r="G149" s="502"/>
      <c r="H149" s="29"/>
      <c r="I149" s="345">
        <v>0</v>
      </c>
      <c r="J149" s="30" t="s">
        <v>377</v>
      </c>
      <c r="K149" s="30"/>
      <c r="L149" s="30"/>
      <c r="M149" s="30"/>
      <c r="N149" s="30"/>
      <c r="O149" s="30"/>
      <c r="P149" s="30"/>
      <c r="Q149" s="30"/>
      <c r="R149" s="239">
        <v>2</v>
      </c>
      <c r="S149" s="30" t="s">
        <v>376</v>
      </c>
      <c r="T149" s="30"/>
      <c r="U149" s="35"/>
      <c r="V149" s="478">
        <v>153</v>
      </c>
      <c r="W149" s="192" t="str">
        <f t="shared" si="3"/>
        <v>✔</v>
      </c>
      <c r="Y149" s="1196"/>
      <c r="Z149" s="26"/>
      <c r="AA149" s="26"/>
      <c r="AB149" s="26"/>
      <c r="AC149" s="26"/>
      <c r="AD149" s="26"/>
    </row>
    <row r="150" spans="1:30" ht="39" customHeight="1" thickBot="1" x14ac:dyDescent="0.2">
      <c r="A150" s="28"/>
      <c r="B150" s="29"/>
      <c r="C150" s="1368" t="s">
        <v>503</v>
      </c>
      <c r="D150" s="1368"/>
      <c r="E150" s="1368"/>
      <c r="F150" s="1368"/>
      <c r="G150" s="1368"/>
      <c r="H150" s="1371"/>
      <c r="I150" s="345">
        <v>0</v>
      </c>
      <c r="J150" s="30" t="s">
        <v>377</v>
      </c>
      <c r="K150" s="30"/>
      <c r="L150" s="30"/>
      <c r="M150" s="30"/>
      <c r="N150" s="30"/>
      <c r="O150" s="30"/>
      <c r="P150" s="30"/>
      <c r="Q150" s="30"/>
      <c r="R150" s="239">
        <v>0</v>
      </c>
      <c r="S150" s="30" t="s">
        <v>376</v>
      </c>
      <c r="T150" s="30"/>
      <c r="U150" s="35"/>
      <c r="V150" s="478">
        <v>154</v>
      </c>
      <c r="W150" s="192" t="str">
        <f t="shared" si="3"/>
        <v>✔</v>
      </c>
      <c r="Y150" s="1196"/>
      <c r="Z150" s="26"/>
      <c r="AA150" s="26"/>
      <c r="AB150" s="26"/>
      <c r="AC150" s="26"/>
      <c r="AD150" s="26"/>
    </row>
    <row r="151" spans="1:30" ht="19.5" customHeight="1" thickBot="1" x14ac:dyDescent="0.2">
      <c r="A151" s="28"/>
      <c r="B151" s="29"/>
      <c r="C151" s="16" t="s">
        <v>615</v>
      </c>
      <c r="D151" s="16"/>
      <c r="E151" s="16"/>
      <c r="F151" s="11"/>
      <c r="G151" s="17"/>
      <c r="H151" s="18"/>
      <c r="I151" s="345">
        <v>0</v>
      </c>
      <c r="J151" s="30" t="s">
        <v>377</v>
      </c>
      <c r="K151" s="30"/>
      <c r="L151" s="30"/>
      <c r="M151" s="30"/>
      <c r="N151" s="30"/>
      <c r="O151" s="30"/>
      <c r="P151" s="30"/>
      <c r="Q151" s="30"/>
      <c r="R151" s="239">
        <v>0</v>
      </c>
      <c r="S151" s="30" t="s">
        <v>377</v>
      </c>
      <c r="T151" s="30"/>
      <c r="U151" s="35"/>
      <c r="V151" s="478">
        <v>155</v>
      </c>
      <c r="W151" s="192" t="str">
        <f t="shared" si="3"/>
        <v>✔</v>
      </c>
      <c r="Y151" s="1196"/>
      <c r="Z151" s="26"/>
      <c r="AA151" s="26"/>
      <c r="AB151" s="26"/>
      <c r="AC151" s="26"/>
      <c r="AD151" s="26"/>
    </row>
    <row r="152" spans="1:30" ht="20.100000000000001" customHeight="1" thickBot="1" x14ac:dyDescent="0.2">
      <c r="A152" s="28"/>
      <c r="B152" s="29"/>
      <c r="C152" s="16" t="s">
        <v>541</v>
      </c>
      <c r="D152" s="29"/>
      <c r="E152" s="29"/>
      <c r="F152" s="29"/>
      <c r="G152" s="502"/>
      <c r="H152" s="29"/>
      <c r="I152" s="345">
        <v>0</v>
      </c>
      <c r="J152" s="30" t="s">
        <v>377</v>
      </c>
      <c r="K152" s="30"/>
      <c r="L152" s="30"/>
      <c r="M152" s="30"/>
      <c r="N152" s="30"/>
      <c r="O152" s="30"/>
      <c r="P152" s="30"/>
      <c r="Q152" s="30"/>
      <c r="R152" s="239">
        <v>0</v>
      </c>
      <c r="S152" s="30" t="s">
        <v>376</v>
      </c>
      <c r="T152" s="30"/>
      <c r="U152" s="35"/>
      <c r="V152" s="478">
        <v>156</v>
      </c>
      <c r="W152" s="192" t="str">
        <f t="shared" si="3"/>
        <v>✔</v>
      </c>
      <c r="Y152" s="1196"/>
      <c r="Z152" s="26"/>
      <c r="AA152" s="26"/>
      <c r="AB152" s="26"/>
      <c r="AC152" s="26"/>
      <c r="AD152" s="26"/>
    </row>
    <row r="153" spans="1:30" ht="20.100000000000001" customHeight="1" thickBot="1" x14ac:dyDescent="0.2">
      <c r="A153" s="28"/>
      <c r="B153" s="29"/>
      <c r="C153" s="29" t="s">
        <v>542</v>
      </c>
      <c r="D153" s="29"/>
      <c r="E153" s="29"/>
      <c r="F153" s="29"/>
      <c r="G153" s="502"/>
      <c r="H153" s="29"/>
      <c r="I153" s="345">
        <v>0</v>
      </c>
      <c r="J153" s="30" t="s">
        <v>377</v>
      </c>
      <c r="K153" s="30"/>
      <c r="L153" s="30"/>
      <c r="M153" s="30"/>
      <c r="N153" s="30"/>
      <c r="O153" s="30"/>
      <c r="P153" s="30"/>
      <c r="Q153" s="30"/>
      <c r="R153" s="239">
        <v>1</v>
      </c>
      <c r="S153" s="30" t="s">
        <v>376</v>
      </c>
      <c r="T153" s="30"/>
      <c r="U153" s="35"/>
      <c r="V153" s="478">
        <v>157</v>
      </c>
      <c r="W153" s="192" t="str">
        <f t="shared" si="3"/>
        <v>✔</v>
      </c>
      <c r="Y153" s="1196"/>
      <c r="Z153" s="26"/>
      <c r="AA153" s="26"/>
      <c r="AB153" s="26"/>
      <c r="AC153" s="26"/>
      <c r="AD153" s="26"/>
    </row>
    <row r="154" spans="1:30" ht="20.100000000000001" customHeight="1" thickBot="1" x14ac:dyDescent="0.2">
      <c r="A154" s="28"/>
      <c r="B154" s="29"/>
      <c r="C154" s="29" t="s">
        <v>543</v>
      </c>
      <c r="D154" s="29"/>
      <c r="E154" s="29"/>
      <c r="F154" s="29"/>
      <c r="G154" s="502"/>
      <c r="H154" s="29"/>
      <c r="I154" s="345">
        <v>0</v>
      </c>
      <c r="J154" s="30" t="s">
        <v>377</v>
      </c>
      <c r="K154" s="30"/>
      <c r="L154" s="30"/>
      <c r="M154" s="30"/>
      <c r="N154" s="30"/>
      <c r="O154" s="30"/>
      <c r="P154" s="30"/>
      <c r="Q154" s="30"/>
      <c r="R154" s="239">
        <v>0</v>
      </c>
      <c r="S154" s="30" t="s">
        <v>376</v>
      </c>
      <c r="T154" s="30"/>
      <c r="U154" s="35"/>
      <c r="V154" s="478">
        <v>158</v>
      </c>
      <c r="W154" s="192" t="str">
        <f t="shared" si="3"/>
        <v>✔</v>
      </c>
      <c r="Y154" s="1196"/>
      <c r="Z154" s="26"/>
      <c r="AA154" s="26"/>
      <c r="AB154" s="26"/>
      <c r="AC154" s="26"/>
      <c r="AD154" s="26"/>
    </row>
    <row r="155" spans="1:30" ht="20.100000000000001" customHeight="1" thickBot="1" x14ac:dyDescent="0.2">
      <c r="A155" s="28"/>
      <c r="B155" s="29"/>
      <c r="C155" s="29" t="s">
        <v>544</v>
      </c>
      <c r="D155" s="29"/>
      <c r="E155" s="29"/>
      <c r="F155" s="29"/>
      <c r="G155" s="502"/>
      <c r="H155" s="29"/>
      <c r="I155" s="345">
        <v>0</v>
      </c>
      <c r="J155" s="30" t="s">
        <v>377</v>
      </c>
      <c r="K155" s="30"/>
      <c r="L155" s="30"/>
      <c r="M155" s="30"/>
      <c r="N155" s="30"/>
      <c r="O155" s="30"/>
      <c r="P155" s="30"/>
      <c r="Q155" s="30"/>
      <c r="R155" s="239">
        <v>3</v>
      </c>
      <c r="S155" s="30" t="s">
        <v>376</v>
      </c>
      <c r="T155" s="30"/>
      <c r="U155" s="35"/>
      <c r="V155" s="478">
        <v>159</v>
      </c>
      <c r="W155" s="192" t="str">
        <f t="shared" si="3"/>
        <v>✔</v>
      </c>
      <c r="Y155" s="1196"/>
      <c r="Z155" s="26"/>
      <c r="AA155" s="26"/>
      <c r="AB155" s="26"/>
      <c r="AC155" s="26"/>
      <c r="AD155" s="26"/>
    </row>
    <row r="156" spans="1:30" ht="20.100000000000001" customHeight="1" thickBot="1" x14ac:dyDescent="0.2">
      <c r="A156" s="28"/>
      <c r="B156" s="29"/>
      <c r="C156" s="29" t="s">
        <v>545</v>
      </c>
      <c r="D156" s="29"/>
      <c r="E156" s="29"/>
      <c r="F156" s="29"/>
      <c r="G156" s="502"/>
      <c r="H156" s="29"/>
      <c r="I156" s="345">
        <v>0</v>
      </c>
      <c r="J156" s="30" t="s">
        <v>377</v>
      </c>
      <c r="K156" s="30"/>
      <c r="L156" s="30"/>
      <c r="M156" s="30"/>
      <c r="N156" s="30"/>
      <c r="O156" s="30"/>
      <c r="P156" s="30"/>
      <c r="Q156" s="30"/>
      <c r="R156" s="239">
        <v>0</v>
      </c>
      <c r="S156" s="30" t="s">
        <v>376</v>
      </c>
      <c r="T156" s="30"/>
      <c r="U156" s="35"/>
      <c r="V156" s="478">
        <v>160</v>
      </c>
      <c r="W156" s="192" t="str">
        <f t="shared" si="3"/>
        <v>✔</v>
      </c>
      <c r="Y156" s="1196"/>
      <c r="Z156" s="26"/>
      <c r="AA156" s="26"/>
      <c r="AB156" s="26"/>
      <c r="AC156" s="26"/>
      <c r="AD156" s="26"/>
    </row>
    <row r="157" spans="1:30" ht="20.100000000000001" customHeight="1" thickBot="1" x14ac:dyDescent="0.2">
      <c r="A157" s="28"/>
      <c r="B157" s="29"/>
      <c r="C157" s="29" t="s">
        <v>1105</v>
      </c>
      <c r="D157" s="29"/>
      <c r="E157" s="29"/>
      <c r="F157" s="29"/>
      <c r="G157" s="502"/>
      <c r="H157" s="29"/>
      <c r="I157" s="345">
        <v>0</v>
      </c>
      <c r="J157" s="30" t="s">
        <v>377</v>
      </c>
      <c r="K157" s="30"/>
      <c r="L157" s="30"/>
      <c r="M157" s="30"/>
      <c r="N157" s="30"/>
      <c r="O157" s="30"/>
      <c r="P157" s="30"/>
      <c r="Q157" s="30"/>
      <c r="R157" s="239">
        <v>0</v>
      </c>
      <c r="S157" s="30" t="s">
        <v>376</v>
      </c>
      <c r="T157" s="30"/>
      <c r="U157" s="35"/>
      <c r="V157" s="478">
        <v>161</v>
      </c>
      <c r="W157" s="192" t="str">
        <f t="shared" si="3"/>
        <v>✔</v>
      </c>
      <c r="Y157" s="1196"/>
      <c r="Z157" s="26"/>
      <c r="AA157" s="26"/>
      <c r="AB157" s="26"/>
      <c r="AC157" s="26"/>
      <c r="AD157" s="26"/>
    </row>
    <row r="158" spans="1:30" ht="20.100000000000001" customHeight="1" thickBot="1" x14ac:dyDescent="0.2">
      <c r="A158" s="28"/>
      <c r="B158" s="29"/>
      <c r="C158" s="29" t="s">
        <v>546</v>
      </c>
      <c r="D158" s="29"/>
      <c r="E158" s="29"/>
      <c r="F158" s="29"/>
      <c r="G158" s="502"/>
      <c r="H158" s="29"/>
      <c r="I158" s="345">
        <v>0</v>
      </c>
      <c r="J158" s="30" t="s">
        <v>377</v>
      </c>
      <c r="K158" s="30"/>
      <c r="L158" s="30"/>
      <c r="M158" s="30"/>
      <c r="N158" s="30"/>
      <c r="O158" s="30"/>
      <c r="P158" s="30"/>
      <c r="Q158" s="30"/>
      <c r="R158" s="239">
        <v>0</v>
      </c>
      <c r="S158" s="30" t="s">
        <v>376</v>
      </c>
      <c r="T158" s="30"/>
      <c r="U158" s="35"/>
      <c r="V158" s="478">
        <v>162</v>
      </c>
      <c r="W158" s="192" t="str">
        <f t="shared" si="3"/>
        <v>✔</v>
      </c>
      <c r="Y158" s="1196"/>
      <c r="Z158" s="26"/>
      <c r="AA158" s="26"/>
      <c r="AB158" s="26"/>
      <c r="AC158" s="26"/>
      <c r="AD158" s="26"/>
    </row>
    <row r="159" spans="1:30" ht="20.100000000000001" customHeight="1" thickBot="1" x14ac:dyDescent="0.2">
      <c r="A159" s="28"/>
      <c r="B159" s="29"/>
      <c r="C159" s="29" t="s">
        <v>547</v>
      </c>
      <c r="D159" s="29"/>
      <c r="E159" s="29"/>
      <c r="F159" s="29"/>
      <c r="G159" s="502"/>
      <c r="H159" s="29"/>
      <c r="I159" s="345">
        <v>0</v>
      </c>
      <c r="J159" s="30" t="s">
        <v>377</v>
      </c>
      <c r="K159" s="30"/>
      <c r="L159" s="30"/>
      <c r="M159" s="30"/>
      <c r="N159" s="30"/>
      <c r="O159" s="30"/>
      <c r="P159" s="30"/>
      <c r="Q159" s="30"/>
      <c r="R159" s="239">
        <v>2</v>
      </c>
      <c r="S159" s="30" t="s">
        <v>376</v>
      </c>
      <c r="T159" s="30"/>
      <c r="U159" s="35"/>
      <c r="V159" s="478">
        <v>163</v>
      </c>
      <c r="W159" s="192" t="str">
        <f t="shared" si="3"/>
        <v>✔</v>
      </c>
      <c r="Y159" s="1196"/>
      <c r="Z159" s="26"/>
      <c r="AA159" s="26"/>
      <c r="AB159" s="26"/>
      <c r="AC159" s="26"/>
      <c r="AD159" s="26"/>
    </row>
    <row r="160" spans="1:30" ht="20.100000000000001" customHeight="1" thickBot="1" x14ac:dyDescent="0.2">
      <c r="A160" s="28"/>
      <c r="B160" s="29"/>
      <c r="C160" s="29" t="s">
        <v>548</v>
      </c>
      <c r="D160" s="29"/>
      <c r="E160" s="29"/>
      <c r="F160" s="29"/>
      <c r="G160" s="502"/>
      <c r="H160" s="29"/>
      <c r="I160" s="345">
        <v>0</v>
      </c>
      <c r="J160" s="30" t="s">
        <v>377</v>
      </c>
      <c r="K160" s="30"/>
      <c r="L160" s="30"/>
      <c r="M160" s="30"/>
      <c r="N160" s="30"/>
      <c r="O160" s="30"/>
      <c r="P160" s="30"/>
      <c r="Q160" s="30"/>
      <c r="R160" s="239">
        <v>0</v>
      </c>
      <c r="S160" s="30" t="s">
        <v>376</v>
      </c>
      <c r="T160" s="30"/>
      <c r="U160" s="35"/>
      <c r="V160" s="478">
        <v>164</v>
      </c>
      <c r="W160" s="192" t="str">
        <f t="shared" si="3"/>
        <v>✔</v>
      </c>
      <c r="Y160" s="1196"/>
      <c r="Z160" s="26"/>
      <c r="AA160" s="26"/>
      <c r="AB160" s="26"/>
      <c r="AC160" s="26"/>
      <c r="AD160" s="26"/>
    </row>
    <row r="161" spans="1:30" ht="20.100000000000001" customHeight="1" thickBot="1" x14ac:dyDescent="0.2">
      <c r="A161" s="28"/>
      <c r="B161" s="29"/>
      <c r="C161" s="29" t="s">
        <v>549</v>
      </c>
      <c r="D161" s="29"/>
      <c r="E161" s="29"/>
      <c r="F161" s="30"/>
      <c r="G161" s="502"/>
      <c r="H161" s="502"/>
      <c r="I161" s="345">
        <v>0</v>
      </c>
      <c r="J161" s="30" t="s">
        <v>377</v>
      </c>
      <c r="K161" s="30"/>
      <c r="L161" s="30"/>
      <c r="M161" s="30"/>
      <c r="N161" s="30"/>
      <c r="O161" s="30"/>
      <c r="P161" s="30"/>
      <c r="Q161" s="30"/>
      <c r="R161" s="239">
        <v>0</v>
      </c>
      <c r="S161" s="30" t="s">
        <v>376</v>
      </c>
      <c r="T161" s="30"/>
      <c r="U161" s="35"/>
      <c r="V161" s="478">
        <v>165</v>
      </c>
      <c r="W161" s="192" t="str">
        <f t="shared" si="3"/>
        <v>✔</v>
      </c>
      <c r="Y161" s="1196"/>
      <c r="Z161" s="26"/>
      <c r="AA161" s="26"/>
      <c r="AB161" s="26"/>
      <c r="AC161" s="26"/>
      <c r="AD161" s="26"/>
    </row>
    <row r="162" spans="1:30" ht="20.100000000000001" customHeight="1" thickBot="1" x14ac:dyDescent="0.2">
      <c r="A162" s="28"/>
      <c r="B162" s="29"/>
      <c r="C162" s="29" t="s">
        <v>550</v>
      </c>
      <c r="D162" s="29"/>
      <c r="E162" s="29"/>
      <c r="F162" s="29"/>
      <c r="G162" s="502"/>
      <c r="H162" s="29"/>
      <c r="I162" s="345">
        <v>0</v>
      </c>
      <c r="J162" s="30" t="s">
        <v>377</v>
      </c>
      <c r="K162" s="30"/>
      <c r="L162" s="30"/>
      <c r="M162" s="30"/>
      <c r="N162" s="30"/>
      <c r="O162" s="30"/>
      <c r="P162" s="30"/>
      <c r="Q162" s="30"/>
      <c r="R162" s="239">
        <v>0</v>
      </c>
      <c r="S162" s="30" t="s">
        <v>376</v>
      </c>
      <c r="T162" s="30"/>
      <c r="U162" s="35"/>
      <c r="V162" s="478">
        <v>166</v>
      </c>
      <c r="W162" s="192" t="str">
        <f t="shared" si="3"/>
        <v>✔</v>
      </c>
      <c r="Y162" s="1196"/>
      <c r="Z162" s="26"/>
      <c r="AA162" s="26"/>
      <c r="AB162" s="26"/>
      <c r="AC162" s="26"/>
      <c r="AD162" s="26"/>
    </row>
    <row r="163" spans="1:30" ht="20.100000000000001" customHeight="1" thickBot="1" x14ac:dyDescent="0.2">
      <c r="A163" s="28"/>
      <c r="B163" s="29"/>
      <c r="C163" s="29" t="s">
        <v>551</v>
      </c>
      <c r="D163" s="29"/>
      <c r="E163" s="29"/>
      <c r="F163" s="29"/>
      <c r="G163" s="502"/>
      <c r="H163" s="29"/>
      <c r="I163" s="345">
        <v>0</v>
      </c>
      <c r="J163" s="30" t="s">
        <v>377</v>
      </c>
      <c r="K163" s="30"/>
      <c r="L163" s="30"/>
      <c r="M163" s="30"/>
      <c r="N163" s="30"/>
      <c r="O163" s="30"/>
      <c r="P163" s="30"/>
      <c r="Q163" s="30"/>
      <c r="R163" s="239">
        <v>0</v>
      </c>
      <c r="S163" s="30" t="s">
        <v>376</v>
      </c>
      <c r="T163" s="30"/>
      <c r="U163" s="35"/>
      <c r="V163" s="478">
        <v>167</v>
      </c>
      <c r="W163" s="192" t="str">
        <f t="shared" si="3"/>
        <v>✔</v>
      </c>
      <c r="Y163" s="1196"/>
      <c r="Z163" s="26"/>
      <c r="AA163" s="26"/>
      <c r="AB163" s="26"/>
      <c r="AC163" s="26"/>
      <c r="AD163" s="26"/>
    </row>
    <row r="164" spans="1:30" ht="20.100000000000001" customHeight="1" thickBot="1" x14ac:dyDescent="0.2">
      <c r="A164" s="28"/>
      <c r="B164" s="29"/>
      <c r="C164" s="29" t="s">
        <v>552</v>
      </c>
      <c r="D164" s="29"/>
      <c r="E164" s="29"/>
      <c r="F164" s="29"/>
      <c r="G164" s="502"/>
      <c r="H164" s="29"/>
      <c r="I164" s="345">
        <v>0</v>
      </c>
      <c r="J164" s="30" t="s">
        <v>377</v>
      </c>
      <c r="K164" s="30"/>
      <c r="L164" s="30"/>
      <c r="M164" s="30"/>
      <c r="N164" s="30"/>
      <c r="O164" s="30"/>
      <c r="P164" s="30"/>
      <c r="Q164" s="30"/>
      <c r="R164" s="239">
        <v>0</v>
      </c>
      <c r="S164" s="30" t="s">
        <v>376</v>
      </c>
      <c r="T164" s="30"/>
      <c r="U164" s="35"/>
      <c r="V164" s="478">
        <v>168</v>
      </c>
      <c r="W164" s="192" t="str">
        <f t="shared" si="3"/>
        <v>✔</v>
      </c>
      <c r="Y164" s="1196"/>
      <c r="Z164" s="26"/>
      <c r="AA164" s="26"/>
      <c r="AB164" s="26"/>
      <c r="AC164" s="26"/>
      <c r="AD164" s="26"/>
    </row>
    <row r="165" spans="1:30" ht="20.100000000000001" customHeight="1" thickBot="1" x14ac:dyDescent="0.2">
      <c r="A165" s="28"/>
      <c r="B165" s="29"/>
      <c r="C165" s="29" t="s">
        <v>553</v>
      </c>
      <c r="D165" s="29"/>
      <c r="E165" s="29"/>
      <c r="F165" s="29"/>
      <c r="G165" s="502"/>
      <c r="H165" s="29"/>
      <c r="I165" s="345">
        <v>0</v>
      </c>
      <c r="J165" s="30" t="s">
        <v>377</v>
      </c>
      <c r="K165" s="30"/>
      <c r="L165" s="30"/>
      <c r="M165" s="30"/>
      <c r="N165" s="30"/>
      <c r="O165" s="30"/>
      <c r="P165" s="30"/>
      <c r="Q165" s="30"/>
      <c r="R165" s="239">
        <v>0</v>
      </c>
      <c r="S165" s="30" t="s">
        <v>376</v>
      </c>
      <c r="T165" s="30"/>
      <c r="U165" s="35"/>
      <c r="V165" s="478">
        <v>169</v>
      </c>
      <c r="W165" s="192" t="str">
        <f t="shared" si="3"/>
        <v>✔</v>
      </c>
      <c r="Y165" s="1196"/>
      <c r="Z165" s="26"/>
      <c r="AA165" s="26"/>
      <c r="AB165" s="26"/>
      <c r="AC165" s="26"/>
      <c r="AD165" s="26"/>
    </row>
    <row r="166" spans="1:30" ht="20.100000000000001" customHeight="1" thickBot="1" x14ac:dyDescent="0.2">
      <c r="A166" s="28"/>
      <c r="B166" s="29"/>
      <c r="C166" s="29" t="s">
        <v>604</v>
      </c>
      <c r="D166" s="29"/>
      <c r="E166" s="29"/>
      <c r="F166" s="29"/>
      <c r="G166" s="502"/>
      <c r="H166" s="29"/>
      <c r="I166" s="345">
        <v>0</v>
      </c>
      <c r="J166" s="30" t="s">
        <v>377</v>
      </c>
      <c r="K166" s="30"/>
      <c r="L166" s="30"/>
      <c r="M166" s="30"/>
      <c r="N166" s="30"/>
      <c r="O166" s="30"/>
      <c r="P166" s="30"/>
      <c r="Q166" s="30"/>
      <c r="R166" s="239">
        <v>0</v>
      </c>
      <c r="S166" s="30" t="s">
        <v>376</v>
      </c>
      <c r="T166" s="30"/>
      <c r="U166" s="35"/>
      <c r="V166" s="478">
        <v>170</v>
      </c>
      <c r="W166" s="192" t="str">
        <f t="shared" si="3"/>
        <v>✔</v>
      </c>
      <c r="Y166" s="1196"/>
      <c r="Z166" s="26"/>
      <c r="AA166" s="26"/>
      <c r="AB166" s="26"/>
      <c r="AC166" s="26"/>
      <c r="AD166" s="26"/>
    </row>
    <row r="167" spans="1:30" ht="20.100000000000001" customHeight="1" thickBot="1" x14ac:dyDescent="0.2">
      <c r="A167" s="28"/>
      <c r="B167" s="29"/>
      <c r="C167" s="29" t="s">
        <v>554</v>
      </c>
      <c r="D167" s="29"/>
      <c r="E167" s="29"/>
      <c r="F167" s="29"/>
      <c r="G167" s="502"/>
      <c r="H167" s="29"/>
      <c r="I167" s="345">
        <v>0</v>
      </c>
      <c r="J167" s="30" t="s">
        <v>377</v>
      </c>
      <c r="K167" s="30"/>
      <c r="L167" s="30"/>
      <c r="M167" s="30"/>
      <c r="N167" s="30"/>
      <c r="O167" s="30"/>
      <c r="P167" s="30"/>
      <c r="Q167" s="30"/>
      <c r="R167" s="239">
        <v>0</v>
      </c>
      <c r="S167" s="30" t="s">
        <v>376</v>
      </c>
      <c r="T167" s="30"/>
      <c r="U167" s="35"/>
      <c r="V167" s="478">
        <v>171</v>
      </c>
      <c r="W167" s="192" t="str">
        <f t="shared" si="3"/>
        <v>✔</v>
      </c>
      <c r="Y167" s="1196"/>
      <c r="Z167" s="26"/>
      <c r="AA167" s="26"/>
      <c r="AB167" s="26"/>
      <c r="AC167" s="26"/>
      <c r="AD167" s="26"/>
    </row>
    <row r="168" spans="1:30" ht="20.100000000000001" customHeight="1" thickBot="1" x14ac:dyDescent="0.2">
      <c r="A168" s="28"/>
      <c r="B168" s="29"/>
      <c r="C168" s="29" t="s">
        <v>555</v>
      </c>
      <c r="D168" s="29"/>
      <c r="E168" s="29"/>
      <c r="F168" s="29"/>
      <c r="G168" s="502"/>
      <c r="H168" s="29"/>
      <c r="I168" s="345">
        <v>0</v>
      </c>
      <c r="J168" s="30" t="s">
        <v>377</v>
      </c>
      <c r="K168" s="30"/>
      <c r="L168" s="30"/>
      <c r="M168" s="30"/>
      <c r="N168" s="30"/>
      <c r="O168" s="30"/>
      <c r="P168" s="30"/>
      <c r="Q168" s="30"/>
      <c r="R168" s="239">
        <v>0</v>
      </c>
      <c r="S168" s="30" t="s">
        <v>376</v>
      </c>
      <c r="T168" s="30"/>
      <c r="U168" s="35"/>
      <c r="V168" s="478">
        <v>172</v>
      </c>
      <c r="W168" s="192" t="str">
        <f t="shared" si="3"/>
        <v>✔</v>
      </c>
      <c r="Y168" s="1196"/>
      <c r="Z168" s="26"/>
      <c r="AA168" s="26"/>
      <c r="AB168" s="26"/>
      <c r="AC168" s="26"/>
      <c r="AD168" s="26"/>
    </row>
    <row r="169" spans="1:30" ht="20.100000000000001" customHeight="1" thickBot="1" x14ac:dyDescent="0.2">
      <c r="A169" s="28"/>
      <c r="B169" s="29"/>
      <c r="C169" s="29" t="s">
        <v>556</v>
      </c>
      <c r="D169" s="29"/>
      <c r="E169" s="29"/>
      <c r="F169" s="29"/>
      <c r="G169" s="502"/>
      <c r="H169" s="29"/>
      <c r="I169" s="345">
        <v>0</v>
      </c>
      <c r="J169" s="30" t="s">
        <v>377</v>
      </c>
      <c r="K169" s="30"/>
      <c r="L169" s="30"/>
      <c r="M169" s="30"/>
      <c r="N169" s="30"/>
      <c r="O169" s="30"/>
      <c r="P169" s="30"/>
      <c r="Q169" s="30"/>
      <c r="R169" s="239">
        <v>7</v>
      </c>
      <c r="S169" s="30" t="s">
        <v>376</v>
      </c>
      <c r="T169" s="30"/>
      <c r="U169" s="35"/>
      <c r="V169" s="478">
        <v>173</v>
      </c>
      <c r="W169" s="192" t="str">
        <f t="shared" si="3"/>
        <v>✔</v>
      </c>
      <c r="Y169" s="1196"/>
      <c r="Z169" s="26"/>
      <c r="AA169" s="26"/>
      <c r="AB169" s="26"/>
      <c r="AC169" s="26"/>
      <c r="AD169" s="26"/>
    </row>
    <row r="170" spans="1:30" ht="20.100000000000001" customHeight="1" thickBot="1" x14ac:dyDescent="0.2">
      <c r="A170" s="28"/>
      <c r="B170" s="29"/>
      <c r="C170" s="29" t="s">
        <v>557</v>
      </c>
      <c r="D170" s="29"/>
      <c r="E170" s="29"/>
      <c r="F170" s="29"/>
      <c r="G170" s="502"/>
      <c r="H170" s="29"/>
      <c r="I170" s="345">
        <v>0</v>
      </c>
      <c r="J170" s="30" t="s">
        <v>377</v>
      </c>
      <c r="K170" s="30"/>
      <c r="L170" s="30"/>
      <c r="M170" s="30"/>
      <c r="N170" s="30"/>
      <c r="O170" s="30"/>
      <c r="P170" s="30"/>
      <c r="Q170" s="30"/>
      <c r="R170" s="239">
        <v>0</v>
      </c>
      <c r="S170" s="30" t="s">
        <v>376</v>
      </c>
      <c r="T170" s="30"/>
      <c r="U170" s="35"/>
      <c r="V170" s="478">
        <v>174</v>
      </c>
      <c r="W170" s="192" t="str">
        <f t="shared" si="3"/>
        <v>✔</v>
      </c>
      <c r="Y170" s="1196"/>
      <c r="Z170" s="26"/>
      <c r="AA170" s="26"/>
      <c r="AB170" s="26"/>
      <c r="AC170" s="26"/>
      <c r="AD170" s="26"/>
    </row>
    <row r="171" spans="1:30" ht="20.100000000000001" customHeight="1" thickBot="1" x14ac:dyDescent="0.2">
      <c r="A171" s="28"/>
      <c r="B171" s="29"/>
      <c r="C171" s="29" t="s">
        <v>605</v>
      </c>
      <c r="D171" s="29"/>
      <c r="E171" s="29"/>
      <c r="F171" s="29"/>
      <c r="G171" s="502"/>
      <c r="H171" s="29"/>
      <c r="I171" s="345">
        <v>0</v>
      </c>
      <c r="J171" s="30" t="s">
        <v>377</v>
      </c>
      <c r="K171" s="30"/>
      <c r="L171" s="30"/>
      <c r="M171" s="30"/>
      <c r="N171" s="30"/>
      <c r="O171" s="30"/>
      <c r="P171" s="30"/>
      <c r="Q171" s="30"/>
      <c r="R171" s="239">
        <v>0</v>
      </c>
      <c r="S171" s="30" t="s">
        <v>376</v>
      </c>
      <c r="T171" s="30"/>
      <c r="U171" s="35"/>
      <c r="V171" s="478">
        <v>175</v>
      </c>
      <c r="W171" s="192" t="str">
        <f t="shared" si="3"/>
        <v>✔</v>
      </c>
      <c r="Y171" s="1196"/>
      <c r="Z171" s="26"/>
      <c r="AA171" s="26"/>
      <c r="AB171" s="26"/>
      <c r="AC171" s="26"/>
      <c r="AD171" s="26"/>
    </row>
    <row r="172" spans="1:30" ht="20.100000000000001" customHeight="1" thickBot="1" x14ac:dyDescent="0.2">
      <c r="A172" s="28"/>
      <c r="B172" s="29"/>
      <c r="C172" s="29" t="s">
        <v>418</v>
      </c>
      <c r="D172" s="29"/>
      <c r="E172" s="29"/>
      <c r="F172" s="29"/>
      <c r="G172" s="502"/>
      <c r="H172" s="29"/>
      <c r="I172" s="345">
        <v>0</v>
      </c>
      <c r="J172" s="30" t="s">
        <v>377</v>
      </c>
      <c r="K172" s="30"/>
      <c r="L172" s="30"/>
      <c r="M172" s="30"/>
      <c r="N172" s="30"/>
      <c r="O172" s="30"/>
      <c r="P172" s="30"/>
      <c r="Q172" s="30"/>
      <c r="R172" s="239">
        <v>0</v>
      </c>
      <c r="S172" s="30" t="s">
        <v>376</v>
      </c>
      <c r="T172" s="30"/>
      <c r="U172" s="35"/>
      <c r="V172" s="478">
        <v>176</v>
      </c>
      <c r="W172" s="192" t="str">
        <f t="shared" si="3"/>
        <v>✔</v>
      </c>
      <c r="Y172" s="1196"/>
      <c r="Z172" s="26"/>
      <c r="AA172" s="26"/>
      <c r="AB172" s="26"/>
      <c r="AC172" s="26"/>
      <c r="AD172" s="26"/>
    </row>
    <row r="173" spans="1:30" ht="20.100000000000001" customHeight="1" thickBot="1" x14ac:dyDescent="0.2">
      <c r="A173" s="28"/>
      <c r="B173" s="29"/>
      <c r="C173" s="29" t="s">
        <v>558</v>
      </c>
      <c r="D173" s="29"/>
      <c r="E173" s="29"/>
      <c r="F173" s="29"/>
      <c r="G173" s="502"/>
      <c r="H173" s="29"/>
      <c r="I173" s="345">
        <v>0</v>
      </c>
      <c r="J173" s="30" t="s">
        <v>377</v>
      </c>
      <c r="K173" s="30"/>
      <c r="L173" s="30"/>
      <c r="M173" s="30"/>
      <c r="N173" s="30"/>
      <c r="O173" s="30"/>
      <c r="P173" s="30"/>
      <c r="Q173" s="30"/>
      <c r="R173" s="239">
        <v>0</v>
      </c>
      <c r="S173" s="30" t="s">
        <v>376</v>
      </c>
      <c r="T173" s="30"/>
      <c r="U173" s="35"/>
      <c r="V173" s="478">
        <v>177</v>
      </c>
      <c r="W173" s="192" t="str">
        <f t="shared" si="3"/>
        <v>✔</v>
      </c>
      <c r="Y173" s="1196"/>
      <c r="Z173" s="26"/>
      <c r="AA173" s="26"/>
      <c r="AB173" s="26"/>
      <c r="AC173" s="26"/>
      <c r="AD173" s="26"/>
    </row>
    <row r="174" spans="1:30" ht="20.100000000000001" customHeight="1" thickBot="1" x14ac:dyDescent="0.2">
      <c r="A174" s="28"/>
      <c r="B174" s="29"/>
      <c r="C174" s="29" t="s">
        <v>606</v>
      </c>
      <c r="D174" s="29"/>
      <c r="E174" s="29"/>
      <c r="F174" s="29"/>
      <c r="G174" s="502"/>
      <c r="H174" s="29"/>
      <c r="I174" s="345">
        <v>0</v>
      </c>
      <c r="J174" s="30" t="s">
        <v>377</v>
      </c>
      <c r="K174" s="30"/>
      <c r="L174" s="30"/>
      <c r="M174" s="30"/>
      <c r="N174" s="30"/>
      <c r="O174" s="30"/>
      <c r="P174" s="30"/>
      <c r="Q174" s="30"/>
      <c r="R174" s="239">
        <v>0</v>
      </c>
      <c r="S174" s="30" t="s">
        <v>376</v>
      </c>
      <c r="T174" s="30"/>
      <c r="U174" s="35"/>
      <c r="V174" s="478">
        <v>178</v>
      </c>
      <c r="W174" s="192" t="str">
        <f t="shared" si="3"/>
        <v>✔</v>
      </c>
      <c r="Y174" s="1196"/>
      <c r="Z174" s="26"/>
      <c r="AA174" s="26"/>
      <c r="AB174" s="26"/>
      <c r="AC174" s="26"/>
      <c r="AD174" s="26"/>
    </row>
    <row r="175" spans="1:30" ht="20.100000000000001" customHeight="1" thickBot="1" x14ac:dyDescent="0.2">
      <c r="A175" s="28"/>
      <c r="B175" s="29"/>
      <c r="C175" s="29" t="s">
        <v>559</v>
      </c>
      <c r="D175" s="29"/>
      <c r="E175" s="29"/>
      <c r="F175" s="29"/>
      <c r="G175" s="502"/>
      <c r="H175" s="29"/>
      <c r="I175" s="345">
        <v>0</v>
      </c>
      <c r="J175" s="30" t="s">
        <v>377</v>
      </c>
      <c r="K175" s="30"/>
      <c r="L175" s="30"/>
      <c r="M175" s="30"/>
      <c r="N175" s="30"/>
      <c r="O175" s="30"/>
      <c r="P175" s="30"/>
      <c r="Q175" s="30"/>
      <c r="R175" s="239">
        <v>2</v>
      </c>
      <c r="S175" s="30" t="s">
        <v>376</v>
      </c>
      <c r="T175" s="30"/>
      <c r="U175" s="35"/>
      <c r="V175" s="478">
        <v>179</v>
      </c>
      <c r="W175" s="192" t="str">
        <f t="shared" si="3"/>
        <v>✔</v>
      </c>
      <c r="Y175" s="1196"/>
      <c r="Z175" s="26"/>
      <c r="AA175" s="26"/>
      <c r="AB175" s="26"/>
      <c r="AC175" s="26"/>
      <c r="AD175" s="26"/>
    </row>
    <row r="176" spans="1:30" ht="20.100000000000001" customHeight="1" thickBot="1" x14ac:dyDescent="0.2">
      <c r="A176" s="28"/>
      <c r="B176" s="29"/>
      <c r="C176" s="29" t="s">
        <v>560</v>
      </c>
      <c r="D176" s="29"/>
      <c r="E176" s="29"/>
      <c r="F176" s="29"/>
      <c r="G176" s="502"/>
      <c r="H176" s="29"/>
      <c r="I176" s="345">
        <v>0</v>
      </c>
      <c r="J176" s="30" t="s">
        <v>377</v>
      </c>
      <c r="K176" s="30"/>
      <c r="L176" s="30"/>
      <c r="M176" s="30"/>
      <c r="N176" s="30"/>
      <c r="O176" s="30"/>
      <c r="P176" s="30"/>
      <c r="Q176" s="30"/>
      <c r="R176" s="239">
        <v>0</v>
      </c>
      <c r="S176" s="30" t="s">
        <v>376</v>
      </c>
      <c r="T176" s="30"/>
      <c r="U176" s="35"/>
      <c r="V176" s="478">
        <v>180</v>
      </c>
      <c r="W176" s="192" t="str">
        <f t="shared" si="3"/>
        <v>✔</v>
      </c>
      <c r="Y176" s="1196"/>
      <c r="Z176" s="26"/>
      <c r="AA176" s="26"/>
      <c r="AB176" s="26"/>
      <c r="AC176" s="26"/>
      <c r="AD176" s="26"/>
    </row>
    <row r="177" spans="1:30" ht="20.100000000000001" customHeight="1" thickBot="1" x14ac:dyDescent="0.2">
      <c r="A177" s="28"/>
      <c r="B177" s="29"/>
      <c r="C177" s="29" t="s">
        <v>561</v>
      </c>
      <c r="D177" s="29"/>
      <c r="E177" s="29"/>
      <c r="F177" s="29"/>
      <c r="G177" s="502"/>
      <c r="H177" s="29"/>
      <c r="I177" s="345">
        <v>0</v>
      </c>
      <c r="J177" s="30" t="s">
        <v>377</v>
      </c>
      <c r="K177" s="30"/>
      <c r="L177" s="30"/>
      <c r="M177" s="30"/>
      <c r="N177" s="30"/>
      <c r="O177" s="30"/>
      <c r="P177" s="30"/>
      <c r="Q177" s="30"/>
      <c r="R177" s="239">
        <v>0</v>
      </c>
      <c r="S177" s="30" t="s">
        <v>376</v>
      </c>
      <c r="T177" s="30"/>
      <c r="U177" s="35"/>
      <c r="V177" s="478">
        <v>181</v>
      </c>
      <c r="W177" s="192" t="str">
        <f t="shared" si="3"/>
        <v>✔</v>
      </c>
      <c r="Y177" s="1196"/>
      <c r="Z177" s="26"/>
      <c r="AA177" s="26"/>
      <c r="AB177" s="26"/>
      <c r="AC177" s="26"/>
      <c r="AD177" s="26"/>
    </row>
    <row r="178" spans="1:30" ht="20.100000000000001" customHeight="1" thickBot="1" x14ac:dyDescent="0.2">
      <c r="A178" s="28"/>
      <c r="B178" s="29"/>
      <c r="C178" s="29" t="s">
        <v>562</v>
      </c>
      <c r="D178" s="29"/>
      <c r="E178" s="29"/>
      <c r="F178" s="29"/>
      <c r="G178" s="502"/>
      <c r="H178" s="29"/>
      <c r="I178" s="345">
        <v>0</v>
      </c>
      <c r="J178" s="30" t="s">
        <v>377</v>
      </c>
      <c r="K178" s="30"/>
      <c r="L178" s="30"/>
      <c r="M178" s="30"/>
      <c r="N178" s="30"/>
      <c r="O178" s="30"/>
      <c r="P178" s="30"/>
      <c r="Q178" s="30"/>
      <c r="R178" s="239">
        <v>2</v>
      </c>
      <c r="S178" s="30" t="s">
        <v>376</v>
      </c>
      <c r="T178" s="30"/>
      <c r="U178" s="35"/>
      <c r="V178" s="478">
        <v>182</v>
      </c>
      <c r="W178" s="192" t="str">
        <f t="shared" si="3"/>
        <v>✔</v>
      </c>
      <c r="Y178" s="1196"/>
      <c r="Z178" s="26"/>
      <c r="AA178" s="26"/>
      <c r="AB178" s="26"/>
      <c r="AC178" s="26"/>
      <c r="AD178" s="26"/>
    </row>
    <row r="179" spans="1:30" ht="20.100000000000001" customHeight="1" thickBot="1" x14ac:dyDescent="0.2">
      <c r="A179" s="28"/>
      <c r="B179" s="29"/>
      <c r="C179" s="29" t="s">
        <v>563</v>
      </c>
      <c r="D179" s="29"/>
      <c r="E179" s="29"/>
      <c r="F179" s="29"/>
      <c r="G179" s="502"/>
      <c r="H179" s="29"/>
      <c r="I179" s="345">
        <v>0</v>
      </c>
      <c r="J179" s="30" t="s">
        <v>377</v>
      </c>
      <c r="K179" s="30"/>
      <c r="L179" s="30"/>
      <c r="M179" s="30"/>
      <c r="N179" s="30"/>
      <c r="O179" s="30"/>
      <c r="P179" s="30"/>
      <c r="Q179" s="30"/>
      <c r="R179" s="239">
        <v>2</v>
      </c>
      <c r="S179" s="30" t="s">
        <v>376</v>
      </c>
      <c r="T179" s="30"/>
      <c r="U179" s="35"/>
      <c r="V179" s="478">
        <v>183</v>
      </c>
      <c r="W179" s="192" t="str">
        <f t="shared" ref="W179:W210" si="4">IF(OR(I179="",R179=""),"未入力あり","✔")</f>
        <v>✔</v>
      </c>
      <c r="Y179" s="1196"/>
      <c r="Z179" s="26"/>
      <c r="AA179" s="26"/>
      <c r="AB179" s="26"/>
      <c r="AC179" s="26"/>
      <c r="AD179" s="26"/>
    </row>
    <row r="180" spans="1:30" ht="20.100000000000001" customHeight="1" thickBot="1" x14ac:dyDescent="0.2">
      <c r="A180" s="28"/>
      <c r="B180" s="29"/>
      <c r="C180" s="29" t="s">
        <v>564</v>
      </c>
      <c r="D180" s="29"/>
      <c r="E180" s="29"/>
      <c r="F180" s="29"/>
      <c r="G180" s="502"/>
      <c r="H180" s="29"/>
      <c r="I180" s="345">
        <v>0</v>
      </c>
      <c r="J180" s="30" t="s">
        <v>377</v>
      </c>
      <c r="K180" s="30"/>
      <c r="L180" s="30"/>
      <c r="M180" s="30"/>
      <c r="N180" s="30"/>
      <c r="O180" s="30"/>
      <c r="P180" s="30"/>
      <c r="Q180" s="30"/>
      <c r="R180" s="239">
        <v>2</v>
      </c>
      <c r="S180" s="30" t="s">
        <v>376</v>
      </c>
      <c r="T180" s="30"/>
      <c r="U180" s="35"/>
      <c r="V180" s="478">
        <v>184</v>
      </c>
      <c r="W180" s="192" t="str">
        <f t="shared" si="4"/>
        <v>✔</v>
      </c>
      <c r="Y180" s="1196"/>
      <c r="Z180" s="26"/>
      <c r="AA180" s="26"/>
      <c r="AB180" s="26"/>
      <c r="AC180" s="26"/>
      <c r="AD180" s="26"/>
    </row>
    <row r="181" spans="1:30" ht="19.5" customHeight="1" thickBot="1" x14ac:dyDescent="0.2">
      <c r="A181" s="28"/>
      <c r="B181" s="29"/>
      <c r="C181" s="29" t="s">
        <v>565</v>
      </c>
      <c r="D181" s="29"/>
      <c r="E181" s="29"/>
      <c r="F181" s="29"/>
      <c r="G181" s="502"/>
      <c r="H181" s="29"/>
      <c r="I181" s="345">
        <v>0</v>
      </c>
      <c r="J181" s="30" t="s">
        <v>377</v>
      </c>
      <c r="K181" s="30"/>
      <c r="L181" s="30"/>
      <c r="M181" s="30"/>
      <c r="N181" s="30"/>
      <c r="O181" s="30"/>
      <c r="P181" s="30"/>
      <c r="Q181" s="30"/>
      <c r="R181" s="239">
        <v>6</v>
      </c>
      <c r="S181" s="30" t="s">
        <v>376</v>
      </c>
      <c r="T181" s="30"/>
      <c r="U181" s="35"/>
      <c r="V181" s="478">
        <v>185</v>
      </c>
      <c r="W181" s="192" t="str">
        <f t="shared" si="4"/>
        <v>✔</v>
      </c>
      <c r="Y181" s="1196"/>
      <c r="Z181" s="26"/>
      <c r="AA181" s="26"/>
      <c r="AB181" s="26"/>
      <c r="AC181" s="26"/>
      <c r="AD181" s="26"/>
    </row>
    <row r="182" spans="1:30" ht="20.100000000000001" customHeight="1" thickBot="1" x14ac:dyDescent="0.2">
      <c r="A182" s="28"/>
      <c r="B182" s="29"/>
      <c r="C182" s="29" t="s">
        <v>566</v>
      </c>
      <c r="D182" s="29"/>
      <c r="E182" s="29"/>
      <c r="F182" s="29"/>
      <c r="G182" s="502"/>
      <c r="H182" s="29"/>
      <c r="I182" s="345">
        <v>0</v>
      </c>
      <c r="J182" s="30" t="s">
        <v>377</v>
      </c>
      <c r="K182" s="30"/>
      <c r="L182" s="30"/>
      <c r="M182" s="30"/>
      <c r="N182" s="30"/>
      <c r="O182" s="30"/>
      <c r="P182" s="30"/>
      <c r="Q182" s="30"/>
      <c r="R182" s="239">
        <v>5</v>
      </c>
      <c r="S182" s="30" t="s">
        <v>376</v>
      </c>
      <c r="T182" s="30"/>
      <c r="U182" s="35"/>
      <c r="V182" s="478">
        <v>186</v>
      </c>
      <c r="W182" s="192" t="str">
        <f t="shared" si="4"/>
        <v>✔</v>
      </c>
      <c r="Y182" s="1196"/>
      <c r="Z182" s="26"/>
      <c r="AA182" s="26"/>
      <c r="AB182" s="26"/>
      <c r="AC182" s="26"/>
      <c r="AD182" s="26"/>
    </row>
    <row r="183" spans="1:30" ht="20.100000000000001" customHeight="1" thickBot="1" x14ac:dyDescent="0.2">
      <c r="A183" s="28"/>
      <c r="B183" s="29"/>
      <c r="C183" s="29" t="s">
        <v>567</v>
      </c>
      <c r="D183" s="29"/>
      <c r="E183" s="29"/>
      <c r="F183" s="29"/>
      <c r="G183" s="502"/>
      <c r="H183" s="29"/>
      <c r="I183" s="345">
        <v>0</v>
      </c>
      <c r="J183" s="30" t="s">
        <v>377</v>
      </c>
      <c r="K183" s="30"/>
      <c r="L183" s="30"/>
      <c r="M183" s="30"/>
      <c r="N183" s="30"/>
      <c r="O183" s="30"/>
      <c r="P183" s="30"/>
      <c r="Q183" s="30"/>
      <c r="R183" s="239">
        <v>7</v>
      </c>
      <c r="S183" s="30" t="s">
        <v>376</v>
      </c>
      <c r="T183" s="30"/>
      <c r="U183" s="35"/>
      <c r="V183" s="478">
        <v>187</v>
      </c>
      <c r="W183" s="192" t="str">
        <f t="shared" si="4"/>
        <v>✔</v>
      </c>
      <c r="Y183" s="1196"/>
      <c r="Z183" s="26"/>
      <c r="AA183" s="26"/>
      <c r="AB183" s="26"/>
      <c r="AC183" s="26"/>
      <c r="AD183" s="26"/>
    </row>
    <row r="184" spans="1:30" ht="20.100000000000001" customHeight="1" thickBot="1" x14ac:dyDescent="0.2">
      <c r="A184" s="28"/>
      <c r="B184" s="29"/>
      <c r="C184" s="29" t="s">
        <v>568</v>
      </c>
      <c r="D184" s="29"/>
      <c r="E184" s="29"/>
      <c r="F184" s="29"/>
      <c r="G184" s="502"/>
      <c r="H184" s="29"/>
      <c r="I184" s="345">
        <v>0</v>
      </c>
      <c r="J184" s="30" t="s">
        <v>377</v>
      </c>
      <c r="K184" s="30"/>
      <c r="L184" s="30"/>
      <c r="M184" s="30"/>
      <c r="N184" s="30"/>
      <c r="O184" s="30"/>
      <c r="P184" s="30"/>
      <c r="Q184" s="30"/>
      <c r="R184" s="239">
        <v>2</v>
      </c>
      <c r="S184" s="30" t="s">
        <v>376</v>
      </c>
      <c r="T184" s="30"/>
      <c r="U184" s="35"/>
      <c r="V184" s="478">
        <v>188</v>
      </c>
      <c r="W184" s="192" t="str">
        <f t="shared" si="4"/>
        <v>✔</v>
      </c>
      <c r="Y184" s="1196"/>
      <c r="Z184" s="26"/>
      <c r="AA184" s="26"/>
      <c r="AB184" s="26"/>
      <c r="AC184" s="26"/>
      <c r="AD184" s="26"/>
    </row>
    <row r="185" spans="1:30" ht="20.100000000000001" customHeight="1" thickBot="1" x14ac:dyDescent="0.2">
      <c r="A185" s="28"/>
      <c r="B185" s="29"/>
      <c r="C185" s="29" t="s">
        <v>569</v>
      </c>
      <c r="D185" s="29"/>
      <c r="E185" s="29"/>
      <c r="F185" s="29"/>
      <c r="G185" s="502"/>
      <c r="H185" s="29"/>
      <c r="I185" s="345">
        <v>0</v>
      </c>
      <c r="J185" s="30" t="s">
        <v>377</v>
      </c>
      <c r="K185" s="30"/>
      <c r="L185" s="30"/>
      <c r="M185" s="30"/>
      <c r="N185" s="30"/>
      <c r="O185" s="30"/>
      <c r="P185" s="30"/>
      <c r="Q185" s="30"/>
      <c r="R185" s="239">
        <v>0</v>
      </c>
      <c r="S185" s="30" t="s">
        <v>376</v>
      </c>
      <c r="T185" s="29"/>
      <c r="U185" s="36"/>
      <c r="V185" s="478">
        <v>189</v>
      </c>
      <c r="W185" s="192" t="str">
        <f t="shared" si="4"/>
        <v>✔</v>
      </c>
      <c r="Y185" s="1196"/>
      <c r="Z185" s="26"/>
      <c r="AA185" s="26"/>
      <c r="AB185" s="26"/>
      <c r="AC185" s="26"/>
      <c r="AD185" s="26"/>
    </row>
    <row r="186" spans="1:30" ht="20.100000000000001" customHeight="1" thickBot="1" x14ac:dyDescent="0.2">
      <c r="A186" s="28"/>
      <c r="B186" s="29"/>
      <c r="C186" s="29" t="s">
        <v>570</v>
      </c>
      <c r="D186" s="29"/>
      <c r="E186" s="29"/>
      <c r="F186" s="29"/>
      <c r="G186" s="502"/>
      <c r="H186" s="481"/>
      <c r="I186" s="345">
        <v>0</v>
      </c>
      <c r="J186" s="30" t="s">
        <v>377</v>
      </c>
      <c r="K186" s="30"/>
      <c r="L186" s="30"/>
      <c r="M186" s="30"/>
      <c r="N186" s="30"/>
      <c r="O186" s="30"/>
      <c r="P186" s="30"/>
      <c r="Q186" s="30"/>
      <c r="R186" s="239">
        <v>0</v>
      </c>
      <c r="S186" s="30" t="s">
        <v>376</v>
      </c>
      <c r="T186" s="29"/>
      <c r="U186" s="36"/>
      <c r="V186" s="478">
        <v>190</v>
      </c>
      <c r="W186" s="192" t="str">
        <f t="shared" si="4"/>
        <v>✔</v>
      </c>
      <c r="Y186" s="1196"/>
      <c r="Z186" s="26"/>
      <c r="AA186" s="26"/>
      <c r="AB186" s="26"/>
      <c r="AC186" s="26"/>
      <c r="AD186" s="26"/>
    </row>
    <row r="187" spans="1:30" ht="20.100000000000001" customHeight="1" thickBot="1" x14ac:dyDescent="0.2">
      <c r="A187" s="28"/>
      <c r="B187" s="29"/>
      <c r="C187" s="29" t="s">
        <v>571</v>
      </c>
      <c r="D187" s="29"/>
      <c r="E187" s="29"/>
      <c r="F187" s="29"/>
      <c r="G187" s="502"/>
      <c r="H187" s="482"/>
      <c r="I187" s="345">
        <v>0</v>
      </c>
      <c r="J187" s="30" t="s">
        <v>377</v>
      </c>
      <c r="K187" s="30"/>
      <c r="L187" s="30"/>
      <c r="M187" s="30"/>
      <c r="N187" s="30"/>
      <c r="O187" s="30"/>
      <c r="P187" s="30"/>
      <c r="Q187" s="30"/>
      <c r="R187" s="239">
        <v>0</v>
      </c>
      <c r="S187" s="30" t="s">
        <v>376</v>
      </c>
      <c r="T187" s="29"/>
      <c r="U187" s="36"/>
      <c r="V187" s="478">
        <v>191</v>
      </c>
      <c r="W187" s="192" t="str">
        <f t="shared" si="4"/>
        <v>✔</v>
      </c>
      <c r="Y187" s="1196"/>
      <c r="Z187" s="26"/>
      <c r="AA187" s="26"/>
      <c r="AB187" s="26"/>
      <c r="AC187" s="26"/>
      <c r="AD187" s="26"/>
    </row>
    <row r="188" spans="1:30" ht="20.100000000000001" customHeight="1" thickBot="1" x14ac:dyDescent="0.2">
      <c r="A188" s="28"/>
      <c r="B188" s="29"/>
      <c r="C188" s="29" t="s">
        <v>417</v>
      </c>
      <c r="D188" s="29"/>
      <c r="E188" s="29"/>
      <c r="F188" s="29"/>
      <c r="G188" s="502"/>
      <c r="H188" s="29"/>
      <c r="I188" s="345">
        <v>0</v>
      </c>
      <c r="J188" s="30" t="s">
        <v>377</v>
      </c>
      <c r="K188" s="30"/>
      <c r="L188" s="30"/>
      <c r="M188" s="30"/>
      <c r="N188" s="30"/>
      <c r="O188" s="30"/>
      <c r="P188" s="30"/>
      <c r="Q188" s="30"/>
      <c r="R188" s="239">
        <v>0</v>
      </c>
      <c r="S188" s="30" t="s">
        <v>376</v>
      </c>
      <c r="T188" s="30"/>
      <c r="U188" s="35"/>
      <c r="V188" s="478">
        <v>192</v>
      </c>
      <c r="W188" s="192" t="str">
        <f t="shared" si="4"/>
        <v>✔</v>
      </c>
      <c r="Y188" s="1196"/>
      <c r="Z188" s="26"/>
      <c r="AA188" s="26"/>
      <c r="AB188" s="26"/>
      <c r="AC188" s="26"/>
      <c r="AD188" s="26"/>
    </row>
    <row r="189" spans="1:30" ht="20.100000000000001" customHeight="1" thickBot="1" x14ac:dyDescent="0.2">
      <c r="A189" s="28"/>
      <c r="B189" s="29"/>
      <c r="C189" s="29" t="s">
        <v>572</v>
      </c>
      <c r="D189" s="29"/>
      <c r="E189" s="29"/>
      <c r="F189" s="29"/>
      <c r="G189" s="502"/>
      <c r="H189" s="29"/>
      <c r="I189" s="345">
        <v>0</v>
      </c>
      <c r="J189" s="30" t="s">
        <v>377</v>
      </c>
      <c r="K189" s="30"/>
      <c r="L189" s="30"/>
      <c r="M189" s="30"/>
      <c r="N189" s="30"/>
      <c r="O189" s="30"/>
      <c r="P189" s="30"/>
      <c r="Q189" s="30"/>
      <c r="R189" s="239">
        <v>0</v>
      </c>
      <c r="S189" s="30" t="s">
        <v>376</v>
      </c>
      <c r="T189" s="30"/>
      <c r="U189" s="35"/>
      <c r="V189" s="478">
        <v>193</v>
      </c>
      <c r="W189" s="192" t="str">
        <f t="shared" si="4"/>
        <v>✔</v>
      </c>
      <c r="Y189" s="1196"/>
      <c r="Z189" s="26"/>
      <c r="AA189" s="26"/>
      <c r="AB189" s="26"/>
      <c r="AC189" s="26"/>
      <c r="AD189" s="26"/>
    </row>
    <row r="190" spans="1:30" ht="20.100000000000001" customHeight="1" thickBot="1" x14ac:dyDescent="0.2">
      <c r="A190" s="28"/>
      <c r="B190" s="29"/>
      <c r="C190" s="29" t="s">
        <v>573</v>
      </c>
      <c r="D190" s="29"/>
      <c r="E190" s="29"/>
      <c r="F190" s="29"/>
      <c r="G190" s="502"/>
      <c r="H190" s="29"/>
      <c r="I190" s="345">
        <v>0</v>
      </c>
      <c r="J190" s="30" t="s">
        <v>377</v>
      </c>
      <c r="K190" s="30"/>
      <c r="L190" s="30"/>
      <c r="M190" s="30"/>
      <c r="N190" s="30"/>
      <c r="O190" s="30"/>
      <c r="P190" s="30"/>
      <c r="Q190" s="30"/>
      <c r="R190" s="239">
        <v>0</v>
      </c>
      <c r="S190" s="30" t="s">
        <v>376</v>
      </c>
      <c r="T190" s="30"/>
      <c r="U190" s="35"/>
      <c r="V190" s="478">
        <v>194</v>
      </c>
      <c r="W190" s="192" t="str">
        <f t="shared" si="4"/>
        <v>✔</v>
      </c>
      <c r="Y190" s="1196"/>
      <c r="Z190" s="26"/>
      <c r="AA190" s="26"/>
      <c r="AB190" s="26"/>
      <c r="AC190" s="26"/>
      <c r="AD190" s="26"/>
    </row>
    <row r="191" spans="1:30" ht="20.100000000000001" customHeight="1" thickBot="1" x14ac:dyDescent="0.2">
      <c r="A191" s="28"/>
      <c r="B191" s="29"/>
      <c r="C191" s="29" t="s">
        <v>574</v>
      </c>
      <c r="D191" s="29"/>
      <c r="E191" s="29"/>
      <c r="F191" s="29"/>
      <c r="G191" s="502"/>
      <c r="H191" s="29"/>
      <c r="I191" s="345">
        <v>0</v>
      </c>
      <c r="J191" s="30" t="s">
        <v>377</v>
      </c>
      <c r="K191" s="30"/>
      <c r="L191" s="30"/>
      <c r="M191" s="30"/>
      <c r="N191" s="30"/>
      <c r="O191" s="30"/>
      <c r="P191" s="30"/>
      <c r="Q191" s="30"/>
      <c r="R191" s="239">
        <v>0</v>
      </c>
      <c r="S191" s="30" t="s">
        <v>376</v>
      </c>
      <c r="T191" s="30"/>
      <c r="U191" s="35"/>
      <c r="V191" s="478">
        <v>195</v>
      </c>
      <c r="W191" s="192" t="str">
        <f t="shared" si="4"/>
        <v>✔</v>
      </c>
      <c r="Y191" s="1196"/>
      <c r="Z191" s="26"/>
      <c r="AA191" s="26"/>
      <c r="AB191" s="26"/>
      <c r="AC191" s="26"/>
      <c r="AD191" s="26"/>
    </row>
    <row r="192" spans="1:30" ht="20.100000000000001" customHeight="1" thickBot="1" x14ac:dyDescent="0.2">
      <c r="A192" s="28"/>
      <c r="B192" s="29"/>
      <c r="C192" s="29" t="s">
        <v>575</v>
      </c>
      <c r="D192" s="29"/>
      <c r="E192" s="29"/>
      <c r="F192" s="29"/>
      <c r="G192" s="502"/>
      <c r="H192" s="29"/>
      <c r="I192" s="345">
        <v>0</v>
      </c>
      <c r="J192" s="30" t="s">
        <v>377</v>
      </c>
      <c r="K192" s="30"/>
      <c r="L192" s="30"/>
      <c r="M192" s="30"/>
      <c r="N192" s="30"/>
      <c r="O192" s="30"/>
      <c r="P192" s="30"/>
      <c r="Q192" s="30"/>
      <c r="R192" s="239">
        <v>2</v>
      </c>
      <c r="S192" s="30" t="s">
        <v>376</v>
      </c>
      <c r="T192" s="30"/>
      <c r="U192" s="35"/>
      <c r="V192" s="478">
        <v>196</v>
      </c>
      <c r="W192" s="192" t="str">
        <f t="shared" si="4"/>
        <v>✔</v>
      </c>
      <c r="Y192" s="1196"/>
      <c r="Z192" s="26"/>
      <c r="AA192" s="26"/>
      <c r="AB192" s="26"/>
      <c r="AC192" s="26"/>
      <c r="AD192" s="26"/>
    </row>
    <row r="193" spans="1:30" ht="20.100000000000001" customHeight="1" thickBot="1" x14ac:dyDescent="0.2">
      <c r="A193" s="28"/>
      <c r="B193" s="29"/>
      <c r="C193" s="29" t="s">
        <v>576</v>
      </c>
      <c r="D193" s="29"/>
      <c r="E193" s="29"/>
      <c r="F193" s="29"/>
      <c r="G193" s="502"/>
      <c r="H193" s="29"/>
      <c r="I193" s="345">
        <v>0</v>
      </c>
      <c r="J193" s="30" t="s">
        <v>377</v>
      </c>
      <c r="K193" s="30"/>
      <c r="L193" s="30"/>
      <c r="M193" s="30"/>
      <c r="N193" s="30"/>
      <c r="O193" s="30"/>
      <c r="P193" s="30"/>
      <c r="Q193" s="30"/>
      <c r="R193" s="239">
        <v>0</v>
      </c>
      <c r="S193" s="30" t="s">
        <v>376</v>
      </c>
      <c r="T193" s="30"/>
      <c r="U193" s="35"/>
      <c r="V193" s="478">
        <v>197</v>
      </c>
      <c r="W193" s="192" t="str">
        <f t="shared" si="4"/>
        <v>✔</v>
      </c>
      <c r="Y193" s="1196"/>
      <c r="Z193" s="26"/>
      <c r="AA193" s="26"/>
      <c r="AB193" s="26"/>
      <c r="AC193" s="26"/>
      <c r="AD193" s="26"/>
    </row>
    <row r="194" spans="1:30" ht="20.100000000000001" customHeight="1" thickBot="1" x14ac:dyDescent="0.2">
      <c r="A194" s="28"/>
      <c r="B194" s="29"/>
      <c r="C194" s="29" t="s">
        <v>577</v>
      </c>
      <c r="D194" s="29"/>
      <c r="E194" s="29"/>
      <c r="F194" s="29"/>
      <c r="G194" s="502"/>
      <c r="H194" s="29"/>
      <c r="I194" s="345">
        <v>0</v>
      </c>
      <c r="J194" s="30" t="s">
        <v>377</v>
      </c>
      <c r="K194" s="30"/>
      <c r="L194" s="30"/>
      <c r="M194" s="30"/>
      <c r="N194" s="30"/>
      <c r="O194" s="30"/>
      <c r="P194" s="30"/>
      <c r="Q194" s="30"/>
      <c r="R194" s="239">
        <v>0</v>
      </c>
      <c r="S194" s="30" t="s">
        <v>376</v>
      </c>
      <c r="T194" s="30"/>
      <c r="U194" s="35"/>
      <c r="V194" s="478">
        <v>198</v>
      </c>
      <c r="W194" s="192" t="str">
        <f t="shared" si="4"/>
        <v>✔</v>
      </c>
      <c r="Y194" s="1196"/>
      <c r="Z194" s="26"/>
      <c r="AA194" s="26"/>
      <c r="AB194" s="26"/>
      <c r="AC194" s="26"/>
      <c r="AD194" s="26"/>
    </row>
    <row r="195" spans="1:30" ht="20.100000000000001" customHeight="1" thickBot="1" x14ac:dyDescent="0.2">
      <c r="A195" s="28"/>
      <c r="B195" s="29"/>
      <c r="C195" s="29" t="s">
        <v>607</v>
      </c>
      <c r="D195" s="29"/>
      <c r="E195" s="29"/>
      <c r="F195" s="29"/>
      <c r="G195" s="502"/>
      <c r="H195" s="29"/>
      <c r="I195" s="345">
        <v>0</v>
      </c>
      <c r="J195" s="30" t="s">
        <v>377</v>
      </c>
      <c r="K195" s="30"/>
      <c r="L195" s="30"/>
      <c r="M195" s="30"/>
      <c r="N195" s="30"/>
      <c r="O195" s="30"/>
      <c r="P195" s="30"/>
      <c r="Q195" s="30"/>
      <c r="R195" s="239">
        <v>0</v>
      </c>
      <c r="S195" s="30" t="s">
        <v>376</v>
      </c>
      <c r="T195" s="30"/>
      <c r="U195" s="35"/>
      <c r="V195" s="478">
        <v>199</v>
      </c>
      <c r="W195" s="192" t="str">
        <f t="shared" si="4"/>
        <v>✔</v>
      </c>
      <c r="Y195" s="1196"/>
      <c r="Z195" s="26"/>
      <c r="AA195" s="26"/>
      <c r="AB195" s="26"/>
      <c r="AC195" s="26"/>
      <c r="AD195" s="26"/>
    </row>
    <row r="196" spans="1:30" ht="20.100000000000001" customHeight="1" thickBot="1" x14ac:dyDescent="0.2">
      <c r="A196" s="28"/>
      <c r="B196" s="29"/>
      <c r="C196" s="29" t="s">
        <v>578</v>
      </c>
      <c r="D196" s="29"/>
      <c r="E196" s="29"/>
      <c r="F196" s="29"/>
      <c r="G196" s="502"/>
      <c r="H196" s="29"/>
      <c r="I196" s="345">
        <v>0</v>
      </c>
      <c r="J196" s="30" t="s">
        <v>377</v>
      </c>
      <c r="K196" s="30"/>
      <c r="L196" s="30"/>
      <c r="M196" s="30"/>
      <c r="N196" s="30"/>
      <c r="O196" s="30"/>
      <c r="P196" s="30"/>
      <c r="Q196" s="30"/>
      <c r="R196" s="239">
        <v>0</v>
      </c>
      <c r="S196" s="30" t="s">
        <v>376</v>
      </c>
      <c r="T196" s="30"/>
      <c r="U196" s="35"/>
      <c r="V196" s="478">
        <v>200</v>
      </c>
      <c r="W196" s="192" t="str">
        <f t="shared" si="4"/>
        <v>✔</v>
      </c>
      <c r="Y196" s="1196"/>
      <c r="Z196" s="26"/>
      <c r="AA196" s="26"/>
      <c r="AB196" s="26"/>
      <c r="AC196" s="26"/>
      <c r="AD196" s="26"/>
    </row>
    <row r="197" spans="1:30" ht="20.100000000000001" customHeight="1" thickBot="1" x14ac:dyDescent="0.2">
      <c r="A197" s="28"/>
      <c r="B197" s="29"/>
      <c r="C197" s="29" t="s">
        <v>579</v>
      </c>
      <c r="D197" s="29"/>
      <c r="E197" s="29"/>
      <c r="F197" s="29"/>
      <c r="G197" s="502"/>
      <c r="H197" s="29"/>
      <c r="I197" s="345">
        <v>0</v>
      </c>
      <c r="J197" s="30" t="s">
        <v>377</v>
      </c>
      <c r="K197" s="30"/>
      <c r="L197" s="30"/>
      <c r="M197" s="30"/>
      <c r="N197" s="30"/>
      <c r="O197" s="30"/>
      <c r="P197" s="30"/>
      <c r="Q197" s="30"/>
      <c r="R197" s="239">
        <v>1</v>
      </c>
      <c r="S197" s="30" t="s">
        <v>376</v>
      </c>
      <c r="T197" s="30"/>
      <c r="U197" s="35"/>
      <c r="V197" s="478">
        <v>201</v>
      </c>
      <c r="W197" s="192" t="str">
        <f t="shared" si="4"/>
        <v>✔</v>
      </c>
      <c r="Y197" s="1196"/>
      <c r="Z197" s="26"/>
      <c r="AA197" s="26"/>
      <c r="AB197" s="26"/>
      <c r="AC197" s="26"/>
      <c r="AD197" s="26"/>
    </row>
    <row r="198" spans="1:30" ht="20.100000000000001" customHeight="1" thickBot="1" x14ac:dyDescent="0.2">
      <c r="A198" s="28"/>
      <c r="B198" s="29"/>
      <c r="C198" s="29" t="s">
        <v>580</v>
      </c>
      <c r="D198" s="29"/>
      <c r="E198" s="29"/>
      <c r="F198" s="29"/>
      <c r="G198" s="502"/>
      <c r="H198" s="29"/>
      <c r="I198" s="345">
        <v>0</v>
      </c>
      <c r="J198" s="30" t="s">
        <v>377</v>
      </c>
      <c r="K198" s="30"/>
      <c r="L198" s="30"/>
      <c r="M198" s="30"/>
      <c r="N198" s="30"/>
      <c r="O198" s="30"/>
      <c r="P198" s="30"/>
      <c r="Q198" s="30"/>
      <c r="R198" s="239">
        <v>2</v>
      </c>
      <c r="S198" s="30" t="s">
        <v>376</v>
      </c>
      <c r="T198" s="30"/>
      <c r="U198" s="35"/>
      <c r="V198" s="478">
        <v>202</v>
      </c>
      <c r="W198" s="192" t="str">
        <f t="shared" si="4"/>
        <v>✔</v>
      </c>
      <c r="Y198" s="1196"/>
      <c r="Z198" s="26"/>
      <c r="AA198" s="26"/>
      <c r="AB198" s="26"/>
      <c r="AC198" s="26"/>
      <c r="AD198" s="26"/>
    </row>
    <row r="199" spans="1:30" ht="20.100000000000001" customHeight="1" thickBot="1" x14ac:dyDescent="0.2">
      <c r="A199" s="28"/>
      <c r="B199" s="29"/>
      <c r="C199" s="29" t="s">
        <v>581</v>
      </c>
      <c r="D199" s="29"/>
      <c r="E199" s="29"/>
      <c r="F199" s="29"/>
      <c r="G199" s="502"/>
      <c r="H199" s="29"/>
      <c r="I199" s="345">
        <v>0</v>
      </c>
      <c r="J199" s="30" t="s">
        <v>377</v>
      </c>
      <c r="K199" s="30"/>
      <c r="L199" s="30"/>
      <c r="M199" s="30"/>
      <c r="N199" s="30"/>
      <c r="O199" s="30"/>
      <c r="P199" s="30"/>
      <c r="Q199" s="30"/>
      <c r="R199" s="239">
        <v>0</v>
      </c>
      <c r="S199" s="30" t="s">
        <v>376</v>
      </c>
      <c r="T199" s="30"/>
      <c r="U199" s="35"/>
      <c r="V199" s="478">
        <v>203</v>
      </c>
      <c r="W199" s="192" t="str">
        <f t="shared" si="4"/>
        <v>✔</v>
      </c>
      <c r="Y199" s="1196"/>
      <c r="Z199" s="26"/>
      <c r="AA199" s="26"/>
      <c r="AB199" s="26"/>
      <c r="AC199" s="26"/>
      <c r="AD199" s="26"/>
    </row>
    <row r="200" spans="1:30" ht="20.100000000000001" customHeight="1" thickBot="1" x14ac:dyDescent="0.2">
      <c r="A200" s="28"/>
      <c r="B200" s="29"/>
      <c r="C200" s="29" t="s">
        <v>582</v>
      </c>
      <c r="D200" s="29"/>
      <c r="E200" s="29"/>
      <c r="F200" s="29"/>
      <c r="G200" s="502"/>
      <c r="H200" s="29"/>
      <c r="I200" s="345">
        <v>0</v>
      </c>
      <c r="J200" s="30" t="s">
        <v>377</v>
      </c>
      <c r="K200" s="30"/>
      <c r="L200" s="30"/>
      <c r="M200" s="30"/>
      <c r="N200" s="30"/>
      <c r="O200" s="30"/>
      <c r="P200" s="30"/>
      <c r="Q200" s="30"/>
      <c r="R200" s="239">
        <v>0</v>
      </c>
      <c r="S200" s="30" t="s">
        <v>376</v>
      </c>
      <c r="T200" s="30"/>
      <c r="U200" s="35"/>
      <c r="V200" s="478">
        <v>204</v>
      </c>
      <c r="W200" s="192" t="str">
        <f t="shared" si="4"/>
        <v>✔</v>
      </c>
      <c r="Y200" s="1196"/>
      <c r="Z200" s="26"/>
      <c r="AA200" s="26"/>
      <c r="AB200" s="26"/>
      <c r="AC200" s="26"/>
      <c r="AD200" s="26"/>
    </row>
    <row r="201" spans="1:30" ht="20.100000000000001" customHeight="1" thickBot="1" x14ac:dyDescent="0.2">
      <c r="A201" s="28"/>
      <c r="B201" s="29"/>
      <c r="C201" s="29" t="s">
        <v>583</v>
      </c>
      <c r="D201" s="29"/>
      <c r="E201" s="29"/>
      <c r="F201" s="29"/>
      <c r="G201" s="502"/>
      <c r="H201" s="29"/>
      <c r="I201" s="345">
        <v>0</v>
      </c>
      <c r="J201" s="30" t="s">
        <v>377</v>
      </c>
      <c r="K201" s="30"/>
      <c r="L201" s="30"/>
      <c r="M201" s="30"/>
      <c r="N201" s="30"/>
      <c r="O201" s="30"/>
      <c r="P201" s="30"/>
      <c r="Q201" s="30"/>
      <c r="R201" s="239">
        <v>0</v>
      </c>
      <c r="S201" s="30" t="s">
        <v>376</v>
      </c>
      <c r="T201" s="30"/>
      <c r="U201" s="35"/>
      <c r="V201" s="478">
        <v>205</v>
      </c>
      <c r="W201" s="192" t="str">
        <f t="shared" si="4"/>
        <v>✔</v>
      </c>
      <c r="Y201" s="1196"/>
      <c r="Z201" s="26"/>
      <c r="AA201" s="26"/>
      <c r="AB201" s="26"/>
      <c r="AC201" s="26"/>
      <c r="AD201" s="26"/>
    </row>
    <row r="202" spans="1:30" ht="20.100000000000001" customHeight="1" thickBot="1" x14ac:dyDescent="0.2">
      <c r="A202" s="28"/>
      <c r="B202" s="29"/>
      <c r="C202" s="29" t="s">
        <v>584</v>
      </c>
      <c r="D202" s="29"/>
      <c r="E202" s="29"/>
      <c r="F202" s="29"/>
      <c r="G202" s="502"/>
      <c r="H202" s="29"/>
      <c r="I202" s="345">
        <v>0</v>
      </c>
      <c r="J202" s="30" t="s">
        <v>377</v>
      </c>
      <c r="K202" s="30"/>
      <c r="L202" s="30"/>
      <c r="M202" s="30"/>
      <c r="N202" s="30"/>
      <c r="O202" s="30"/>
      <c r="P202" s="30"/>
      <c r="Q202" s="30"/>
      <c r="R202" s="239">
        <v>0</v>
      </c>
      <c r="S202" s="30" t="s">
        <v>376</v>
      </c>
      <c r="T202" s="30"/>
      <c r="U202" s="35"/>
      <c r="V202" s="478">
        <v>206</v>
      </c>
      <c r="W202" s="192" t="str">
        <f t="shared" si="4"/>
        <v>✔</v>
      </c>
      <c r="Y202" s="1196"/>
      <c r="Z202" s="26"/>
      <c r="AA202" s="26"/>
      <c r="AB202" s="26"/>
      <c r="AC202" s="26"/>
      <c r="AD202" s="26"/>
    </row>
    <row r="203" spans="1:30" ht="20.100000000000001" customHeight="1" thickBot="1" x14ac:dyDescent="0.2">
      <c r="A203" s="28"/>
      <c r="B203" s="29"/>
      <c r="C203" s="29" t="s">
        <v>585</v>
      </c>
      <c r="D203" s="29"/>
      <c r="E203" s="29"/>
      <c r="F203" s="29"/>
      <c r="G203" s="502"/>
      <c r="H203" s="29"/>
      <c r="I203" s="345">
        <v>0</v>
      </c>
      <c r="J203" s="30" t="s">
        <v>377</v>
      </c>
      <c r="K203" s="30"/>
      <c r="L203" s="30"/>
      <c r="M203" s="30"/>
      <c r="N203" s="30"/>
      <c r="O203" s="30"/>
      <c r="P203" s="30"/>
      <c r="Q203" s="30"/>
      <c r="R203" s="239">
        <v>0</v>
      </c>
      <c r="S203" s="30" t="s">
        <v>376</v>
      </c>
      <c r="T203" s="30"/>
      <c r="U203" s="35"/>
      <c r="V203" s="478">
        <v>207</v>
      </c>
      <c r="W203" s="192" t="str">
        <f t="shared" si="4"/>
        <v>✔</v>
      </c>
      <c r="Y203" s="1196"/>
      <c r="Z203" s="26"/>
      <c r="AA203" s="26"/>
      <c r="AB203" s="26"/>
      <c r="AC203" s="26"/>
      <c r="AD203" s="26"/>
    </row>
    <row r="204" spans="1:30" ht="20.100000000000001" customHeight="1" thickBot="1" x14ac:dyDescent="0.2">
      <c r="A204" s="28"/>
      <c r="B204" s="29"/>
      <c r="C204" s="29" t="s">
        <v>586</v>
      </c>
      <c r="D204" s="29"/>
      <c r="E204" s="29"/>
      <c r="F204" s="29"/>
      <c r="G204" s="502"/>
      <c r="H204" s="29"/>
      <c r="I204" s="345">
        <v>0</v>
      </c>
      <c r="J204" s="30" t="s">
        <v>377</v>
      </c>
      <c r="K204" s="30"/>
      <c r="L204" s="30"/>
      <c r="M204" s="30"/>
      <c r="N204" s="30"/>
      <c r="O204" s="30"/>
      <c r="P204" s="30"/>
      <c r="Q204" s="30"/>
      <c r="R204" s="239">
        <v>0</v>
      </c>
      <c r="S204" s="30" t="s">
        <v>376</v>
      </c>
      <c r="T204" s="30"/>
      <c r="U204" s="35"/>
      <c r="V204" s="478">
        <v>208</v>
      </c>
      <c r="W204" s="192" t="str">
        <f t="shared" si="4"/>
        <v>✔</v>
      </c>
      <c r="Y204" s="1196"/>
      <c r="Z204" s="26"/>
      <c r="AA204" s="26"/>
      <c r="AB204" s="26"/>
      <c r="AC204" s="26"/>
      <c r="AD204" s="26"/>
    </row>
    <row r="205" spans="1:30" ht="20.100000000000001" customHeight="1" thickBot="1" x14ac:dyDescent="0.2">
      <c r="A205" s="28"/>
      <c r="B205" s="29"/>
      <c r="C205" s="29" t="s">
        <v>587</v>
      </c>
      <c r="D205" s="29"/>
      <c r="E205" s="29"/>
      <c r="F205" s="29"/>
      <c r="G205" s="502"/>
      <c r="H205" s="29"/>
      <c r="I205" s="345">
        <v>0</v>
      </c>
      <c r="J205" s="30" t="s">
        <v>377</v>
      </c>
      <c r="K205" s="30"/>
      <c r="L205" s="30"/>
      <c r="M205" s="30"/>
      <c r="N205" s="30"/>
      <c r="O205" s="30"/>
      <c r="P205" s="30"/>
      <c r="Q205" s="30"/>
      <c r="R205" s="239">
        <v>0</v>
      </c>
      <c r="S205" s="30" t="s">
        <v>376</v>
      </c>
      <c r="T205" s="30"/>
      <c r="U205" s="35"/>
      <c r="V205" s="478">
        <v>209</v>
      </c>
      <c r="W205" s="192" t="str">
        <f t="shared" si="4"/>
        <v>✔</v>
      </c>
      <c r="Y205" s="1196"/>
      <c r="Z205" s="26"/>
      <c r="AA205" s="26"/>
      <c r="AB205" s="26"/>
      <c r="AC205" s="26"/>
      <c r="AD205" s="26"/>
    </row>
    <row r="206" spans="1:30" ht="20.100000000000001" customHeight="1" thickBot="1" x14ac:dyDescent="0.2">
      <c r="A206" s="28"/>
      <c r="B206" s="29"/>
      <c r="C206" s="29" t="s">
        <v>588</v>
      </c>
      <c r="D206" s="29"/>
      <c r="E206" s="29"/>
      <c r="F206" s="29"/>
      <c r="G206" s="502"/>
      <c r="H206" s="29"/>
      <c r="I206" s="345">
        <v>0</v>
      </c>
      <c r="J206" s="30" t="s">
        <v>377</v>
      </c>
      <c r="K206" s="30"/>
      <c r="L206" s="30"/>
      <c r="M206" s="30"/>
      <c r="N206" s="30"/>
      <c r="O206" s="30"/>
      <c r="P206" s="30"/>
      <c r="Q206" s="30"/>
      <c r="R206" s="239">
        <v>0</v>
      </c>
      <c r="S206" s="30" t="s">
        <v>376</v>
      </c>
      <c r="T206" s="30"/>
      <c r="U206" s="35"/>
      <c r="V206" s="478">
        <v>210</v>
      </c>
      <c r="W206" s="192" t="str">
        <f t="shared" si="4"/>
        <v>✔</v>
      </c>
      <c r="Y206" s="1196"/>
      <c r="Z206" s="26"/>
      <c r="AA206" s="26"/>
      <c r="AB206" s="26"/>
      <c r="AC206" s="26"/>
      <c r="AD206" s="26"/>
    </row>
    <row r="207" spans="1:30" ht="18" thickBot="1" x14ac:dyDescent="0.2">
      <c r="A207" s="28"/>
      <c r="B207" s="29"/>
      <c r="C207" s="29" t="s">
        <v>589</v>
      </c>
      <c r="D207" s="29"/>
      <c r="E207" s="29"/>
      <c r="F207" s="29"/>
      <c r="G207" s="502"/>
      <c r="H207" s="29"/>
      <c r="I207" s="345">
        <v>0</v>
      </c>
      <c r="J207" s="30" t="s">
        <v>377</v>
      </c>
      <c r="K207" s="30"/>
      <c r="L207" s="30"/>
      <c r="M207" s="30"/>
      <c r="N207" s="30"/>
      <c r="O207" s="30"/>
      <c r="P207" s="30"/>
      <c r="Q207" s="30"/>
      <c r="R207" s="239">
        <v>0</v>
      </c>
      <c r="S207" s="30" t="s">
        <v>376</v>
      </c>
      <c r="T207" s="30"/>
      <c r="U207" s="35"/>
      <c r="V207" s="478">
        <v>211</v>
      </c>
      <c r="W207" s="192" t="str">
        <f t="shared" si="4"/>
        <v>✔</v>
      </c>
      <c r="Y207" s="1196"/>
      <c r="Z207" s="26"/>
      <c r="AA207" s="26"/>
      <c r="AB207" s="26"/>
      <c r="AC207" s="26"/>
      <c r="AD207" s="26"/>
    </row>
    <row r="208" spans="1:30" ht="20.100000000000001" customHeight="1" thickBot="1" x14ac:dyDescent="0.2">
      <c r="A208" s="28"/>
      <c r="B208" s="29"/>
      <c r="C208" s="29" t="s">
        <v>590</v>
      </c>
      <c r="D208" s="29"/>
      <c r="E208" s="29"/>
      <c r="F208" s="29"/>
      <c r="G208" s="502"/>
      <c r="H208" s="29"/>
      <c r="I208" s="345">
        <v>0</v>
      </c>
      <c r="J208" s="30" t="s">
        <v>377</v>
      </c>
      <c r="K208" s="30"/>
      <c r="L208" s="30"/>
      <c r="M208" s="30"/>
      <c r="N208" s="30"/>
      <c r="O208" s="30"/>
      <c r="P208" s="30"/>
      <c r="Q208" s="30"/>
      <c r="R208" s="239">
        <v>0</v>
      </c>
      <c r="S208" s="30" t="s">
        <v>376</v>
      </c>
      <c r="T208" s="30"/>
      <c r="U208" s="35"/>
      <c r="V208" s="478">
        <v>212</v>
      </c>
      <c r="W208" s="192" t="str">
        <f t="shared" si="4"/>
        <v>✔</v>
      </c>
      <c r="Y208" s="1196"/>
      <c r="Z208" s="26"/>
      <c r="AA208" s="26"/>
      <c r="AB208" s="26"/>
      <c r="AC208" s="26"/>
      <c r="AD208" s="26"/>
    </row>
    <row r="209" spans="1:30" ht="20.100000000000001" customHeight="1" thickBot="1" x14ac:dyDescent="0.2">
      <c r="A209" s="28"/>
      <c r="B209" s="29"/>
      <c r="C209" s="29" t="s">
        <v>591</v>
      </c>
      <c r="D209" s="29"/>
      <c r="E209" s="29"/>
      <c r="F209" s="29"/>
      <c r="G209" s="502"/>
      <c r="H209" s="29"/>
      <c r="I209" s="345">
        <v>0</v>
      </c>
      <c r="J209" s="30" t="s">
        <v>377</v>
      </c>
      <c r="K209" s="30"/>
      <c r="L209" s="30"/>
      <c r="M209" s="30"/>
      <c r="N209" s="30"/>
      <c r="O209" s="30"/>
      <c r="P209" s="30"/>
      <c r="Q209" s="30"/>
      <c r="R209" s="239">
        <v>0</v>
      </c>
      <c r="S209" s="30" t="s">
        <v>376</v>
      </c>
      <c r="T209" s="30"/>
      <c r="U209" s="35"/>
      <c r="V209" s="478">
        <v>213</v>
      </c>
      <c r="W209" s="192" t="str">
        <f t="shared" si="4"/>
        <v>✔</v>
      </c>
      <c r="Y209" s="1196"/>
      <c r="Z209" s="26"/>
      <c r="AA209" s="26"/>
      <c r="AB209" s="26"/>
      <c r="AC209" s="26"/>
      <c r="AD209" s="26"/>
    </row>
    <row r="210" spans="1:30" ht="20.100000000000001" customHeight="1" thickBot="1" x14ac:dyDescent="0.2">
      <c r="A210" s="28"/>
      <c r="B210" s="29"/>
      <c r="C210" s="29" t="s">
        <v>539</v>
      </c>
      <c r="D210" s="29"/>
      <c r="E210" s="29"/>
      <c r="F210" s="29"/>
      <c r="G210" s="502"/>
      <c r="H210" s="29"/>
      <c r="I210" s="345">
        <v>0</v>
      </c>
      <c r="J210" s="30" t="s">
        <v>377</v>
      </c>
      <c r="K210" s="30"/>
      <c r="L210" s="30"/>
      <c r="M210" s="30"/>
      <c r="N210" s="30"/>
      <c r="O210" s="30"/>
      <c r="P210" s="30"/>
      <c r="Q210" s="30"/>
      <c r="R210" s="239">
        <v>1</v>
      </c>
      <c r="S210" s="30" t="s">
        <v>376</v>
      </c>
      <c r="T210" s="30"/>
      <c r="U210" s="35"/>
      <c r="V210" s="478">
        <v>214</v>
      </c>
      <c r="W210" s="192" t="str">
        <f t="shared" si="4"/>
        <v>✔</v>
      </c>
      <c r="Y210" s="1196"/>
      <c r="Z210" s="26"/>
      <c r="AA210" s="26"/>
      <c r="AB210" s="26"/>
      <c r="AC210" s="26"/>
      <c r="AD210" s="26"/>
    </row>
    <row r="211" spans="1:30" ht="20.100000000000001" customHeight="1" thickBot="1" x14ac:dyDescent="0.2">
      <c r="A211" s="28"/>
      <c r="B211" s="29"/>
      <c r="C211" s="29" t="s">
        <v>592</v>
      </c>
      <c r="D211" s="29"/>
      <c r="E211" s="29"/>
      <c r="F211" s="29"/>
      <c r="G211" s="502"/>
      <c r="H211" s="29"/>
      <c r="I211" s="345">
        <v>0</v>
      </c>
      <c r="J211" s="30" t="s">
        <v>377</v>
      </c>
      <c r="K211" s="30"/>
      <c r="L211" s="30"/>
      <c r="M211" s="30"/>
      <c r="N211" s="30"/>
      <c r="O211" s="30"/>
      <c r="P211" s="30"/>
      <c r="Q211" s="30"/>
      <c r="R211" s="239">
        <v>3</v>
      </c>
      <c r="S211" s="30" t="s">
        <v>376</v>
      </c>
      <c r="T211" s="30"/>
      <c r="U211" s="35"/>
      <c r="V211" s="478">
        <v>215</v>
      </c>
      <c r="W211" s="192" t="str">
        <f t="shared" ref="W211:W232" si="5">IF(OR(I211="",R211=""),"未入力あり","✔")</f>
        <v>✔</v>
      </c>
      <c r="Y211" s="1196"/>
      <c r="Z211" s="26"/>
      <c r="AA211" s="26"/>
      <c r="AB211" s="26"/>
      <c r="AC211" s="26"/>
      <c r="AD211" s="26"/>
    </row>
    <row r="212" spans="1:30" ht="20.100000000000001" customHeight="1" thickBot="1" x14ac:dyDescent="0.2">
      <c r="A212" s="28"/>
      <c r="B212" s="29"/>
      <c r="C212" s="29" t="s">
        <v>593</v>
      </c>
      <c r="D212" s="29"/>
      <c r="E212" s="29"/>
      <c r="F212" s="29"/>
      <c r="G212" s="502"/>
      <c r="H212" s="29"/>
      <c r="I212" s="345">
        <v>0</v>
      </c>
      <c r="J212" s="30" t="s">
        <v>377</v>
      </c>
      <c r="K212" s="30"/>
      <c r="L212" s="30"/>
      <c r="M212" s="30"/>
      <c r="N212" s="30"/>
      <c r="O212" s="30"/>
      <c r="P212" s="30"/>
      <c r="Q212" s="30"/>
      <c r="R212" s="239">
        <v>2</v>
      </c>
      <c r="S212" s="30" t="s">
        <v>376</v>
      </c>
      <c r="T212" s="30"/>
      <c r="U212" s="35"/>
      <c r="V212" s="478">
        <v>216</v>
      </c>
      <c r="W212" s="192" t="str">
        <f t="shared" si="5"/>
        <v>✔</v>
      </c>
      <c r="Y212" s="1196"/>
      <c r="Z212" s="26"/>
      <c r="AA212" s="26"/>
      <c r="AB212" s="26"/>
      <c r="AC212" s="26"/>
      <c r="AD212" s="26"/>
    </row>
    <row r="213" spans="1:30" ht="39.75" customHeight="1" thickBot="1" x14ac:dyDescent="0.2">
      <c r="A213" s="28"/>
      <c r="B213" s="29"/>
      <c r="C213" s="1368" t="s">
        <v>594</v>
      </c>
      <c r="D213" s="1368"/>
      <c r="E213" s="1368"/>
      <c r="F213" s="1368"/>
      <c r="G213" s="1368"/>
      <c r="H213" s="1371"/>
      <c r="I213" s="345">
        <v>0</v>
      </c>
      <c r="J213" s="30" t="s">
        <v>377</v>
      </c>
      <c r="K213" s="30"/>
      <c r="L213" s="30"/>
      <c r="M213" s="30"/>
      <c r="N213" s="30"/>
      <c r="O213" s="30"/>
      <c r="P213" s="30"/>
      <c r="Q213" s="30"/>
      <c r="R213" s="239">
        <v>1</v>
      </c>
      <c r="S213" s="30" t="s">
        <v>376</v>
      </c>
      <c r="T213" s="30"/>
      <c r="U213" s="35"/>
      <c r="V213" s="478">
        <v>217</v>
      </c>
      <c r="W213" s="192" t="str">
        <f t="shared" si="5"/>
        <v>✔</v>
      </c>
      <c r="Y213" s="1196"/>
      <c r="Z213" s="26"/>
      <c r="AA213" s="26"/>
      <c r="AB213" s="26"/>
      <c r="AC213" s="26"/>
      <c r="AD213" s="26"/>
    </row>
    <row r="214" spans="1:30" ht="39.75" customHeight="1" thickBot="1" x14ac:dyDescent="0.2">
      <c r="A214" s="28"/>
      <c r="B214" s="29"/>
      <c r="C214" s="1368" t="s">
        <v>595</v>
      </c>
      <c r="D214" s="1368"/>
      <c r="E214" s="1368"/>
      <c r="F214" s="1368"/>
      <c r="G214" s="1368"/>
      <c r="H214" s="1371"/>
      <c r="I214" s="345">
        <v>0</v>
      </c>
      <c r="J214" s="30" t="s">
        <v>377</v>
      </c>
      <c r="K214" s="30"/>
      <c r="L214" s="30"/>
      <c r="M214" s="30"/>
      <c r="N214" s="30"/>
      <c r="O214" s="30"/>
      <c r="P214" s="30"/>
      <c r="Q214" s="30"/>
      <c r="R214" s="239">
        <v>1</v>
      </c>
      <c r="S214" s="30" t="s">
        <v>376</v>
      </c>
      <c r="T214" s="30"/>
      <c r="U214" s="35"/>
      <c r="V214" s="478">
        <v>218</v>
      </c>
      <c r="W214" s="192" t="str">
        <f t="shared" si="5"/>
        <v>✔</v>
      </c>
      <c r="Y214" s="1196"/>
      <c r="Z214" s="26"/>
      <c r="AA214" s="26"/>
      <c r="AB214" s="26"/>
      <c r="AC214" s="26"/>
      <c r="AD214" s="26"/>
    </row>
    <row r="215" spans="1:30" ht="20.100000000000001" customHeight="1" thickBot="1" x14ac:dyDescent="0.2">
      <c r="A215" s="28"/>
      <c r="B215" s="29"/>
      <c r="C215" s="29" t="s">
        <v>596</v>
      </c>
      <c r="D215" s="29"/>
      <c r="E215" s="29"/>
      <c r="F215" s="29"/>
      <c r="G215" s="502"/>
      <c r="H215" s="29"/>
      <c r="I215" s="345">
        <v>0</v>
      </c>
      <c r="J215" s="30" t="s">
        <v>377</v>
      </c>
      <c r="K215" s="30"/>
      <c r="L215" s="30"/>
      <c r="M215" s="30"/>
      <c r="N215" s="30"/>
      <c r="O215" s="30"/>
      <c r="P215" s="30"/>
      <c r="Q215" s="30"/>
      <c r="R215" s="239">
        <v>0</v>
      </c>
      <c r="S215" s="30" t="s">
        <v>376</v>
      </c>
      <c r="T215" s="30"/>
      <c r="U215" s="35"/>
      <c r="V215" s="478">
        <v>219</v>
      </c>
      <c r="W215" s="192" t="str">
        <f t="shared" si="5"/>
        <v>✔</v>
      </c>
      <c r="Y215" s="1196"/>
      <c r="Z215" s="26"/>
      <c r="AA215" s="26"/>
      <c r="AB215" s="26"/>
      <c r="AC215" s="26"/>
      <c r="AD215" s="26"/>
    </row>
    <row r="216" spans="1:30" ht="20.100000000000001" customHeight="1" thickBot="1" x14ac:dyDescent="0.2">
      <c r="A216" s="28"/>
      <c r="B216" s="29"/>
      <c r="C216" s="29" t="s">
        <v>597</v>
      </c>
      <c r="D216" s="29"/>
      <c r="E216" s="29"/>
      <c r="F216" s="29"/>
      <c r="G216" s="502"/>
      <c r="H216" s="29"/>
      <c r="I216" s="345">
        <v>0</v>
      </c>
      <c r="J216" s="30" t="s">
        <v>377</v>
      </c>
      <c r="K216" s="30"/>
      <c r="L216" s="30"/>
      <c r="M216" s="30"/>
      <c r="N216" s="30"/>
      <c r="O216" s="30"/>
      <c r="P216" s="30"/>
      <c r="Q216" s="30"/>
      <c r="R216" s="239">
        <v>0</v>
      </c>
      <c r="S216" s="30" t="s">
        <v>376</v>
      </c>
      <c r="T216" s="30"/>
      <c r="U216" s="35"/>
      <c r="V216" s="478">
        <v>220</v>
      </c>
      <c r="W216" s="192" t="str">
        <f t="shared" si="5"/>
        <v>✔</v>
      </c>
      <c r="Y216" s="1196"/>
      <c r="Z216" s="26"/>
      <c r="AA216" s="26"/>
      <c r="AB216" s="26"/>
      <c r="AC216" s="26"/>
      <c r="AD216" s="26"/>
    </row>
    <row r="217" spans="1:30" ht="20.100000000000001" customHeight="1" thickBot="1" x14ac:dyDescent="0.2">
      <c r="A217" s="28"/>
      <c r="B217" s="29"/>
      <c r="C217" s="29" t="s">
        <v>537</v>
      </c>
      <c r="D217" s="29"/>
      <c r="E217" s="29"/>
      <c r="F217" s="29"/>
      <c r="G217" s="502"/>
      <c r="H217" s="29"/>
      <c r="I217" s="345">
        <v>0</v>
      </c>
      <c r="J217" s="30" t="s">
        <v>377</v>
      </c>
      <c r="K217" s="30"/>
      <c r="L217" s="30"/>
      <c r="M217" s="30"/>
      <c r="N217" s="30"/>
      <c r="O217" s="30"/>
      <c r="P217" s="30"/>
      <c r="Q217" s="30"/>
      <c r="R217" s="239">
        <v>0</v>
      </c>
      <c r="S217" s="30" t="s">
        <v>377</v>
      </c>
      <c r="T217" s="30"/>
      <c r="U217" s="35"/>
      <c r="V217" s="478">
        <v>221</v>
      </c>
      <c r="W217" s="192" t="str">
        <f t="shared" si="5"/>
        <v>✔</v>
      </c>
      <c r="Y217" s="1196"/>
      <c r="Z217" s="26"/>
      <c r="AA217" s="26"/>
      <c r="AB217" s="26"/>
      <c r="AC217" s="26"/>
      <c r="AD217" s="26"/>
    </row>
    <row r="218" spans="1:30" ht="20.100000000000001" customHeight="1" thickBot="1" x14ac:dyDescent="0.2">
      <c r="A218" s="28"/>
      <c r="B218" s="29"/>
      <c r="C218" s="29" t="s">
        <v>598</v>
      </c>
      <c r="D218" s="29"/>
      <c r="E218" s="29"/>
      <c r="F218" s="29"/>
      <c r="G218" s="502"/>
      <c r="H218" s="29"/>
      <c r="I218" s="345">
        <v>0</v>
      </c>
      <c r="J218" s="30" t="s">
        <v>377</v>
      </c>
      <c r="K218" s="30"/>
      <c r="L218" s="30"/>
      <c r="M218" s="30"/>
      <c r="N218" s="30"/>
      <c r="O218" s="30"/>
      <c r="P218" s="30"/>
      <c r="Q218" s="30"/>
      <c r="R218" s="239">
        <v>1</v>
      </c>
      <c r="S218" s="30" t="s">
        <v>376</v>
      </c>
      <c r="T218" s="30"/>
      <c r="U218" s="35"/>
      <c r="V218" s="478">
        <v>222</v>
      </c>
      <c r="W218" s="192" t="str">
        <f t="shared" si="5"/>
        <v>✔</v>
      </c>
      <c r="Y218" s="1196"/>
      <c r="Z218" s="26"/>
      <c r="AA218" s="26"/>
      <c r="AB218" s="26"/>
      <c r="AC218" s="26"/>
      <c r="AD218" s="26"/>
    </row>
    <row r="219" spans="1:30" ht="19.5" customHeight="1" thickBot="1" x14ac:dyDescent="0.2">
      <c r="A219" s="28"/>
      <c r="B219" s="29"/>
      <c r="C219" s="483" t="s">
        <v>608</v>
      </c>
      <c r="D219" s="483"/>
      <c r="E219" s="483"/>
      <c r="F219" s="483"/>
      <c r="G219" s="483"/>
      <c r="H219" s="484"/>
      <c r="I219" s="345">
        <v>0</v>
      </c>
      <c r="J219" s="30" t="s">
        <v>377</v>
      </c>
      <c r="K219" s="30"/>
      <c r="L219" s="30"/>
      <c r="M219" s="30"/>
      <c r="N219" s="30"/>
      <c r="O219" s="30"/>
      <c r="P219" s="30"/>
      <c r="Q219" s="30"/>
      <c r="R219" s="239">
        <v>0</v>
      </c>
      <c r="S219" s="30" t="s">
        <v>376</v>
      </c>
      <c r="T219" s="30"/>
      <c r="U219" s="35"/>
      <c r="V219" s="478">
        <v>223</v>
      </c>
      <c r="W219" s="192" t="str">
        <f t="shared" si="5"/>
        <v>✔</v>
      </c>
      <c r="Y219" s="1196"/>
      <c r="Z219" s="26"/>
      <c r="AA219" s="26"/>
      <c r="AB219" s="26"/>
      <c r="AC219" s="26"/>
      <c r="AD219" s="26"/>
    </row>
    <row r="220" spans="1:30" ht="20.100000000000001" customHeight="1" thickBot="1" x14ac:dyDescent="0.2">
      <c r="A220" s="28"/>
      <c r="B220" s="29"/>
      <c r="C220" s="29" t="s">
        <v>635</v>
      </c>
      <c r="D220" s="29"/>
      <c r="E220" s="29"/>
      <c r="F220" s="30"/>
      <c r="G220" s="502"/>
      <c r="H220" s="502"/>
      <c r="I220" s="345">
        <v>0</v>
      </c>
      <c r="J220" s="30" t="s">
        <v>377</v>
      </c>
      <c r="K220" s="30"/>
      <c r="L220" s="30"/>
      <c r="M220" s="30"/>
      <c r="N220" s="30"/>
      <c r="O220" s="30"/>
      <c r="P220" s="30"/>
      <c r="Q220" s="30"/>
      <c r="R220" s="239">
        <v>1</v>
      </c>
      <c r="S220" s="30" t="s">
        <v>376</v>
      </c>
      <c r="T220" s="30"/>
      <c r="U220" s="35"/>
      <c r="V220" s="478">
        <v>224</v>
      </c>
      <c r="W220" s="192" t="str">
        <f t="shared" si="5"/>
        <v>✔</v>
      </c>
      <c r="Y220" s="1196"/>
      <c r="Z220" s="26"/>
      <c r="AA220" s="26"/>
      <c r="AB220" s="26"/>
      <c r="AC220" s="26"/>
      <c r="AD220" s="26"/>
    </row>
    <row r="221" spans="1:30" ht="19.5" customHeight="1" thickBot="1" x14ac:dyDescent="0.2">
      <c r="A221" s="28"/>
      <c r="B221" s="29"/>
      <c r="C221" s="1384" t="s">
        <v>609</v>
      </c>
      <c r="D221" s="1384"/>
      <c r="E221" s="1384"/>
      <c r="F221" s="1384"/>
      <c r="G221" s="1384"/>
      <c r="H221" s="1385"/>
      <c r="I221" s="345">
        <v>0.154</v>
      </c>
      <c r="J221" s="30" t="s">
        <v>377</v>
      </c>
      <c r="K221" s="30"/>
      <c r="L221" s="30"/>
      <c r="M221" s="30"/>
      <c r="N221" s="30"/>
      <c r="O221" s="30"/>
      <c r="P221" s="30"/>
      <c r="Q221" s="30"/>
      <c r="R221" s="239">
        <v>0</v>
      </c>
      <c r="S221" s="30" t="s">
        <v>376</v>
      </c>
      <c r="T221" s="30"/>
      <c r="U221" s="35"/>
      <c r="V221" s="478">
        <v>225</v>
      </c>
      <c r="W221" s="192" t="str">
        <f t="shared" si="5"/>
        <v>✔</v>
      </c>
      <c r="Y221" s="1196"/>
      <c r="Z221" s="26"/>
      <c r="AA221" s="26"/>
      <c r="AB221" s="26"/>
      <c r="AC221" s="26"/>
      <c r="AD221" s="26"/>
    </row>
    <row r="222" spans="1:30" ht="20.100000000000001" customHeight="1" thickBot="1" x14ac:dyDescent="0.2">
      <c r="A222" s="28"/>
      <c r="B222" s="29"/>
      <c r="C222" s="26" t="s">
        <v>599</v>
      </c>
      <c r="D222" s="37"/>
      <c r="E222" s="37"/>
      <c r="F222" s="37"/>
      <c r="G222" s="485"/>
      <c r="H222" s="37"/>
      <c r="I222" s="345">
        <v>0.154</v>
      </c>
      <c r="J222" s="30" t="s">
        <v>377</v>
      </c>
      <c r="K222" s="30"/>
      <c r="L222" s="30"/>
      <c r="M222" s="30"/>
      <c r="N222" s="30"/>
      <c r="O222" s="30"/>
      <c r="P222" s="30"/>
      <c r="Q222" s="30"/>
      <c r="R222" s="239">
        <v>0</v>
      </c>
      <c r="S222" s="30" t="s">
        <v>376</v>
      </c>
      <c r="T222" s="30"/>
      <c r="U222" s="35"/>
      <c r="V222" s="478">
        <v>226</v>
      </c>
      <c r="W222" s="192" t="str">
        <f t="shared" si="5"/>
        <v>✔</v>
      </c>
      <c r="Y222" s="1196"/>
      <c r="Z222" s="26"/>
      <c r="AA222" s="26"/>
      <c r="AB222" s="26"/>
      <c r="AC222" s="26"/>
      <c r="AD222" s="26"/>
    </row>
    <row r="223" spans="1:30" ht="20.100000000000001" customHeight="1" thickBot="1" x14ac:dyDescent="0.2">
      <c r="A223" s="28"/>
      <c r="B223" s="29"/>
      <c r="C223" s="29" t="s">
        <v>600</v>
      </c>
      <c r="D223" s="37"/>
      <c r="E223" s="37"/>
      <c r="F223" s="37"/>
      <c r="G223" s="485"/>
      <c r="H223" s="37"/>
      <c r="I223" s="345">
        <v>0</v>
      </c>
      <c r="J223" s="30" t="s">
        <v>329</v>
      </c>
      <c r="K223" s="30"/>
      <c r="L223" s="30"/>
      <c r="M223" s="30"/>
      <c r="N223" s="30"/>
      <c r="O223" s="30"/>
      <c r="P223" s="30"/>
      <c r="Q223" s="30"/>
      <c r="R223" s="239">
        <v>0</v>
      </c>
      <c r="S223" s="30" t="s">
        <v>329</v>
      </c>
      <c r="T223" s="30"/>
      <c r="U223" s="35"/>
      <c r="V223" s="478">
        <v>227</v>
      </c>
      <c r="W223" s="192" t="str">
        <f t="shared" si="5"/>
        <v>✔</v>
      </c>
      <c r="Y223" s="1196"/>
      <c r="Z223" s="26"/>
      <c r="AA223" s="26"/>
      <c r="AB223" s="26"/>
      <c r="AC223" s="26"/>
      <c r="AD223" s="26"/>
    </row>
    <row r="224" spans="1:30" ht="20.100000000000001" customHeight="1" thickBot="1" x14ac:dyDescent="0.2">
      <c r="A224" s="28"/>
      <c r="B224" s="29"/>
      <c r="C224" s="1384" t="s">
        <v>610</v>
      </c>
      <c r="D224" s="1384"/>
      <c r="E224" s="1384"/>
      <c r="F224" s="1384"/>
      <c r="G224" s="1384"/>
      <c r="H224" s="1385"/>
      <c r="I224" s="345">
        <v>0</v>
      </c>
      <c r="J224" s="30" t="s">
        <v>377</v>
      </c>
      <c r="K224" s="30"/>
      <c r="L224" s="30"/>
      <c r="M224" s="30"/>
      <c r="N224" s="30"/>
      <c r="O224" s="30"/>
      <c r="P224" s="30"/>
      <c r="Q224" s="30"/>
      <c r="R224" s="239">
        <v>0</v>
      </c>
      <c r="S224" s="30" t="s">
        <v>376</v>
      </c>
      <c r="T224" s="30"/>
      <c r="U224" s="35"/>
      <c r="V224" s="478">
        <v>228</v>
      </c>
      <c r="W224" s="192" t="str">
        <f t="shared" si="5"/>
        <v>✔</v>
      </c>
      <c r="Y224" s="1196"/>
      <c r="Z224" s="26"/>
      <c r="AA224" s="26"/>
      <c r="AB224" s="26"/>
      <c r="AC224" s="26"/>
      <c r="AD224" s="26"/>
    </row>
    <row r="225" spans="1:30" ht="20.100000000000001" customHeight="1" thickBot="1" x14ac:dyDescent="0.2">
      <c r="A225" s="28"/>
      <c r="B225" s="29"/>
      <c r="C225" s="29" t="s">
        <v>538</v>
      </c>
      <c r="D225" s="37"/>
      <c r="E225" s="37"/>
      <c r="F225" s="37"/>
      <c r="G225" s="485"/>
      <c r="H225" s="37"/>
      <c r="I225" s="345">
        <v>0</v>
      </c>
      <c r="J225" s="30" t="s">
        <v>377</v>
      </c>
      <c r="K225" s="30"/>
      <c r="L225" s="30"/>
      <c r="M225" s="30"/>
      <c r="N225" s="30"/>
      <c r="O225" s="30"/>
      <c r="P225" s="30"/>
      <c r="Q225" s="30"/>
      <c r="R225" s="239">
        <v>1</v>
      </c>
      <c r="S225" s="30" t="s">
        <v>376</v>
      </c>
      <c r="T225" s="30"/>
      <c r="U225" s="35"/>
      <c r="V225" s="478">
        <v>229</v>
      </c>
      <c r="W225" s="192" t="str">
        <f t="shared" si="5"/>
        <v>✔</v>
      </c>
      <c r="Y225" s="1196"/>
      <c r="Z225" s="26"/>
      <c r="AA225" s="26"/>
      <c r="AB225" s="26"/>
      <c r="AC225" s="26"/>
      <c r="AD225" s="26"/>
    </row>
    <row r="226" spans="1:30" ht="19.5" customHeight="1" thickBot="1" x14ac:dyDescent="0.2">
      <c r="A226" s="28"/>
      <c r="B226" s="29"/>
      <c r="C226" s="26" t="s">
        <v>601</v>
      </c>
      <c r="D226" s="37"/>
      <c r="E226" s="37"/>
      <c r="F226" s="53"/>
      <c r="G226" s="485"/>
      <c r="H226" s="485"/>
      <c r="I226" s="345">
        <v>0</v>
      </c>
      <c r="J226" s="30" t="s">
        <v>377</v>
      </c>
      <c r="K226" s="30"/>
      <c r="L226" s="30"/>
      <c r="M226" s="30"/>
      <c r="N226" s="30"/>
      <c r="O226" s="30"/>
      <c r="P226" s="30"/>
      <c r="Q226" s="30"/>
      <c r="R226" s="239">
        <v>0</v>
      </c>
      <c r="S226" s="30" t="s">
        <v>376</v>
      </c>
      <c r="T226" s="30"/>
      <c r="U226" s="35"/>
      <c r="V226" s="478">
        <v>230</v>
      </c>
      <c r="W226" s="192" t="str">
        <f t="shared" si="5"/>
        <v>✔</v>
      </c>
      <c r="Y226" s="1196"/>
      <c r="Z226" s="26"/>
      <c r="AA226" s="26"/>
      <c r="AB226" s="26"/>
      <c r="AC226" s="26"/>
      <c r="AD226" s="26"/>
    </row>
    <row r="227" spans="1:30" ht="19.5" customHeight="1" thickBot="1" x14ac:dyDescent="0.2">
      <c r="A227" s="28"/>
      <c r="B227" s="29"/>
      <c r="C227" s="32" t="s">
        <v>602</v>
      </c>
      <c r="D227" s="29"/>
      <c r="E227" s="29"/>
      <c r="F227" s="30"/>
      <c r="G227" s="502"/>
      <c r="H227" s="502"/>
      <c r="I227" s="345">
        <v>0</v>
      </c>
      <c r="J227" s="30" t="s">
        <v>377</v>
      </c>
      <c r="K227" s="30"/>
      <c r="L227" s="30"/>
      <c r="M227" s="30"/>
      <c r="N227" s="30"/>
      <c r="O227" s="30"/>
      <c r="P227" s="30"/>
      <c r="Q227" s="30"/>
      <c r="R227" s="239">
        <v>0</v>
      </c>
      <c r="S227" s="30" t="s">
        <v>376</v>
      </c>
      <c r="T227" s="30"/>
      <c r="U227" s="35"/>
      <c r="V227" s="478">
        <v>231</v>
      </c>
      <c r="W227" s="192" t="str">
        <f t="shared" si="5"/>
        <v>✔</v>
      </c>
      <c r="Y227" s="1196"/>
      <c r="Z227" s="26"/>
      <c r="AA227" s="26"/>
      <c r="AB227" s="26"/>
      <c r="AC227" s="26"/>
      <c r="AD227" s="26"/>
    </row>
    <row r="228" spans="1:30" ht="19.5" customHeight="1" thickBot="1" x14ac:dyDescent="0.2">
      <c r="A228" s="28"/>
      <c r="B228" s="29"/>
      <c r="C228" s="1368" t="s">
        <v>611</v>
      </c>
      <c r="D228" s="1368"/>
      <c r="E228" s="1368"/>
      <c r="F228" s="1368"/>
      <c r="G228" s="1368"/>
      <c r="H228" s="1371"/>
      <c r="I228" s="345">
        <v>0</v>
      </c>
      <c r="J228" s="30" t="s">
        <v>377</v>
      </c>
      <c r="K228" s="30"/>
      <c r="L228" s="30"/>
      <c r="M228" s="30"/>
      <c r="N228" s="30"/>
      <c r="O228" s="30"/>
      <c r="P228" s="30"/>
      <c r="Q228" s="30"/>
      <c r="R228" s="239">
        <v>0</v>
      </c>
      <c r="S228" s="30" t="s">
        <v>376</v>
      </c>
      <c r="T228" s="30"/>
      <c r="U228" s="35"/>
      <c r="V228" s="478">
        <v>232</v>
      </c>
      <c r="W228" s="192" t="str">
        <f t="shared" si="5"/>
        <v>✔</v>
      </c>
      <c r="Y228" s="1196"/>
      <c r="Z228" s="26"/>
      <c r="AA228" s="26"/>
      <c r="AB228" s="26"/>
      <c r="AC228" s="26"/>
      <c r="AD228" s="26"/>
    </row>
    <row r="229" spans="1:30" ht="19.5" customHeight="1" thickBot="1" x14ac:dyDescent="0.2">
      <c r="A229" s="28"/>
      <c r="B229" s="29"/>
      <c r="C229" s="1368" t="s">
        <v>612</v>
      </c>
      <c r="D229" s="1369"/>
      <c r="E229" s="1369"/>
      <c r="F229" s="1369"/>
      <c r="G229" s="1369"/>
      <c r="H229" s="1370"/>
      <c r="I229" s="345">
        <v>0</v>
      </c>
      <c r="J229" s="30" t="s">
        <v>377</v>
      </c>
      <c r="K229" s="30"/>
      <c r="L229" s="30"/>
      <c r="M229" s="30"/>
      <c r="N229" s="30"/>
      <c r="O229" s="30"/>
      <c r="P229" s="30"/>
      <c r="Q229" s="30"/>
      <c r="R229" s="239">
        <v>1</v>
      </c>
      <c r="S229" s="30" t="s">
        <v>376</v>
      </c>
      <c r="T229" s="30"/>
      <c r="U229" s="35"/>
      <c r="V229" s="478">
        <v>233</v>
      </c>
      <c r="W229" s="192" t="str">
        <f t="shared" si="5"/>
        <v>✔</v>
      </c>
      <c r="Y229" s="1196"/>
      <c r="Z229" s="26"/>
      <c r="AA229" s="26"/>
      <c r="AB229" s="26"/>
      <c r="AC229" s="26"/>
      <c r="AD229" s="26"/>
    </row>
    <row r="230" spans="1:30" ht="19.5" customHeight="1" thickBot="1" x14ac:dyDescent="0.2">
      <c r="A230" s="28"/>
      <c r="B230" s="29"/>
      <c r="C230" s="486" t="s">
        <v>613</v>
      </c>
      <c r="D230" s="486"/>
      <c r="E230" s="486"/>
      <c r="F230" s="486"/>
      <c r="G230" s="486"/>
      <c r="H230" s="486"/>
      <c r="I230" s="345">
        <v>0</v>
      </c>
      <c r="J230" s="30" t="s">
        <v>377</v>
      </c>
      <c r="K230" s="30"/>
      <c r="L230" s="30"/>
      <c r="M230" s="30"/>
      <c r="N230" s="30"/>
      <c r="O230" s="30"/>
      <c r="P230" s="30"/>
      <c r="Q230" s="30"/>
      <c r="R230" s="239">
        <v>1</v>
      </c>
      <c r="S230" s="30" t="s">
        <v>376</v>
      </c>
      <c r="T230" s="30"/>
      <c r="U230" s="35"/>
      <c r="V230" s="478">
        <v>234</v>
      </c>
      <c r="W230" s="192" t="str">
        <f t="shared" si="5"/>
        <v>✔</v>
      </c>
      <c r="Y230" s="1196"/>
      <c r="Z230" s="26"/>
      <c r="AA230" s="26"/>
      <c r="AB230" s="26"/>
      <c r="AC230" s="26"/>
      <c r="AD230" s="26"/>
    </row>
    <row r="231" spans="1:30" ht="19.5" customHeight="1" thickBot="1" x14ac:dyDescent="0.2">
      <c r="A231" s="28"/>
      <c r="B231" s="29"/>
      <c r="C231" s="1368" t="s">
        <v>504</v>
      </c>
      <c r="D231" s="1369"/>
      <c r="E231" s="1369"/>
      <c r="F231" s="1369"/>
      <c r="G231" s="1369"/>
      <c r="H231" s="1370"/>
      <c r="I231" s="345">
        <v>0</v>
      </c>
      <c r="J231" s="30" t="s">
        <v>377</v>
      </c>
      <c r="K231" s="30"/>
      <c r="L231" s="30"/>
      <c r="M231" s="30"/>
      <c r="N231" s="30"/>
      <c r="O231" s="30"/>
      <c r="P231" s="30"/>
      <c r="Q231" s="30"/>
      <c r="R231" s="239">
        <v>0</v>
      </c>
      <c r="S231" s="30" t="s">
        <v>376</v>
      </c>
      <c r="T231" s="30"/>
      <c r="U231" s="35"/>
      <c r="V231" s="478">
        <v>235</v>
      </c>
      <c r="W231" s="192" t="str">
        <f t="shared" si="5"/>
        <v>✔</v>
      </c>
      <c r="Y231" s="1196"/>
      <c r="Z231" s="26"/>
      <c r="AA231" s="26"/>
      <c r="AB231" s="26"/>
      <c r="AC231" s="26"/>
      <c r="AD231" s="26"/>
    </row>
    <row r="232" spans="1:30" ht="19.5" customHeight="1" thickBot="1" x14ac:dyDescent="0.2">
      <c r="A232" s="28"/>
      <c r="B232" s="29"/>
      <c r="C232" s="486" t="s">
        <v>614</v>
      </c>
      <c r="D232" s="486"/>
      <c r="E232" s="486"/>
      <c r="F232" s="486"/>
      <c r="G232" s="486"/>
      <c r="H232" s="486"/>
      <c r="I232" s="345">
        <v>0</v>
      </c>
      <c r="J232" s="30" t="s">
        <v>377</v>
      </c>
      <c r="K232" s="30"/>
      <c r="L232" s="30"/>
      <c r="M232" s="30"/>
      <c r="N232" s="30"/>
      <c r="O232" s="30"/>
      <c r="P232" s="30"/>
      <c r="Q232" s="30"/>
      <c r="R232" s="239">
        <v>0</v>
      </c>
      <c r="S232" s="30" t="s">
        <v>376</v>
      </c>
      <c r="T232" s="30"/>
      <c r="U232" s="35"/>
      <c r="V232" s="478">
        <v>236</v>
      </c>
      <c r="W232" s="192" t="str">
        <f t="shared" si="5"/>
        <v>✔</v>
      </c>
      <c r="Y232" s="1196"/>
      <c r="Z232" s="26"/>
      <c r="AA232" s="26"/>
      <c r="AB232" s="26"/>
      <c r="AC232" s="26"/>
      <c r="AD232" s="26"/>
    </row>
    <row r="233" spans="1:30" ht="20.100000000000001" customHeight="1" thickBot="1" x14ac:dyDescent="0.2">
      <c r="A233" s="28"/>
      <c r="B233" s="29" t="s">
        <v>505</v>
      </c>
      <c r="C233" s="32"/>
      <c r="D233" s="29"/>
      <c r="E233" s="29"/>
      <c r="F233" s="30"/>
      <c r="G233" s="502"/>
      <c r="H233" s="416"/>
      <c r="I233" s="47"/>
      <c r="J233" s="13"/>
      <c r="K233" s="13"/>
      <c r="L233" s="13"/>
      <c r="M233" s="13"/>
      <c r="N233" s="13"/>
      <c r="O233" s="13"/>
      <c r="P233" s="13"/>
      <c r="Q233" s="13"/>
      <c r="R233" s="47"/>
      <c r="S233" s="13"/>
      <c r="T233" s="30"/>
      <c r="U233" s="35"/>
      <c r="V233" s="478">
        <v>237</v>
      </c>
      <c r="Y233" s="1196"/>
      <c r="Z233" s="26"/>
      <c r="AA233" s="26"/>
      <c r="AB233" s="26"/>
      <c r="AC233" s="26"/>
      <c r="AD233" s="26"/>
    </row>
    <row r="234" spans="1:30" ht="20.100000000000001" customHeight="1" thickBot="1" x14ac:dyDescent="0.2">
      <c r="A234" s="28"/>
      <c r="B234" s="29"/>
      <c r="C234" s="487" t="s">
        <v>636</v>
      </c>
      <c r="D234" s="29"/>
      <c r="E234" s="29"/>
      <c r="F234" s="30"/>
      <c r="G234" s="502"/>
      <c r="H234" s="416"/>
      <c r="I234" s="345">
        <v>0</v>
      </c>
      <c r="J234" s="30" t="s">
        <v>377</v>
      </c>
      <c r="K234" s="30"/>
      <c r="L234" s="30"/>
      <c r="M234" s="30"/>
      <c r="N234" s="30"/>
      <c r="O234" s="30"/>
      <c r="P234" s="30"/>
      <c r="Q234" s="30"/>
      <c r="R234" s="239">
        <v>0</v>
      </c>
      <c r="S234" s="30" t="s">
        <v>376</v>
      </c>
      <c r="T234" s="30"/>
      <c r="U234" s="35"/>
      <c r="V234" s="478">
        <v>238</v>
      </c>
      <c r="W234" s="192" t="str">
        <f>IF(OR(I234="",R234=""),"未入力あり","✔")</f>
        <v>✔</v>
      </c>
      <c r="Y234" s="1196"/>
      <c r="Z234" s="26"/>
      <c r="AA234" s="26"/>
      <c r="AB234" s="26"/>
      <c r="AC234" s="26"/>
      <c r="AD234" s="26"/>
    </row>
    <row r="235" spans="1:30" ht="20.100000000000001" customHeight="1" thickBot="1" x14ac:dyDescent="0.2">
      <c r="A235" s="28"/>
      <c r="B235" s="29"/>
      <c r="C235" s="487" t="s">
        <v>637</v>
      </c>
      <c r="D235" s="29"/>
      <c r="E235" s="29"/>
      <c r="F235" s="30"/>
      <c r="G235" s="502"/>
      <c r="H235" s="416"/>
      <c r="I235" s="345">
        <v>0</v>
      </c>
      <c r="J235" s="30" t="s">
        <v>377</v>
      </c>
      <c r="K235" s="30"/>
      <c r="L235" s="30"/>
      <c r="M235" s="30"/>
      <c r="N235" s="30"/>
      <c r="O235" s="30"/>
      <c r="P235" s="30"/>
      <c r="Q235" s="30"/>
      <c r="R235" s="239">
        <v>0</v>
      </c>
      <c r="S235" s="30" t="s">
        <v>376</v>
      </c>
      <c r="T235" s="30"/>
      <c r="U235" s="35"/>
      <c r="V235" s="478">
        <v>239</v>
      </c>
      <c r="W235" s="192" t="str">
        <f>IF(OR(I235="",R235=""),"未入力あり","✔")</f>
        <v>✔</v>
      </c>
      <c r="Y235" s="1196"/>
      <c r="Z235" s="26"/>
      <c r="AA235" s="26"/>
      <c r="AB235" s="26"/>
      <c r="AC235" s="26"/>
      <c r="AD235" s="26"/>
    </row>
    <row r="236" spans="1:30" ht="20.100000000000001" customHeight="1" thickBot="1" x14ac:dyDescent="0.2">
      <c r="A236" s="28"/>
      <c r="B236" s="29"/>
      <c r="C236" s="488" t="s">
        <v>638</v>
      </c>
      <c r="D236" s="384"/>
      <c r="E236" s="384"/>
      <c r="F236" s="385"/>
      <c r="G236" s="386"/>
      <c r="H236" s="489"/>
      <c r="I236" s="345">
        <v>0</v>
      </c>
      <c r="J236" s="30" t="s">
        <v>377</v>
      </c>
      <c r="K236" s="30"/>
      <c r="L236" s="30"/>
      <c r="M236" s="30"/>
      <c r="N236" s="30"/>
      <c r="O236" s="30"/>
      <c r="P236" s="30"/>
      <c r="Q236" s="30"/>
      <c r="R236" s="239">
        <v>0</v>
      </c>
      <c r="S236" s="30" t="s">
        <v>376</v>
      </c>
      <c r="T236" s="30"/>
      <c r="U236" s="35"/>
      <c r="V236" s="478">
        <v>240</v>
      </c>
      <c r="W236" s="192" t="str">
        <f>IF(OR(I236="",R236=""),"未入力あり","✔")</f>
        <v>✔</v>
      </c>
      <c r="Y236" s="1196"/>
      <c r="Z236" s="26"/>
      <c r="AA236" s="26"/>
      <c r="AB236" s="26"/>
      <c r="AC236" s="26"/>
      <c r="AD236" s="26"/>
    </row>
    <row r="237" spans="1:30" ht="20.100000000000001" customHeight="1" thickBot="1" x14ac:dyDescent="0.2">
      <c r="A237" s="28"/>
      <c r="B237" s="29"/>
      <c r="C237" s="1363"/>
      <c r="D237" s="1364"/>
      <c r="E237" s="1364"/>
      <c r="F237" s="1364"/>
      <c r="G237" s="1364"/>
      <c r="H237" s="1365"/>
      <c r="I237" s="345"/>
      <c r="J237" s="13" t="s">
        <v>377</v>
      </c>
      <c r="K237" s="13"/>
      <c r="L237" s="13"/>
      <c r="M237" s="13"/>
      <c r="N237" s="13"/>
      <c r="O237" s="13"/>
      <c r="P237" s="13"/>
      <c r="Q237" s="13"/>
      <c r="R237" s="7"/>
      <c r="S237" s="13" t="s">
        <v>377</v>
      </c>
      <c r="T237" s="30"/>
      <c r="U237" s="35"/>
      <c r="V237" s="478">
        <v>241</v>
      </c>
      <c r="Y237" s="1196"/>
      <c r="Z237" s="26"/>
      <c r="AA237" s="26"/>
      <c r="AB237" s="26"/>
      <c r="AC237" s="26"/>
      <c r="AD237" s="26"/>
    </row>
    <row r="238" spans="1:30" ht="20.100000000000001" customHeight="1" thickBot="1" x14ac:dyDescent="0.2">
      <c r="A238" s="28"/>
      <c r="B238" s="29"/>
      <c r="C238" s="1363"/>
      <c r="D238" s="1364"/>
      <c r="E238" s="1364"/>
      <c r="F238" s="1364"/>
      <c r="G238" s="1364"/>
      <c r="H238" s="1365"/>
      <c r="I238" s="345"/>
      <c r="J238" s="13" t="s">
        <v>377</v>
      </c>
      <c r="K238" s="13"/>
      <c r="L238" s="13"/>
      <c r="M238" s="13"/>
      <c r="N238" s="13"/>
      <c r="O238" s="13"/>
      <c r="P238" s="13"/>
      <c r="Q238" s="13"/>
      <c r="R238" s="7"/>
      <c r="S238" s="13" t="s">
        <v>377</v>
      </c>
      <c r="T238" s="30"/>
      <c r="U238" s="35"/>
      <c r="V238" s="478">
        <v>242</v>
      </c>
      <c r="Y238" s="1196"/>
      <c r="Z238" s="26"/>
      <c r="AA238" s="26"/>
      <c r="AB238" s="26"/>
      <c r="AC238" s="26"/>
      <c r="AD238" s="26"/>
    </row>
    <row r="239" spans="1:30" ht="20.100000000000001" customHeight="1" thickBot="1" x14ac:dyDescent="0.2">
      <c r="A239" s="28"/>
      <c r="B239" s="29"/>
      <c r="C239" s="1363"/>
      <c r="D239" s="1364"/>
      <c r="E239" s="1364"/>
      <c r="F239" s="1364"/>
      <c r="G239" s="1364"/>
      <c r="H239" s="1365"/>
      <c r="I239" s="345"/>
      <c r="J239" s="13" t="s">
        <v>377</v>
      </c>
      <c r="K239" s="13"/>
      <c r="L239" s="13"/>
      <c r="M239" s="13"/>
      <c r="N239" s="13"/>
      <c r="O239" s="13"/>
      <c r="P239" s="13"/>
      <c r="Q239" s="13"/>
      <c r="R239" s="7"/>
      <c r="S239" s="13" t="s">
        <v>377</v>
      </c>
      <c r="T239" s="30"/>
      <c r="U239" s="35"/>
      <c r="V239" s="478">
        <v>243</v>
      </c>
      <c r="Y239" s="1196"/>
      <c r="Z239" s="26"/>
      <c r="AA239" s="26"/>
      <c r="AB239" s="26"/>
      <c r="AC239" s="26"/>
      <c r="AD239" s="26"/>
    </row>
    <row r="240" spans="1:30" ht="20.100000000000001" customHeight="1" thickBot="1" x14ac:dyDescent="0.2">
      <c r="A240" s="28"/>
      <c r="B240" s="29"/>
      <c r="C240" s="1363"/>
      <c r="D240" s="1364"/>
      <c r="E240" s="1364"/>
      <c r="F240" s="1364"/>
      <c r="G240" s="1364"/>
      <c r="H240" s="1365"/>
      <c r="I240" s="345"/>
      <c r="J240" s="13" t="s">
        <v>377</v>
      </c>
      <c r="K240" s="13"/>
      <c r="L240" s="13"/>
      <c r="M240" s="13"/>
      <c r="N240" s="13"/>
      <c r="O240" s="13"/>
      <c r="P240" s="13"/>
      <c r="Q240" s="13"/>
      <c r="R240" s="7"/>
      <c r="S240" s="13" t="s">
        <v>377</v>
      </c>
      <c r="T240" s="30"/>
      <c r="U240" s="35"/>
      <c r="V240" s="478">
        <v>244</v>
      </c>
      <c r="Y240" s="1196"/>
      <c r="Z240" s="26"/>
      <c r="AA240" s="26"/>
      <c r="AB240" s="26"/>
      <c r="AC240" s="26"/>
      <c r="AD240" s="26"/>
    </row>
    <row r="241" spans="1:30" ht="20.100000000000001" customHeight="1" thickBot="1" x14ac:dyDescent="0.2">
      <c r="A241" s="28"/>
      <c r="B241" s="29"/>
      <c r="C241" s="1363"/>
      <c r="D241" s="1364"/>
      <c r="E241" s="1364"/>
      <c r="F241" s="1364"/>
      <c r="G241" s="1364"/>
      <c r="H241" s="1365"/>
      <c r="I241" s="345"/>
      <c r="J241" s="13" t="s">
        <v>377</v>
      </c>
      <c r="K241" s="13"/>
      <c r="L241" s="13"/>
      <c r="M241" s="13"/>
      <c r="N241" s="13"/>
      <c r="O241" s="13"/>
      <c r="P241" s="13"/>
      <c r="Q241" s="13"/>
      <c r="R241" s="7"/>
      <c r="S241" s="13" t="s">
        <v>377</v>
      </c>
      <c r="T241" s="30"/>
      <c r="U241" s="35"/>
      <c r="V241" s="478">
        <v>245</v>
      </c>
      <c r="Y241" s="1196"/>
      <c r="Z241" s="26"/>
      <c r="AA241" s="26"/>
      <c r="AB241" s="26"/>
      <c r="AC241" s="26"/>
      <c r="AD241" s="26"/>
    </row>
    <row r="242" spans="1:30" ht="20.100000000000001" customHeight="1" thickBot="1" x14ac:dyDescent="0.2">
      <c r="A242" s="28"/>
      <c r="B242" s="29"/>
      <c r="C242" s="1363"/>
      <c r="D242" s="1364"/>
      <c r="E242" s="1364"/>
      <c r="F242" s="1364"/>
      <c r="G242" s="1364"/>
      <c r="H242" s="1365"/>
      <c r="I242" s="345"/>
      <c r="J242" s="13" t="s">
        <v>377</v>
      </c>
      <c r="K242" s="13"/>
      <c r="L242" s="13"/>
      <c r="M242" s="13"/>
      <c r="N242" s="13"/>
      <c r="O242" s="13"/>
      <c r="P242" s="13"/>
      <c r="Q242" s="13"/>
      <c r="R242" s="7"/>
      <c r="S242" s="13" t="s">
        <v>377</v>
      </c>
      <c r="T242" s="30"/>
      <c r="U242" s="35"/>
      <c r="V242" s="478">
        <v>246</v>
      </c>
      <c r="Y242" s="1196"/>
      <c r="Z242" s="26"/>
      <c r="AA242" s="26"/>
      <c r="AB242" s="26"/>
      <c r="AC242" s="26"/>
      <c r="AD242" s="26"/>
    </row>
    <row r="243" spans="1:30" ht="20.100000000000001" customHeight="1" thickBot="1" x14ac:dyDescent="0.2">
      <c r="A243" s="28"/>
      <c r="B243" s="29"/>
      <c r="C243" s="1363"/>
      <c r="D243" s="1364"/>
      <c r="E243" s="1364"/>
      <c r="F243" s="1364"/>
      <c r="G243" s="1364"/>
      <c r="H243" s="1365"/>
      <c r="I243" s="345"/>
      <c r="J243" s="13" t="s">
        <v>377</v>
      </c>
      <c r="K243" s="13"/>
      <c r="L243" s="13"/>
      <c r="M243" s="13"/>
      <c r="N243" s="13"/>
      <c r="O243" s="13"/>
      <c r="P243" s="13"/>
      <c r="Q243" s="13"/>
      <c r="R243" s="7"/>
      <c r="S243" s="13" t="s">
        <v>377</v>
      </c>
      <c r="T243" s="30"/>
      <c r="U243" s="35"/>
      <c r="V243" s="478">
        <v>247</v>
      </c>
      <c r="Y243" s="1196"/>
      <c r="Z243" s="26"/>
      <c r="AA243" s="26"/>
      <c r="AB243" s="26"/>
      <c r="AC243" s="26"/>
      <c r="AD243" s="26"/>
    </row>
    <row r="244" spans="1:30" ht="20.100000000000001" customHeight="1" thickBot="1" x14ac:dyDescent="0.2">
      <c r="A244" s="28"/>
      <c r="B244" s="29"/>
      <c r="C244" s="1363"/>
      <c r="D244" s="1364"/>
      <c r="E244" s="1364"/>
      <c r="F244" s="1364"/>
      <c r="G244" s="1364"/>
      <c r="H244" s="1365"/>
      <c r="I244" s="345"/>
      <c r="J244" s="13" t="s">
        <v>377</v>
      </c>
      <c r="K244" s="13"/>
      <c r="L244" s="13"/>
      <c r="M244" s="13"/>
      <c r="N244" s="13"/>
      <c r="O244" s="13"/>
      <c r="P244" s="13"/>
      <c r="Q244" s="13"/>
      <c r="R244" s="7"/>
      <c r="S244" s="13" t="s">
        <v>377</v>
      </c>
      <c r="T244" s="30"/>
      <c r="U244" s="35"/>
      <c r="V244" s="478">
        <v>248</v>
      </c>
      <c r="Y244" s="1196"/>
      <c r="Z244" s="26"/>
      <c r="AA244" s="26"/>
      <c r="AB244" s="26"/>
      <c r="AC244" s="26"/>
      <c r="AD244" s="26"/>
    </row>
    <row r="245" spans="1:30" ht="20.100000000000001" customHeight="1" thickBot="1" x14ac:dyDescent="0.2">
      <c r="A245" s="28"/>
      <c r="B245" s="29"/>
      <c r="C245" s="1363"/>
      <c r="D245" s="1364"/>
      <c r="E245" s="1364"/>
      <c r="F245" s="1364"/>
      <c r="G245" s="1364"/>
      <c r="H245" s="1365"/>
      <c r="I245" s="345"/>
      <c r="J245" s="13" t="s">
        <v>377</v>
      </c>
      <c r="K245" s="13"/>
      <c r="L245" s="13"/>
      <c r="M245" s="13"/>
      <c r="N245" s="13"/>
      <c r="O245" s="13"/>
      <c r="P245" s="13"/>
      <c r="Q245" s="13"/>
      <c r="R245" s="7"/>
      <c r="S245" s="13" t="s">
        <v>377</v>
      </c>
      <c r="T245" s="30"/>
      <c r="U245" s="35"/>
      <c r="V245" s="478">
        <v>249</v>
      </c>
      <c r="Y245" s="1196"/>
      <c r="Z245" s="26"/>
      <c r="AA245" s="26"/>
      <c r="AB245" s="26"/>
      <c r="AC245" s="26"/>
      <c r="AD245" s="26"/>
    </row>
    <row r="246" spans="1:30" ht="20.100000000000001" customHeight="1" thickBot="1" x14ac:dyDescent="0.2">
      <c r="A246" s="28"/>
      <c r="B246" s="29"/>
      <c r="C246" s="1363"/>
      <c r="D246" s="1364"/>
      <c r="E246" s="1364"/>
      <c r="F246" s="1364"/>
      <c r="G246" s="1364"/>
      <c r="H246" s="1365"/>
      <c r="I246" s="345"/>
      <c r="J246" s="13" t="s">
        <v>377</v>
      </c>
      <c r="K246" s="13"/>
      <c r="L246" s="13"/>
      <c r="M246" s="13"/>
      <c r="N246" s="13"/>
      <c r="O246" s="13"/>
      <c r="P246" s="13"/>
      <c r="Q246" s="13"/>
      <c r="R246" s="7"/>
      <c r="S246" s="13" t="s">
        <v>377</v>
      </c>
      <c r="T246" s="30"/>
      <c r="U246" s="35"/>
      <c r="V246" s="478">
        <v>250</v>
      </c>
      <c r="Y246" s="1196"/>
      <c r="Z246" s="26"/>
      <c r="AA246" s="26"/>
      <c r="AB246" s="26"/>
      <c r="AC246" s="26"/>
      <c r="AD246" s="26"/>
    </row>
    <row r="247" spans="1:30" ht="20.100000000000001" customHeight="1" x14ac:dyDescent="0.15">
      <c r="A247" s="28"/>
      <c r="B247" s="29"/>
      <c r="C247" s="33"/>
      <c r="D247" s="33"/>
      <c r="E247" s="33"/>
      <c r="F247" s="33"/>
      <c r="G247" s="551"/>
      <c r="H247" s="33"/>
      <c r="I247" s="48"/>
      <c r="J247" s="13"/>
      <c r="K247" s="13"/>
      <c r="L247" s="13"/>
      <c r="M247" s="13"/>
      <c r="N247" s="13"/>
      <c r="O247" s="13"/>
      <c r="P247" s="13"/>
      <c r="Q247" s="13"/>
      <c r="R247" s="48"/>
      <c r="S247" s="13"/>
      <c r="T247" s="30"/>
      <c r="U247" s="35"/>
      <c r="V247" s="478">
        <v>251</v>
      </c>
      <c r="Y247" s="1196"/>
      <c r="Z247" s="26"/>
      <c r="AA247" s="26"/>
      <c r="AB247" s="26"/>
      <c r="AC247" s="26"/>
      <c r="AD247" s="26"/>
    </row>
    <row r="248" spans="1:30" ht="20.100000000000001" customHeight="1" thickBot="1" x14ac:dyDescent="0.2">
      <c r="A248" s="28"/>
      <c r="B248" s="29" t="s">
        <v>331</v>
      </c>
      <c r="C248" s="29"/>
      <c r="D248" s="29"/>
      <c r="E248" s="29"/>
      <c r="F248" s="29"/>
      <c r="G248" s="502"/>
      <c r="H248" s="29"/>
      <c r="I248" s="55"/>
      <c r="J248" s="13"/>
      <c r="K248" s="13"/>
      <c r="L248" s="13"/>
      <c r="M248" s="13"/>
      <c r="N248" s="13"/>
      <c r="O248" s="13"/>
      <c r="P248" s="13"/>
      <c r="Q248" s="13"/>
      <c r="R248" s="55"/>
      <c r="S248" s="13"/>
      <c r="T248" s="30"/>
      <c r="U248" s="35"/>
      <c r="V248" s="478">
        <v>252</v>
      </c>
      <c r="Y248" s="1196"/>
      <c r="Z248" s="26"/>
      <c r="AA248" s="26"/>
      <c r="AB248" s="26"/>
      <c r="AC248" s="26"/>
      <c r="AD248" s="26"/>
    </row>
    <row r="249" spans="1:30" ht="21" customHeight="1" thickBot="1" x14ac:dyDescent="0.2">
      <c r="A249" s="28"/>
      <c r="B249" s="29"/>
      <c r="C249" s="29" t="s">
        <v>33</v>
      </c>
      <c r="D249" s="29"/>
      <c r="E249" s="29"/>
      <c r="F249" s="29"/>
      <c r="G249" s="502"/>
      <c r="H249" s="29"/>
      <c r="I249" s="345">
        <v>0</v>
      </c>
      <c r="J249" s="30" t="s">
        <v>377</v>
      </c>
      <c r="K249" s="30"/>
      <c r="L249" s="30"/>
      <c r="M249" s="30"/>
      <c r="N249" s="30"/>
      <c r="O249" s="30"/>
      <c r="P249" s="30"/>
      <c r="Q249" s="30"/>
      <c r="R249" s="7">
        <v>0</v>
      </c>
      <c r="S249" s="30" t="s">
        <v>377</v>
      </c>
      <c r="T249" s="30"/>
      <c r="U249" s="35"/>
      <c r="V249" s="478">
        <v>253</v>
      </c>
      <c r="W249" s="192" t="str">
        <f>IF(OR(I249="",R249=""),"未入力あり","✔")</f>
        <v>✔</v>
      </c>
      <c r="Y249" s="1196"/>
      <c r="Z249" s="26"/>
      <c r="AA249" s="26"/>
      <c r="AB249" s="26"/>
      <c r="AC249" s="26"/>
      <c r="AD249" s="26"/>
    </row>
    <row r="250" spans="1:30" ht="21" customHeight="1" thickBot="1" x14ac:dyDescent="0.2">
      <c r="A250" s="28"/>
      <c r="B250" s="29"/>
      <c r="C250" s="29" t="s">
        <v>34</v>
      </c>
      <c r="D250" s="29"/>
      <c r="E250" s="29"/>
      <c r="F250" s="29"/>
      <c r="G250" s="502"/>
      <c r="H250" s="29"/>
      <c r="I250" s="345">
        <v>0</v>
      </c>
      <c r="J250" s="30" t="s">
        <v>377</v>
      </c>
      <c r="K250" s="30"/>
      <c r="L250" s="30"/>
      <c r="M250" s="30"/>
      <c r="N250" s="30"/>
      <c r="O250" s="30"/>
      <c r="P250" s="30"/>
      <c r="Q250" s="30"/>
      <c r="R250" s="7">
        <v>0</v>
      </c>
      <c r="S250" s="30" t="s">
        <v>377</v>
      </c>
      <c r="T250" s="30"/>
      <c r="U250" s="35"/>
      <c r="V250" s="478">
        <v>254</v>
      </c>
      <c r="W250" s="192" t="str">
        <f>IF(OR(I250="",R250=""),"未入力あり","✔")</f>
        <v>✔</v>
      </c>
      <c r="Y250" s="1196"/>
      <c r="Z250" s="26"/>
      <c r="AA250" s="26"/>
      <c r="AB250" s="26"/>
      <c r="AC250" s="26"/>
      <c r="AD250" s="26"/>
    </row>
    <row r="251" spans="1:30" ht="21" customHeight="1" x14ac:dyDescent="0.15">
      <c r="A251" s="28"/>
      <c r="B251" s="29"/>
      <c r="C251" s="29"/>
      <c r="D251" s="29"/>
      <c r="E251" s="29"/>
      <c r="F251" s="29"/>
      <c r="G251" s="502"/>
      <c r="H251" s="29"/>
      <c r="I251" s="48"/>
      <c r="J251" s="30"/>
      <c r="K251" s="30"/>
      <c r="L251" s="30"/>
      <c r="M251" s="30"/>
      <c r="N251" s="30"/>
      <c r="O251" s="30"/>
      <c r="P251" s="30"/>
      <c r="Q251" s="30"/>
      <c r="R251" s="48"/>
      <c r="S251" s="30"/>
      <c r="T251" s="30"/>
      <c r="U251" s="35"/>
      <c r="V251" s="478">
        <v>255</v>
      </c>
      <c r="Y251" s="1196"/>
      <c r="Z251" s="26"/>
      <c r="AA251" s="26"/>
      <c r="AB251" s="26"/>
      <c r="AC251" s="26"/>
      <c r="AD251" s="26"/>
    </row>
    <row r="252" spans="1:30" ht="20.100000000000001" customHeight="1" thickBot="1" x14ac:dyDescent="0.2">
      <c r="A252" s="28"/>
      <c r="B252" s="29" t="s">
        <v>224</v>
      </c>
      <c r="C252" s="29"/>
      <c r="D252" s="29"/>
      <c r="E252" s="29"/>
      <c r="F252" s="29"/>
      <c r="G252" s="502"/>
      <c r="H252" s="29"/>
      <c r="I252" s="55"/>
      <c r="J252" s="30"/>
      <c r="K252" s="30"/>
      <c r="L252" s="30"/>
      <c r="M252" s="30"/>
      <c r="N252" s="30"/>
      <c r="O252" s="30"/>
      <c r="P252" s="30"/>
      <c r="Q252" s="30"/>
      <c r="R252" s="55"/>
      <c r="S252" s="30"/>
      <c r="T252" s="30"/>
      <c r="U252" s="35"/>
      <c r="V252" s="478">
        <v>256</v>
      </c>
      <c r="Y252" s="1196"/>
      <c r="Z252" s="26"/>
      <c r="AA252" s="26"/>
      <c r="AB252" s="26"/>
      <c r="AC252" s="26"/>
      <c r="AD252" s="26"/>
    </row>
    <row r="253" spans="1:30" ht="20.100000000000001" customHeight="1" thickBot="1" x14ac:dyDescent="0.2">
      <c r="A253" s="28"/>
      <c r="B253" s="29"/>
      <c r="C253" s="29" t="s">
        <v>616</v>
      </c>
      <c r="D253" s="29"/>
      <c r="E253" s="29"/>
      <c r="F253" s="29"/>
      <c r="G253" s="502"/>
      <c r="H253" s="29"/>
      <c r="I253" s="345">
        <v>0</v>
      </c>
      <c r="J253" s="30" t="s">
        <v>377</v>
      </c>
      <c r="K253" s="30"/>
      <c r="L253" s="30"/>
      <c r="M253" s="30"/>
      <c r="N253" s="30"/>
      <c r="O253" s="30"/>
      <c r="P253" s="30"/>
      <c r="Q253" s="30"/>
      <c r="R253" s="7">
        <v>1</v>
      </c>
      <c r="S253" s="30" t="s">
        <v>377</v>
      </c>
      <c r="T253" s="30"/>
      <c r="U253" s="35"/>
      <c r="V253" s="478">
        <v>257</v>
      </c>
      <c r="W253" s="192" t="str">
        <f t="shared" ref="W253:W265" si="6">IF(OR(I253="",R253=""),"未入力あり","✔")</f>
        <v>✔</v>
      </c>
      <c r="Y253" s="1196"/>
      <c r="Z253" s="26"/>
      <c r="AA253" s="26"/>
      <c r="AB253" s="26"/>
      <c r="AC253" s="26"/>
      <c r="AD253" s="26"/>
    </row>
    <row r="254" spans="1:30" ht="20.100000000000001" customHeight="1" thickBot="1" x14ac:dyDescent="0.2">
      <c r="A254" s="28"/>
      <c r="B254" s="29"/>
      <c r="C254" s="29" t="s">
        <v>617</v>
      </c>
      <c r="D254" s="29"/>
      <c r="E254" s="29"/>
      <c r="F254" s="29"/>
      <c r="G254" s="502"/>
      <c r="H254" s="29"/>
      <c r="I254" s="345">
        <v>0</v>
      </c>
      <c r="J254" s="30" t="s">
        <v>377</v>
      </c>
      <c r="K254" s="30"/>
      <c r="L254" s="30"/>
      <c r="M254" s="30"/>
      <c r="N254" s="30"/>
      <c r="O254" s="30"/>
      <c r="P254" s="30"/>
      <c r="Q254" s="30"/>
      <c r="R254" s="7">
        <v>0</v>
      </c>
      <c r="S254" s="30" t="s">
        <v>377</v>
      </c>
      <c r="T254" s="30"/>
      <c r="U254" s="35"/>
      <c r="V254" s="478">
        <v>258</v>
      </c>
      <c r="W254" s="192" t="str">
        <f t="shared" si="6"/>
        <v>✔</v>
      </c>
      <c r="Y254" s="1196"/>
      <c r="Z254" s="26"/>
      <c r="AA254" s="26"/>
      <c r="AB254" s="26"/>
      <c r="AC254" s="26"/>
      <c r="AD254" s="26"/>
    </row>
    <row r="255" spans="1:30" ht="20.100000000000001" customHeight="1" thickBot="1" x14ac:dyDescent="0.2">
      <c r="A255" s="28"/>
      <c r="B255" s="29"/>
      <c r="C255" s="29" t="s">
        <v>618</v>
      </c>
      <c r="D255" s="29"/>
      <c r="E255" s="29"/>
      <c r="F255" s="29"/>
      <c r="G255" s="502"/>
      <c r="H255" s="29"/>
      <c r="I255" s="345">
        <v>0</v>
      </c>
      <c r="J255" s="30" t="s">
        <v>377</v>
      </c>
      <c r="K255" s="30"/>
      <c r="L255" s="30"/>
      <c r="M255" s="30"/>
      <c r="N255" s="30"/>
      <c r="O255" s="30"/>
      <c r="P255" s="30"/>
      <c r="Q255" s="30"/>
      <c r="R255" s="7">
        <v>1</v>
      </c>
      <c r="S255" s="30" t="s">
        <v>377</v>
      </c>
      <c r="T255" s="30"/>
      <c r="U255" s="35"/>
      <c r="V255" s="478">
        <v>259</v>
      </c>
      <c r="W255" s="192" t="str">
        <f t="shared" si="6"/>
        <v>✔</v>
      </c>
      <c r="Y255" s="1196"/>
      <c r="Z255" s="26"/>
      <c r="AA255" s="26"/>
      <c r="AB255" s="26"/>
      <c r="AC255" s="26"/>
      <c r="AD255" s="26"/>
    </row>
    <row r="256" spans="1:30" ht="20.100000000000001" customHeight="1" thickBot="1" x14ac:dyDescent="0.2">
      <c r="A256" s="28"/>
      <c r="B256" s="29"/>
      <c r="C256" s="29" t="s">
        <v>619</v>
      </c>
      <c r="D256" s="29"/>
      <c r="E256" s="29"/>
      <c r="F256" s="29"/>
      <c r="G256" s="502"/>
      <c r="H256" s="29"/>
      <c r="I256" s="345">
        <v>0</v>
      </c>
      <c r="J256" s="30" t="s">
        <v>377</v>
      </c>
      <c r="K256" s="30"/>
      <c r="L256" s="30"/>
      <c r="M256" s="30"/>
      <c r="N256" s="30"/>
      <c r="O256" s="30"/>
      <c r="P256" s="30"/>
      <c r="Q256" s="30"/>
      <c r="R256" s="7">
        <v>0</v>
      </c>
      <c r="S256" s="30" t="s">
        <v>377</v>
      </c>
      <c r="T256" s="30"/>
      <c r="U256" s="35"/>
      <c r="V256" s="478">
        <v>260</v>
      </c>
      <c r="W256" s="192" t="str">
        <f t="shared" si="6"/>
        <v>✔</v>
      </c>
      <c r="Y256" s="1196"/>
      <c r="Z256" s="26"/>
      <c r="AA256" s="26"/>
      <c r="AB256" s="26"/>
      <c r="AC256" s="26"/>
      <c r="AD256" s="26"/>
    </row>
    <row r="257" spans="1:30" ht="20.100000000000001" customHeight="1" thickBot="1" x14ac:dyDescent="0.2">
      <c r="A257" s="28"/>
      <c r="B257" s="29"/>
      <c r="C257" s="29" t="s">
        <v>620</v>
      </c>
      <c r="D257" s="29"/>
      <c r="E257" s="29"/>
      <c r="F257" s="29"/>
      <c r="G257" s="502"/>
      <c r="H257" s="29"/>
      <c r="I257" s="345">
        <v>0</v>
      </c>
      <c r="J257" s="30" t="s">
        <v>377</v>
      </c>
      <c r="K257" s="30"/>
      <c r="L257" s="30"/>
      <c r="M257" s="30"/>
      <c r="N257" s="30"/>
      <c r="O257" s="30"/>
      <c r="P257" s="30"/>
      <c r="Q257" s="30"/>
      <c r="R257" s="7">
        <v>0</v>
      </c>
      <c r="S257" s="30" t="s">
        <v>377</v>
      </c>
      <c r="T257" s="30"/>
      <c r="U257" s="35"/>
      <c r="V257" s="478">
        <v>261</v>
      </c>
      <c r="W257" s="192" t="str">
        <f t="shared" si="6"/>
        <v>✔</v>
      </c>
      <c r="Y257" s="1196"/>
      <c r="Z257" s="26"/>
      <c r="AA257" s="26"/>
      <c r="AB257" s="26"/>
      <c r="AC257" s="26"/>
      <c r="AD257" s="26"/>
    </row>
    <row r="258" spans="1:30" ht="20.100000000000001" customHeight="1" thickBot="1" x14ac:dyDescent="0.2">
      <c r="A258" s="28"/>
      <c r="B258" s="29"/>
      <c r="C258" s="29" t="s">
        <v>621</v>
      </c>
      <c r="D258" s="29"/>
      <c r="E258" s="29"/>
      <c r="F258" s="29"/>
      <c r="G258" s="502"/>
      <c r="H258" s="29"/>
      <c r="I258" s="345">
        <v>0</v>
      </c>
      <c r="J258" s="30" t="s">
        <v>377</v>
      </c>
      <c r="K258" s="30"/>
      <c r="L258" s="30"/>
      <c r="M258" s="30"/>
      <c r="N258" s="30"/>
      <c r="O258" s="30"/>
      <c r="P258" s="30"/>
      <c r="Q258" s="30"/>
      <c r="R258" s="7">
        <v>0</v>
      </c>
      <c r="S258" s="30" t="s">
        <v>377</v>
      </c>
      <c r="T258" s="30"/>
      <c r="U258" s="35"/>
      <c r="V258" s="478">
        <v>262</v>
      </c>
      <c r="W258" s="192" t="str">
        <f t="shared" si="6"/>
        <v>✔</v>
      </c>
      <c r="Y258" s="1196"/>
      <c r="Z258" s="26"/>
      <c r="AA258" s="26"/>
      <c r="AB258" s="26"/>
      <c r="AC258" s="26"/>
      <c r="AD258" s="26"/>
    </row>
    <row r="259" spans="1:30" ht="20.100000000000001" customHeight="1" thickBot="1" x14ac:dyDescent="0.2">
      <c r="A259" s="28"/>
      <c r="B259" s="29"/>
      <c r="C259" s="26" t="s">
        <v>622</v>
      </c>
      <c r="D259" s="29"/>
      <c r="E259" s="29"/>
      <c r="F259" s="29"/>
      <c r="G259" s="502"/>
      <c r="H259" s="29"/>
      <c r="I259" s="345">
        <v>0</v>
      </c>
      <c r="J259" s="30" t="s">
        <v>377</v>
      </c>
      <c r="K259" s="30"/>
      <c r="L259" s="30"/>
      <c r="M259" s="30"/>
      <c r="N259" s="30"/>
      <c r="O259" s="30"/>
      <c r="P259" s="30"/>
      <c r="Q259" s="30"/>
      <c r="R259" s="7">
        <v>0</v>
      </c>
      <c r="S259" s="30" t="s">
        <v>377</v>
      </c>
      <c r="T259" s="30"/>
      <c r="U259" s="35"/>
      <c r="V259" s="478">
        <v>263</v>
      </c>
      <c r="W259" s="192" t="str">
        <f t="shared" si="6"/>
        <v>✔</v>
      </c>
      <c r="Y259" s="1196"/>
      <c r="Z259" s="26"/>
      <c r="AA259" s="26"/>
      <c r="AB259" s="26"/>
      <c r="AC259" s="26"/>
      <c r="AD259" s="26"/>
    </row>
    <row r="260" spans="1:30" ht="20.100000000000001" customHeight="1" thickBot="1" x14ac:dyDescent="0.2">
      <c r="A260" s="28"/>
      <c r="B260" s="29"/>
      <c r="C260" s="29" t="s">
        <v>623</v>
      </c>
      <c r="D260" s="29"/>
      <c r="E260" s="29"/>
      <c r="F260" s="29"/>
      <c r="G260" s="502"/>
      <c r="H260" s="29"/>
      <c r="I260" s="345">
        <v>0</v>
      </c>
      <c r="J260" s="30" t="s">
        <v>377</v>
      </c>
      <c r="K260" s="30"/>
      <c r="L260" s="30"/>
      <c r="M260" s="30"/>
      <c r="N260" s="30"/>
      <c r="O260" s="30"/>
      <c r="P260" s="30"/>
      <c r="Q260" s="30"/>
      <c r="R260" s="7">
        <v>0</v>
      </c>
      <c r="S260" s="30" t="s">
        <v>377</v>
      </c>
      <c r="T260" s="30"/>
      <c r="U260" s="35"/>
      <c r="V260" s="478">
        <v>264</v>
      </c>
      <c r="W260" s="192" t="str">
        <f t="shared" si="6"/>
        <v>✔</v>
      </c>
      <c r="Y260" s="1196"/>
      <c r="Z260" s="26"/>
      <c r="AA260" s="26"/>
      <c r="AB260" s="26"/>
      <c r="AC260" s="26"/>
      <c r="AD260" s="26"/>
    </row>
    <row r="261" spans="1:30" ht="20.100000000000001" customHeight="1" thickBot="1" x14ac:dyDescent="0.2">
      <c r="A261" s="28"/>
      <c r="B261" s="29"/>
      <c r="C261" s="26" t="s">
        <v>624</v>
      </c>
      <c r="D261" s="29"/>
      <c r="E261" s="29"/>
      <c r="F261" s="29"/>
      <c r="G261" s="502"/>
      <c r="H261" s="29"/>
      <c r="I261" s="345">
        <v>0</v>
      </c>
      <c r="J261" s="57" t="s">
        <v>329</v>
      </c>
      <c r="K261" s="57"/>
      <c r="L261" s="57"/>
      <c r="M261" s="57"/>
      <c r="N261" s="57"/>
      <c r="O261" s="57"/>
      <c r="P261" s="57"/>
      <c r="Q261" s="57"/>
      <c r="R261" s="7">
        <v>0</v>
      </c>
      <c r="S261" s="57" t="s">
        <v>329</v>
      </c>
      <c r="T261" s="57"/>
      <c r="U261" s="64"/>
      <c r="V261" s="478">
        <v>265</v>
      </c>
      <c r="W261" s="192" t="str">
        <f t="shared" si="6"/>
        <v>✔</v>
      </c>
      <c r="Y261" s="1196"/>
      <c r="Z261" s="26"/>
      <c r="AA261" s="26"/>
      <c r="AB261" s="26"/>
      <c r="AC261" s="26"/>
      <c r="AD261" s="26"/>
    </row>
    <row r="262" spans="1:30" ht="20.100000000000001" customHeight="1" thickBot="1" x14ac:dyDescent="0.2">
      <c r="A262" s="28"/>
      <c r="B262" s="29"/>
      <c r="C262" s="29" t="s">
        <v>625</v>
      </c>
      <c r="D262" s="29"/>
      <c r="E262" s="29"/>
      <c r="F262" s="29"/>
      <c r="G262" s="502"/>
      <c r="H262" s="29"/>
      <c r="I262" s="345">
        <v>0</v>
      </c>
      <c r="J262" s="57" t="s">
        <v>329</v>
      </c>
      <c r="K262" s="57"/>
      <c r="L262" s="57"/>
      <c r="M262" s="57"/>
      <c r="N262" s="57"/>
      <c r="O262" s="57"/>
      <c r="P262" s="57"/>
      <c r="Q262" s="57"/>
      <c r="R262" s="7">
        <v>0</v>
      </c>
      <c r="S262" s="57" t="s">
        <v>329</v>
      </c>
      <c r="T262" s="57"/>
      <c r="U262" s="64"/>
      <c r="V262" s="478">
        <v>266</v>
      </c>
      <c r="W262" s="192" t="str">
        <f t="shared" si="6"/>
        <v>✔</v>
      </c>
      <c r="Y262" s="1196"/>
      <c r="Z262" s="26"/>
      <c r="AA262" s="26"/>
      <c r="AB262" s="26"/>
      <c r="AC262" s="26"/>
      <c r="AD262" s="26"/>
    </row>
    <row r="263" spans="1:30" ht="20.100000000000001" customHeight="1" thickBot="1" x14ac:dyDescent="0.2">
      <c r="A263" s="28"/>
      <c r="B263" s="29"/>
      <c r="C263" s="29" t="s">
        <v>626</v>
      </c>
      <c r="D263" s="29"/>
      <c r="E263" s="29"/>
      <c r="F263" s="29"/>
      <c r="G263" s="502"/>
      <c r="H263" s="29"/>
      <c r="I263" s="345">
        <v>0</v>
      </c>
      <c r="J263" s="57" t="s">
        <v>329</v>
      </c>
      <c r="K263" s="57"/>
      <c r="L263" s="57"/>
      <c r="M263" s="57"/>
      <c r="N263" s="57"/>
      <c r="O263" s="57"/>
      <c r="P263" s="57"/>
      <c r="Q263" s="57"/>
      <c r="R263" s="7">
        <v>1</v>
      </c>
      <c r="S263" s="57" t="s">
        <v>329</v>
      </c>
      <c r="T263" s="57"/>
      <c r="U263" s="64"/>
      <c r="V263" s="478">
        <v>267</v>
      </c>
      <c r="W263" s="192" t="str">
        <f t="shared" si="6"/>
        <v>✔</v>
      </c>
      <c r="Y263" s="1196"/>
      <c r="Z263" s="26"/>
      <c r="AA263" s="26"/>
      <c r="AB263" s="26"/>
      <c r="AC263" s="26"/>
      <c r="AD263" s="26"/>
    </row>
    <row r="264" spans="1:30" ht="20.100000000000001" customHeight="1" thickBot="1" x14ac:dyDescent="0.2">
      <c r="A264" s="28"/>
      <c r="B264" s="29"/>
      <c r="C264" s="29" t="s">
        <v>1106</v>
      </c>
      <c r="D264" s="29"/>
      <c r="E264" s="29"/>
      <c r="F264" s="29"/>
      <c r="G264" s="502"/>
      <c r="H264" s="29"/>
      <c r="I264" s="345">
        <v>0</v>
      </c>
      <c r="J264" s="57" t="s">
        <v>329</v>
      </c>
      <c r="K264" s="57"/>
      <c r="L264" s="57"/>
      <c r="M264" s="57"/>
      <c r="N264" s="57"/>
      <c r="O264" s="57"/>
      <c r="P264" s="57"/>
      <c r="Q264" s="57"/>
      <c r="R264" s="7">
        <v>0</v>
      </c>
      <c r="S264" s="57" t="s">
        <v>329</v>
      </c>
      <c r="T264" s="57"/>
      <c r="U264" s="64"/>
      <c r="V264" s="478">
        <v>268</v>
      </c>
      <c r="W264" s="192" t="str">
        <f t="shared" si="6"/>
        <v>✔</v>
      </c>
      <c r="Y264" s="1196"/>
      <c r="Z264" s="26"/>
      <c r="AA264" s="26"/>
      <c r="AB264" s="26"/>
      <c r="AC264" s="26"/>
      <c r="AD264" s="26"/>
    </row>
    <row r="265" spans="1:30" ht="39.75" customHeight="1" thickBot="1" x14ac:dyDescent="0.2">
      <c r="A265" s="28"/>
      <c r="B265" s="29"/>
      <c r="C265" s="1374" t="s">
        <v>639</v>
      </c>
      <c r="D265" s="1375"/>
      <c r="E265" s="1375"/>
      <c r="F265" s="1375"/>
      <c r="G265" s="1375"/>
      <c r="H265" s="1376"/>
      <c r="I265" s="345">
        <v>0</v>
      </c>
      <c r="J265" s="30" t="s">
        <v>377</v>
      </c>
      <c r="K265" s="30"/>
      <c r="L265" s="30"/>
      <c r="M265" s="30"/>
      <c r="N265" s="30"/>
      <c r="O265" s="30"/>
      <c r="P265" s="30"/>
      <c r="Q265" s="30"/>
      <c r="R265" s="7">
        <v>0</v>
      </c>
      <c r="S265" s="30" t="s">
        <v>377</v>
      </c>
      <c r="T265" s="30"/>
      <c r="U265" s="35"/>
      <c r="V265" s="478">
        <v>269</v>
      </c>
      <c r="W265" s="192" t="str">
        <f t="shared" si="6"/>
        <v>✔</v>
      </c>
      <c r="Y265" s="1196"/>
      <c r="Z265" s="26"/>
      <c r="AA265" s="26"/>
      <c r="AB265" s="26"/>
      <c r="AC265" s="26"/>
      <c r="AD265" s="26"/>
    </row>
    <row r="266" spans="1:30" ht="20.100000000000001" customHeight="1" x14ac:dyDescent="0.15">
      <c r="A266" s="28"/>
      <c r="B266" s="29"/>
      <c r="C266" s="29"/>
      <c r="D266" s="29"/>
      <c r="E266" s="29"/>
      <c r="F266" s="29"/>
      <c r="G266" s="502"/>
      <c r="H266" s="29"/>
      <c r="I266" s="48"/>
      <c r="J266" s="30"/>
      <c r="K266" s="30"/>
      <c r="L266" s="30"/>
      <c r="M266" s="30"/>
      <c r="N266" s="30"/>
      <c r="O266" s="30"/>
      <c r="P266" s="30"/>
      <c r="Q266" s="30"/>
      <c r="R266" s="48"/>
      <c r="S266" s="30"/>
      <c r="T266" s="30"/>
      <c r="U266" s="35"/>
      <c r="V266" s="478">
        <v>270</v>
      </c>
      <c r="Y266" s="1196"/>
      <c r="Z266" s="26"/>
      <c r="AA266" s="26"/>
      <c r="AB266" s="26"/>
      <c r="AC266" s="26"/>
      <c r="AD266" s="26"/>
    </row>
    <row r="267" spans="1:30" ht="20.100000000000001" customHeight="1" x14ac:dyDescent="0.15">
      <c r="A267" s="28"/>
      <c r="B267" s="29" t="s">
        <v>336</v>
      </c>
      <c r="C267" s="29"/>
      <c r="D267" s="29"/>
      <c r="E267" s="29"/>
      <c r="F267" s="30"/>
      <c r="G267" s="502"/>
      <c r="H267" s="416"/>
      <c r="I267" s="47" t="s">
        <v>321</v>
      </c>
      <c r="J267" s="30"/>
      <c r="K267" s="30"/>
      <c r="L267" s="30"/>
      <c r="M267" s="30"/>
      <c r="N267" s="30"/>
      <c r="O267" s="30"/>
      <c r="P267" s="30"/>
      <c r="Q267" s="30"/>
      <c r="R267" s="47" t="s">
        <v>332</v>
      </c>
      <c r="S267" s="30"/>
      <c r="T267" s="30"/>
      <c r="U267" s="35"/>
      <c r="V267" s="478">
        <v>271</v>
      </c>
      <c r="Y267" s="1196"/>
      <c r="Z267" s="26"/>
      <c r="AA267" s="26"/>
      <c r="AB267" s="26"/>
      <c r="AC267" s="26"/>
      <c r="AD267" s="26"/>
    </row>
    <row r="268" spans="1:30" ht="20.100000000000001" customHeight="1" thickBot="1" x14ac:dyDescent="0.2">
      <c r="A268" s="28"/>
      <c r="B268" s="29"/>
      <c r="C268" s="29"/>
      <c r="D268" s="29"/>
      <c r="E268" s="29"/>
      <c r="F268" s="30"/>
      <c r="G268" s="502"/>
      <c r="H268" s="416"/>
      <c r="I268" s="47" t="s">
        <v>299</v>
      </c>
      <c r="J268" s="30"/>
      <c r="K268" s="30"/>
      <c r="L268" s="30"/>
      <c r="M268" s="30"/>
      <c r="N268" s="30"/>
      <c r="O268" s="30"/>
      <c r="P268" s="30"/>
      <c r="Q268" s="30"/>
      <c r="R268" s="23"/>
      <c r="S268" s="30"/>
      <c r="T268" s="30"/>
      <c r="U268" s="35"/>
      <c r="V268" s="478">
        <v>272</v>
      </c>
      <c r="Y268" s="1196"/>
      <c r="Z268" s="26"/>
      <c r="AA268" s="26"/>
      <c r="AB268" s="26"/>
      <c r="AC268" s="26"/>
      <c r="AD268" s="26"/>
    </row>
    <row r="269" spans="1:30" ht="19.5" customHeight="1" thickBot="1" x14ac:dyDescent="0.2">
      <c r="A269" s="28"/>
      <c r="B269" s="29"/>
      <c r="C269" s="32" t="s">
        <v>627</v>
      </c>
      <c r="D269" s="32"/>
      <c r="E269" s="32"/>
      <c r="F269" s="32"/>
      <c r="G269" s="32"/>
      <c r="H269" s="490"/>
      <c r="I269" s="345">
        <v>0</v>
      </c>
      <c r="J269" s="30" t="s">
        <v>377</v>
      </c>
      <c r="K269" s="30"/>
      <c r="L269" s="30"/>
      <c r="M269" s="30"/>
      <c r="N269" s="30"/>
      <c r="O269" s="30"/>
      <c r="P269" s="30"/>
      <c r="Q269" s="30"/>
      <c r="R269" s="7">
        <v>0</v>
      </c>
      <c r="S269" s="30" t="s">
        <v>377</v>
      </c>
      <c r="T269" s="30"/>
      <c r="U269" s="35"/>
      <c r="V269" s="478">
        <v>273</v>
      </c>
      <c r="W269" s="192" t="str">
        <f t="shared" ref="W269:W281" si="7">IF(OR(I269="",R269=""),"未入力あり","✔")</f>
        <v>✔</v>
      </c>
      <c r="Y269" s="1196"/>
      <c r="Z269" s="26"/>
      <c r="AA269" s="26"/>
      <c r="AB269" s="26"/>
      <c r="AC269" s="26"/>
      <c r="AD269" s="26"/>
    </row>
    <row r="270" spans="1:30" ht="19.5" customHeight="1" thickBot="1" x14ac:dyDescent="0.2">
      <c r="A270" s="28"/>
      <c r="B270" s="29"/>
      <c r="C270" s="32" t="s">
        <v>310</v>
      </c>
      <c r="D270" s="29"/>
      <c r="E270" s="29"/>
      <c r="F270" s="30"/>
      <c r="G270" s="502"/>
      <c r="H270" s="14"/>
      <c r="I270" s="345">
        <v>0</v>
      </c>
      <c r="J270" s="30" t="s">
        <v>377</v>
      </c>
      <c r="K270" s="30"/>
      <c r="L270" s="30"/>
      <c r="M270" s="30"/>
      <c r="N270" s="30"/>
      <c r="O270" s="30"/>
      <c r="P270" s="30"/>
      <c r="Q270" s="30"/>
      <c r="R270" s="7">
        <v>0</v>
      </c>
      <c r="S270" s="30" t="s">
        <v>377</v>
      </c>
      <c r="T270" s="30"/>
      <c r="U270" s="35"/>
      <c r="V270" s="478">
        <v>274</v>
      </c>
      <c r="W270" s="192" t="str">
        <f t="shared" si="7"/>
        <v>✔</v>
      </c>
      <c r="Y270" s="1196"/>
      <c r="Z270" s="26"/>
      <c r="AA270" s="26"/>
      <c r="AB270" s="26"/>
      <c r="AC270" s="26"/>
      <c r="AD270" s="26"/>
    </row>
    <row r="271" spans="1:30" ht="19.5" customHeight="1" thickBot="1" x14ac:dyDescent="0.2">
      <c r="A271" s="28"/>
      <c r="B271" s="29"/>
      <c r="C271" s="32" t="s">
        <v>179</v>
      </c>
      <c r="D271" s="29"/>
      <c r="E271" s="29"/>
      <c r="F271" s="30"/>
      <c r="G271" s="502"/>
      <c r="H271" s="491"/>
      <c r="I271" s="345">
        <v>0</v>
      </c>
      <c r="J271" s="30" t="s">
        <v>377</v>
      </c>
      <c r="K271" s="30"/>
      <c r="L271" s="30"/>
      <c r="M271" s="30"/>
      <c r="N271" s="30"/>
      <c r="O271" s="30"/>
      <c r="P271" s="30"/>
      <c r="Q271" s="30"/>
      <c r="R271" s="7">
        <v>1</v>
      </c>
      <c r="S271" s="30" t="s">
        <v>377</v>
      </c>
      <c r="T271" s="30"/>
      <c r="U271" s="35"/>
      <c r="V271" s="478">
        <v>275</v>
      </c>
      <c r="W271" s="192" t="str">
        <f t="shared" si="7"/>
        <v>✔</v>
      </c>
      <c r="Y271" s="1196"/>
      <c r="Z271" s="26"/>
      <c r="AA271" s="26"/>
      <c r="AB271" s="26"/>
      <c r="AC271" s="26"/>
      <c r="AD271" s="26"/>
    </row>
    <row r="272" spans="1:30" ht="19.5" customHeight="1" thickBot="1" x14ac:dyDescent="0.2">
      <c r="A272" s="28"/>
      <c r="B272" s="29"/>
      <c r="C272" s="32" t="s">
        <v>628</v>
      </c>
      <c r="D272" s="502"/>
      <c r="E272" s="502"/>
      <c r="F272" s="502"/>
      <c r="G272" s="502"/>
      <c r="H272" s="492"/>
      <c r="I272" s="345">
        <v>0</v>
      </c>
      <c r="J272" s="30" t="s">
        <v>377</v>
      </c>
      <c r="K272" s="30"/>
      <c r="L272" s="30"/>
      <c r="M272" s="30"/>
      <c r="N272" s="30"/>
      <c r="O272" s="30"/>
      <c r="P272" s="30"/>
      <c r="Q272" s="30"/>
      <c r="R272" s="7">
        <v>0</v>
      </c>
      <c r="S272" s="30" t="s">
        <v>377</v>
      </c>
      <c r="T272" s="30"/>
      <c r="U272" s="35"/>
      <c r="V272" s="478">
        <v>276</v>
      </c>
      <c r="W272" s="192" t="str">
        <f t="shared" si="7"/>
        <v>✔</v>
      </c>
      <c r="Y272" s="1196"/>
      <c r="Z272" s="26"/>
      <c r="AA272" s="26"/>
      <c r="AB272" s="26"/>
      <c r="AC272" s="26"/>
      <c r="AD272" s="26"/>
    </row>
    <row r="273" spans="1:30" ht="39" customHeight="1" thickBot="1" x14ac:dyDescent="0.2">
      <c r="A273" s="28"/>
      <c r="B273" s="29"/>
      <c r="C273" s="1368" t="s">
        <v>629</v>
      </c>
      <c r="D273" s="1368"/>
      <c r="E273" s="1368"/>
      <c r="F273" s="1368"/>
      <c r="G273" s="1368"/>
      <c r="H273" s="1371"/>
      <c r="I273" s="345">
        <v>0</v>
      </c>
      <c r="J273" s="30" t="s">
        <v>377</v>
      </c>
      <c r="K273" s="30"/>
      <c r="L273" s="30"/>
      <c r="M273" s="30"/>
      <c r="N273" s="30"/>
      <c r="O273" s="30"/>
      <c r="P273" s="30"/>
      <c r="Q273" s="30"/>
      <c r="R273" s="7">
        <v>3</v>
      </c>
      <c r="S273" s="30" t="s">
        <v>377</v>
      </c>
      <c r="T273" s="30"/>
      <c r="U273" s="35"/>
      <c r="V273" s="478">
        <v>277</v>
      </c>
      <c r="W273" s="192" t="str">
        <f t="shared" si="7"/>
        <v>✔</v>
      </c>
      <c r="Y273" s="1196"/>
      <c r="Z273" s="26"/>
      <c r="AA273" s="26"/>
      <c r="AB273" s="26"/>
      <c r="AC273" s="26"/>
      <c r="AD273" s="26"/>
    </row>
    <row r="274" spans="1:30" ht="19.5" customHeight="1" thickBot="1" x14ac:dyDescent="0.2">
      <c r="A274" s="28"/>
      <c r="B274" s="29"/>
      <c r="C274" s="32" t="s">
        <v>295</v>
      </c>
      <c r="D274" s="502"/>
      <c r="E274" s="502"/>
      <c r="F274" s="502"/>
      <c r="G274" s="502"/>
      <c r="H274" s="492"/>
      <c r="I274" s="345">
        <v>0</v>
      </c>
      <c r="J274" s="30" t="s">
        <v>377</v>
      </c>
      <c r="K274" s="30"/>
      <c r="L274" s="30"/>
      <c r="M274" s="30"/>
      <c r="N274" s="30"/>
      <c r="O274" s="30"/>
      <c r="P274" s="30"/>
      <c r="Q274" s="30"/>
      <c r="R274" s="7">
        <v>0</v>
      </c>
      <c r="S274" s="30" t="s">
        <v>377</v>
      </c>
      <c r="T274" s="30"/>
      <c r="U274" s="35"/>
      <c r="V274" s="478">
        <v>278</v>
      </c>
      <c r="W274" s="192" t="str">
        <f t="shared" si="7"/>
        <v>✔</v>
      </c>
      <c r="Y274" s="1196"/>
      <c r="Z274" s="26"/>
      <c r="AA274" s="26"/>
      <c r="AB274" s="26"/>
      <c r="AC274" s="26"/>
      <c r="AD274" s="26"/>
    </row>
    <row r="275" spans="1:30" ht="19.5" customHeight="1" thickBot="1" x14ac:dyDescent="0.2">
      <c r="A275" s="28"/>
      <c r="B275" s="29"/>
      <c r="C275" s="32" t="s">
        <v>292</v>
      </c>
      <c r="D275" s="502"/>
      <c r="E275" s="502"/>
      <c r="F275" s="502"/>
      <c r="G275" s="502"/>
      <c r="H275" s="492"/>
      <c r="I275" s="345">
        <v>0</v>
      </c>
      <c r="J275" s="30" t="s">
        <v>377</v>
      </c>
      <c r="K275" s="30"/>
      <c r="L275" s="30"/>
      <c r="M275" s="30"/>
      <c r="N275" s="30"/>
      <c r="O275" s="30"/>
      <c r="P275" s="30"/>
      <c r="Q275" s="30"/>
      <c r="R275" s="7">
        <v>0</v>
      </c>
      <c r="S275" s="30" t="s">
        <v>377</v>
      </c>
      <c r="T275" s="30"/>
      <c r="U275" s="35"/>
      <c r="V275" s="478">
        <v>279</v>
      </c>
      <c r="W275" s="192" t="str">
        <f t="shared" si="7"/>
        <v>✔</v>
      </c>
      <c r="Y275" s="1196"/>
      <c r="Z275" s="26"/>
      <c r="AA275" s="26"/>
      <c r="AB275" s="26"/>
      <c r="AC275" s="26"/>
      <c r="AD275" s="26"/>
    </row>
    <row r="276" spans="1:30" ht="19.5" customHeight="1" thickBot="1" x14ac:dyDescent="0.2">
      <c r="A276" s="28"/>
      <c r="B276" s="29"/>
      <c r="C276" s="32" t="s">
        <v>630</v>
      </c>
      <c r="D276" s="29"/>
      <c r="E276" s="29"/>
      <c r="F276" s="30"/>
      <c r="G276" s="502"/>
      <c r="H276" s="14"/>
      <c r="I276" s="345">
        <v>0</v>
      </c>
      <c r="J276" s="30" t="s">
        <v>377</v>
      </c>
      <c r="K276" s="30"/>
      <c r="L276" s="30"/>
      <c r="M276" s="30"/>
      <c r="N276" s="30"/>
      <c r="O276" s="30"/>
      <c r="P276" s="30"/>
      <c r="Q276" s="30"/>
      <c r="R276" s="7">
        <v>0</v>
      </c>
      <c r="S276" s="30" t="s">
        <v>377</v>
      </c>
      <c r="T276" s="30"/>
      <c r="U276" s="35"/>
      <c r="V276" s="478">
        <v>280</v>
      </c>
      <c r="W276" s="192" t="str">
        <f t="shared" si="7"/>
        <v>✔</v>
      </c>
      <c r="Y276" s="1196"/>
      <c r="Z276" s="26"/>
      <c r="AA276" s="26"/>
      <c r="AB276" s="26"/>
      <c r="AC276" s="26"/>
      <c r="AD276" s="26"/>
    </row>
    <row r="277" spans="1:30" ht="19.5" customHeight="1" thickBot="1" x14ac:dyDescent="0.2">
      <c r="A277" s="28"/>
      <c r="B277" s="29"/>
      <c r="C277" s="29" t="s">
        <v>280</v>
      </c>
      <c r="D277" s="29"/>
      <c r="E277" s="29"/>
      <c r="F277" s="30"/>
      <c r="G277" s="502"/>
      <c r="H277" s="14"/>
      <c r="I277" s="345">
        <v>0</v>
      </c>
      <c r="J277" s="30" t="s">
        <v>377</v>
      </c>
      <c r="K277" s="30"/>
      <c r="L277" s="30"/>
      <c r="M277" s="30"/>
      <c r="N277" s="30"/>
      <c r="O277" s="30"/>
      <c r="P277" s="30"/>
      <c r="Q277" s="30"/>
      <c r="R277" s="7">
        <v>2</v>
      </c>
      <c r="S277" s="30" t="s">
        <v>377</v>
      </c>
      <c r="T277" s="30"/>
      <c r="U277" s="35"/>
      <c r="V277" s="478">
        <v>281</v>
      </c>
      <c r="W277" s="192" t="str">
        <f t="shared" si="7"/>
        <v>✔</v>
      </c>
      <c r="Y277" s="1196"/>
      <c r="Z277" s="26"/>
      <c r="AA277" s="26"/>
      <c r="AB277" s="26"/>
      <c r="AC277" s="26"/>
      <c r="AD277" s="26"/>
    </row>
    <row r="278" spans="1:30" ht="19.5" customHeight="1" thickBot="1" x14ac:dyDescent="0.2">
      <c r="A278" s="28"/>
      <c r="B278" s="29"/>
      <c r="C278" s="493" t="s">
        <v>631</v>
      </c>
      <c r="D278" s="29"/>
      <c r="E278" s="29"/>
      <c r="F278" s="30"/>
      <c r="G278" s="502"/>
      <c r="H278" s="14"/>
      <c r="I278" s="345">
        <v>0</v>
      </c>
      <c r="J278" s="30" t="s">
        <v>377</v>
      </c>
      <c r="K278" s="30"/>
      <c r="L278" s="30"/>
      <c r="M278" s="30"/>
      <c r="N278" s="30"/>
      <c r="O278" s="30"/>
      <c r="P278" s="30"/>
      <c r="Q278" s="30"/>
      <c r="R278" s="7">
        <v>0</v>
      </c>
      <c r="S278" s="30" t="s">
        <v>377</v>
      </c>
      <c r="T278" s="30"/>
      <c r="U278" s="35"/>
      <c r="V278" s="478">
        <v>282</v>
      </c>
      <c r="W278" s="192" t="str">
        <f t="shared" si="7"/>
        <v>✔</v>
      </c>
      <c r="Y278" s="1196"/>
      <c r="Z278" s="26"/>
      <c r="AA278" s="26"/>
      <c r="AB278" s="26"/>
      <c r="AC278" s="26"/>
      <c r="AD278" s="26"/>
    </row>
    <row r="279" spans="1:30" ht="19.5" customHeight="1" thickBot="1" x14ac:dyDescent="0.2">
      <c r="A279" s="28"/>
      <c r="B279" s="29"/>
      <c r="C279" s="32" t="s">
        <v>632</v>
      </c>
      <c r="D279" s="29"/>
      <c r="E279" s="29"/>
      <c r="F279" s="30"/>
      <c r="G279" s="502"/>
      <c r="H279" s="14"/>
      <c r="I279" s="345">
        <v>0</v>
      </c>
      <c r="J279" s="30" t="s">
        <v>377</v>
      </c>
      <c r="K279" s="30"/>
      <c r="L279" s="30"/>
      <c r="M279" s="30"/>
      <c r="N279" s="30"/>
      <c r="O279" s="30"/>
      <c r="P279" s="30"/>
      <c r="Q279" s="30"/>
      <c r="R279" s="7">
        <v>0</v>
      </c>
      <c r="S279" s="30" t="s">
        <v>377</v>
      </c>
      <c r="T279" s="30"/>
      <c r="U279" s="35"/>
      <c r="V279" s="478">
        <v>283</v>
      </c>
      <c r="W279" s="192" t="str">
        <f t="shared" si="7"/>
        <v>✔</v>
      </c>
      <c r="Y279" s="1196"/>
      <c r="Z279" s="26"/>
      <c r="AA279" s="26"/>
      <c r="AB279" s="26"/>
      <c r="AC279" s="26"/>
      <c r="AD279" s="26"/>
    </row>
    <row r="280" spans="1:30" ht="39" customHeight="1" thickBot="1" x14ac:dyDescent="0.2">
      <c r="A280" s="28"/>
      <c r="B280" s="29"/>
      <c r="C280" s="1368" t="s">
        <v>633</v>
      </c>
      <c r="D280" s="1368"/>
      <c r="E280" s="1368"/>
      <c r="F280" s="1368"/>
      <c r="G280" s="1368"/>
      <c r="H280" s="1371"/>
      <c r="I280" s="345">
        <v>0</v>
      </c>
      <c r="J280" s="30" t="s">
        <v>377</v>
      </c>
      <c r="K280" s="30"/>
      <c r="L280" s="30"/>
      <c r="M280" s="30"/>
      <c r="N280" s="30"/>
      <c r="O280" s="30"/>
      <c r="P280" s="30"/>
      <c r="Q280" s="30"/>
      <c r="R280" s="7">
        <v>1</v>
      </c>
      <c r="S280" s="30" t="s">
        <v>377</v>
      </c>
      <c r="T280" s="30"/>
      <c r="U280" s="35"/>
      <c r="V280" s="478">
        <v>284</v>
      </c>
      <c r="W280" s="192" t="str">
        <f t="shared" si="7"/>
        <v>✔</v>
      </c>
      <c r="Y280" s="1196"/>
      <c r="Z280" s="26"/>
      <c r="AA280" s="26"/>
      <c r="AB280" s="26"/>
      <c r="AC280" s="26"/>
      <c r="AD280" s="26"/>
    </row>
    <row r="281" spans="1:30" ht="19.5" customHeight="1" thickBot="1" x14ac:dyDescent="0.2">
      <c r="A281" s="28"/>
      <c r="B281" s="29"/>
      <c r="C281" s="29" t="s">
        <v>363</v>
      </c>
      <c r="D281" s="29"/>
      <c r="E281" s="29"/>
      <c r="F281" s="30"/>
      <c r="G281" s="502"/>
      <c r="H281" s="14"/>
      <c r="I281" s="345">
        <v>0</v>
      </c>
      <c r="J281" s="30" t="s">
        <v>377</v>
      </c>
      <c r="K281" s="30"/>
      <c r="L281" s="30"/>
      <c r="M281" s="30"/>
      <c r="N281" s="30"/>
      <c r="O281" s="30"/>
      <c r="P281" s="30"/>
      <c r="Q281" s="30"/>
      <c r="R281" s="7">
        <v>2</v>
      </c>
      <c r="S281" s="30" t="s">
        <v>377</v>
      </c>
      <c r="T281" s="30"/>
      <c r="U281" s="35"/>
      <c r="V281" s="478">
        <v>285</v>
      </c>
      <c r="W281" s="192" t="str">
        <f t="shared" si="7"/>
        <v>✔</v>
      </c>
      <c r="Y281" s="1196"/>
      <c r="Z281" s="26"/>
      <c r="AA281" s="26"/>
      <c r="AB281" s="26"/>
      <c r="AC281" s="26"/>
      <c r="AD281" s="26"/>
    </row>
    <row r="282" spans="1:30" ht="20.100000000000001" customHeight="1" thickBot="1" x14ac:dyDescent="0.2">
      <c r="A282" s="28"/>
      <c r="B282" s="29"/>
      <c r="C282" s="384" t="s">
        <v>306</v>
      </c>
      <c r="D282" s="384"/>
      <c r="E282" s="384"/>
      <c r="F282" s="385"/>
      <c r="G282" s="386"/>
      <c r="H282" s="65"/>
      <c r="I282" s="473"/>
      <c r="J282" s="30"/>
      <c r="K282" s="30"/>
      <c r="L282" s="30"/>
      <c r="M282" s="30"/>
      <c r="N282" s="30"/>
      <c r="O282" s="30"/>
      <c r="P282" s="30"/>
      <c r="Q282" s="30"/>
      <c r="R282" s="66"/>
      <c r="S282" s="30"/>
      <c r="T282" s="30"/>
      <c r="U282" s="35"/>
      <c r="V282" s="478">
        <v>286</v>
      </c>
      <c r="Y282" s="1196"/>
      <c r="Z282" s="26"/>
      <c r="AA282" s="26"/>
      <c r="AB282" s="26"/>
      <c r="AC282" s="26"/>
      <c r="AD282" s="26"/>
    </row>
    <row r="283" spans="1:30" ht="20.100000000000001" customHeight="1" thickBot="1" x14ac:dyDescent="0.2">
      <c r="A283" s="28"/>
      <c r="B283" s="29"/>
      <c r="C283" s="1363"/>
      <c r="D283" s="1364"/>
      <c r="E283" s="1364"/>
      <c r="F283" s="1364"/>
      <c r="G283" s="1364"/>
      <c r="H283" s="1365"/>
      <c r="I283" s="345"/>
      <c r="J283" s="30" t="s">
        <v>377</v>
      </c>
      <c r="K283" s="30"/>
      <c r="L283" s="30"/>
      <c r="M283" s="30"/>
      <c r="N283" s="30"/>
      <c r="O283" s="30"/>
      <c r="P283" s="30"/>
      <c r="Q283" s="30"/>
      <c r="R283" s="7"/>
      <c r="S283" s="30" t="s">
        <v>377</v>
      </c>
      <c r="T283" s="30"/>
      <c r="U283" s="35"/>
      <c r="V283" s="478">
        <v>287</v>
      </c>
      <c r="Y283" s="1196"/>
      <c r="Z283" s="26"/>
      <c r="AA283" s="26"/>
      <c r="AB283" s="26"/>
      <c r="AC283" s="26"/>
      <c r="AD283" s="26"/>
    </row>
    <row r="284" spans="1:30" ht="20.100000000000001" customHeight="1" thickBot="1" x14ac:dyDescent="0.2">
      <c r="A284" s="28"/>
      <c r="B284" s="29"/>
      <c r="C284" s="1363"/>
      <c r="D284" s="1364"/>
      <c r="E284" s="1364"/>
      <c r="F284" s="1364"/>
      <c r="G284" s="1364"/>
      <c r="H284" s="1365"/>
      <c r="I284" s="345"/>
      <c r="J284" s="30" t="s">
        <v>377</v>
      </c>
      <c r="K284" s="30"/>
      <c r="L284" s="30"/>
      <c r="M284" s="30"/>
      <c r="N284" s="30"/>
      <c r="O284" s="30"/>
      <c r="P284" s="30"/>
      <c r="Q284" s="30"/>
      <c r="R284" s="7"/>
      <c r="S284" s="30" t="s">
        <v>377</v>
      </c>
      <c r="T284" s="30"/>
      <c r="U284" s="35"/>
      <c r="V284" s="478">
        <v>288</v>
      </c>
      <c r="Y284" s="1196"/>
      <c r="Z284" s="26"/>
      <c r="AA284" s="26"/>
      <c r="AB284" s="26"/>
      <c r="AC284" s="26"/>
      <c r="AD284" s="26"/>
    </row>
    <row r="285" spans="1:30" ht="20.100000000000001" customHeight="1" thickBot="1" x14ac:dyDescent="0.2">
      <c r="A285" s="28"/>
      <c r="B285" s="29"/>
      <c r="C285" s="1363"/>
      <c r="D285" s="1364"/>
      <c r="E285" s="1364"/>
      <c r="F285" s="1364"/>
      <c r="G285" s="1364"/>
      <c r="H285" s="1365"/>
      <c r="I285" s="345"/>
      <c r="J285" s="30" t="s">
        <v>377</v>
      </c>
      <c r="K285" s="30"/>
      <c r="L285" s="30"/>
      <c r="M285" s="30"/>
      <c r="N285" s="30"/>
      <c r="O285" s="30"/>
      <c r="P285" s="30"/>
      <c r="Q285" s="30"/>
      <c r="R285" s="7"/>
      <c r="S285" s="30" t="s">
        <v>377</v>
      </c>
      <c r="T285" s="30"/>
      <c r="U285" s="35"/>
      <c r="V285" s="478">
        <v>289</v>
      </c>
      <c r="Y285" s="1196"/>
      <c r="Z285" s="26"/>
      <c r="AA285" s="26"/>
      <c r="AB285" s="26"/>
      <c r="AC285" s="26"/>
      <c r="AD285" s="26"/>
    </row>
    <row r="286" spans="1:30" ht="20.100000000000001" customHeight="1" thickBot="1" x14ac:dyDescent="0.2">
      <c r="A286" s="28"/>
      <c r="B286" s="29"/>
      <c r="C286" s="1363"/>
      <c r="D286" s="1364"/>
      <c r="E286" s="1364"/>
      <c r="F286" s="1364"/>
      <c r="G286" s="1364"/>
      <c r="H286" s="1365"/>
      <c r="I286" s="345"/>
      <c r="J286" s="30" t="s">
        <v>377</v>
      </c>
      <c r="K286" s="30"/>
      <c r="L286" s="30"/>
      <c r="M286" s="30"/>
      <c r="N286" s="30"/>
      <c r="O286" s="30"/>
      <c r="P286" s="30"/>
      <c r="Q286" s="30"/>
      <c r="R286" s="7"/>
      <c r="S286" s="30" t="s">
        <v>377</v>
      </c>
      <c r="T286" s="30"/>
      <c r="U286" s="35"/>
      <c r="V286" s="478">
        <v>290</v>
      </c>
      <c r="Y286" s="1196"/>
      <c r="Z286" s="26"/>
      <c r="AA286" s="26"/>
      <c r="AB286" s="26"/>
      <c r="AC286" s="26"/>
      <c r="AD286" s="26"/>
    </row>
    <row r="287" spans="1:30" ht="20.100000000000001" customHeight="1" thickBot="1" x14ac:dyDescent="0.2">
      <c r="A287" s="28"/>
      <c r="B287" s="29"/>
      <c r="C287" s="1363"/>
      <c r="D287" s="1364"/>
      <c r="E287" s="1364"/>
      <c r="F287" s="1364"/>
      <c r="G287" s="1364"/>
      <c r="H287" s="1365"/>
      <c r="I287" s="345"/>
      <c r="J287" s="30" t="s">
        <v>377</v>
      </c>
      <c r="K287" s="30"/>
      <c r="L287" s="30"/>
      <c r="M287" s="30"/>
      <c r="N287" s="30"/>
      <c r="O287" s="30"/>
      <c r="P287" s="30"/>
      <c r="Q287" s="30"/>
      <c r="R287" s="7"/>
      <c r="S287" s="30" t="s">
        <v>377</v>
      </c>
      <c r="T287" s="30"/>
      <c r="U287" s="35"/>
      <c r="V287" s="478">
        <v>291</v>
      </c>
      <c r="Y287" s="1196"/>
      <c r="Z287" s="26"/>
      <c r="AA287" s="26"/>
      <c r="AB287" s="26"/>
      <c r="AC287" s="26"/>
      <c r="AD287" s="26"/>
    </row>
    <row r="288" spans="1:30" ht="20.100000000000001" customHeight="1" thickBot="1" x14ac:dyDescent="0.2">
      <c r="A288" s="28"/>
      <c r="B288" s="29"/>
      <c r="C288" s="1363"/>
      <c r="D288" s="1364"/>
      <c r="E288" s="1364"/>
      <c r="F288" s="1364"/>
      <c r="G288" s="1364"/>
      <c r="H288" s="1365"/>
      <c r="I288" s="345"/>
      <c r="J288" s="30" t="s">
        <v>377</v>
      </c>
      <c r="K288" s="30"/>
      <c r="L288" s="30"/>
      <c r="M288" s="30"/>
      <c r="N288" s="30"/>
      <c r="O288" s="30"/>
      <c r="P288" s="30"/>
      <c r="Q288" s="30"/>
      <c r="R288" s="7"/>
      <c r="S288" s="30" t="s">
        <v>377</v>
      </c>
      <c r="T288" s="30"/>
      <c r="U288" s="35"/>
      <c r="V288" s="478">
        <v>292</v>
      </c>
      <c r="Y288" s="1196"/>
      <c r="Z288" s="26"/>
      <c r="AA288" s="26"/>
      <c r="AB288" s="26"/>
      <c r="AC288" s="26"/>
      <c r="AD288" s="26"/>
    </row>
    <row r="289" spans="1:30" ht="20.100000000000001" customHeight="1" thickBot="1" x14ac:dyDescent="0.2">
      <c r="A289" s="28"/>
      <c r="B289" s="29"/>
      <c r="C289" s="1363"/>
      <c r="D289" s="1364"/>
      <c r="E289" s="1364"/>
      <c r="F289" s="1364"/>
      <c r="G289" s="1364"/>
      <c r="H289" s="1365"/>
      <c r="I289" s="345"/>
      <c r="J289" s="30" t="s">
        <v>377</v>
      </c>
      <c r="K289" s="30"/>
      <c r="L289" s="30"/>
      <c r="M289" s="30"/>
      <c r="N289" s="30"/>
      <c r="O289" s="30"/>
      <c r="P289" s="30"/>
      <c r="Q289" s="30"/>
      <c r="R289" s="7"/>
      <c r="S289" s="30" t="s">
        <v>377</v>
      </c>
      <c r="T289" s="30"/>
      <c r="U289" s="35"/>
      <c r="V289" s="478">
        <v>293</v>
      </c>
      <c r="Y289" s="1196"/>
      <c r="Z289" s="26"/>
      <c r="AA289" s="26"/>
      <c r="AB289" s="26"/>
      <c r="AC289" s="26"/>
      <c r="AD289" s="26"/>
    </row>
    <row r="290" spans="1:30" ht="20.100000000000001" customHeight="1" thickBot="1" x14ac:dyDescent="0.2">
      <c r="A290" s="28"/>
      <c r="B290" s="29"/>
      <c r="C290" s="1363"/>
      <c r="D290" s="1364"/>
      <c r="E290" s="1364"/>
      <c r="F290" s="1364"/>
      <c r="G290" s="1364"/>
      <c r="H290" s="1365"/>
      <c r="I290" s="345"/>
      <c r="J290" s="30" t="s">
        <v>377</v>
      </c>
      <c r="K290" s="30"/>
      <c r="L290" s="30"/>
      <c r="M290" s="30"/>
      <c r="N290" s="30"/>
      <c r="O290" s="30"/>
      <c r="P290" s="30"/>
      <c r="Q290" s="30"/>
      <c r="R290" s="7"/>
      <c r="S290" s="30" t="s">
        <v>377</v>
      </c>
      <c r="T290" s="30"/>
      <c r="U290" s="35"/>
      <c r="V290" s="478">
        <v>294</v>
      </c>
      <c r="Y290" s="1196"/>
      <c r="Z290" s="26"/>
      <c r="AA290" s="26"/>
      <c r="AB290" s="26"/>
      <c r="AC290" s="26"/>
      <c r="AD290" s="26"/>
    </row>
    <row r="291" spans="1:30" ht="20.100000000000001" customHeight="1" thickBot="1" x14ac:dyDescent="0.2">
      <c r="A291" s="28"/>
      <c r="B291" s="29"/>
      <c r="C291" s="1363"/>
      <c r="D291" s="1364"/>
      <c r="E291" s="1364"/>
      <c r="F291" s="1364"/>
      <c r="G291" s="1364"/>
      <c r="H291" s="1365"/>
      <c r="I291" s="345"/>
      <c r="J291" s="30" t="s">
        <v>377</v>
      </c>
      <c r="K291" s="30"/>
      <c r="L291" s="30"/>
      <c r="M291" s="30"/>
      <c r="N291" s="30"/>
      <c r="O291" s="30"/>
      <c r="P291" s="30"/>
      <c r="Q291" s="30"/>
      <c r="R291" s="7"/>
      <c r="S291" s="30" t="s">
        <v>377</v>
      </c>
      <c r="T291" s="30"/>
      <c r="U291" s="35"/>
      <c r="V291" s="478">
        <v>295</v>
      </c>
      <c r="Y291" s="1196"/>
      <c r="Z291" s="26"/>
      <c r="AA291" s="26"/>
      <c r="AB291" s="26"/>
      <c r="AC291" s="26"/>
      <c r="AD291" s="26"/>
    </row>
    <row r="292" spans="1:30" ht="20.100000000000001" customHeight="1" thickBot="1" x14ac:dyDescent="0.2">
      <c r="A292" s="28"/>
      <c r="B292" s="29"/>
      <c r="C292" s="1363"/>
      <c r="D292" s="1364"/>
      <c r="E292" s="1364"/>
      <c r="F292" s="1364"/>
      <c r="G292" s="1364"/>
      <c r="H292" s="1365"/>
      <c r="I292" s="345"/>
      <c r="J292" s="30" t="s">
        <v>377</v>
      </c>
      <c r="K292" s="30"/>
      <c r="L292" s="30"/>
      <c r="M292" s="30"/>
      <c r="N292" s="30"/>
      <c r="O292" s="30"/>
      <c r="P292" s="30"/>
      <c r="Q292" s="30"/>
      <c r="R292" s="7"/>
      <c r="S292" s="30" t="s">
        <v>377</v>
      </c>
      <c r="T292" s="30"/>
      <c r="U292" s="35"/>
      <c r="V292" s="478">
        <v>296</v>
      </c>
      <c r="Y292" s="1196"/>
      <c r="Z292" s="26"/>
      <c r="AA292" s="26"/>
      <c r="AB292" s="26"/>
      <c r="AC292" s="26"/>
      <c r="AD292" s="26"/>
    </row>
    <row r="293" spans="1:30" ht="20.100000000000001" customHeight="1" x14ac:dyDescent="0.15">
      <c r="A293" s="28"/>
      <c r="B293" s="29"/>
      <c r="C293" s="33"/>
      <c r="D293" s="33"/>
      <c r="E293" s="33"/>
      <c r="F293" s="34"/>
      <c r="G293" s="551"/>
      <c r="H293" s="67"/>
      <c r="I293" s="48"/>
      <c r="J293" s="30"/>
      <c r="K293" s="30"/>
      <c r="L293" s="30"/>
      <c r="M293" s="30"/>
      <c r="N293" s="30"/>
      <c r="O293" s="30"/>
      <c r="P293" s="30"/>
      <c r="Q293" s="30"/>
      <c r="R293" s="48"/>
      <c r="S293" s="30"/>
      <c r="T293" s="30"/>
      <c r="U293" s="35"/>
      <c r="V293" s="478">
        <v>297</v>
      </c>
      <c r="Y293" s="1196"/>
      <c r="Z293" s="26"/>
      <c r="AA293" s="26"/>
      <c r="AB293" s="26"/>
      <c r="AC293" s="26"/>
      <c r="AD293" s="26"/>
    </row>
    <row r="294" spans="1:30" ht="20.100000000000001" customHeight="1" thickBot="1" x14ac:dyDescent="0.2">
      <c r="A294" s="28"/>
      <c r="B294" s="32" t="s">
        <v>337</v>
      </c>
      <c r="C294" s="29"/>
      <c r="D294" s="29"/>
      <c r="E294" s="29"/>
      <c r="F294" s="30"/>
      <c r="G294" s="502"/>
      <c r="H294" s="416"/>
      <c r="I294" s="68"/>
      <c r="J294" s="30"/>
      <c r="K294" s="30"/>
      <c r="L294" s="30"/>
      <c r="M294" s="30"/>
      <c r="N294" s="30"/>
      <c r="O294" s="30"/>
      <c r="P294" s="30"/>
      <c r="Q294" s="30"/>
      <c r="R294" s="68"/>
      <c r="S294" s="30"/>
      <c r="T294" s="30"/>
      <c r="U294" s="35"/>
      <c r="V294" s="478">
        <v>298</v>
      </c>
      <c r="Y294" s="1196"/>
      <c r="Z294" s="26"/>
      <c r="AA294" s="26"/>
      <c r="AB294" s="26"/>
      <c r="AC294" s="26"/>
      <c r="AD294" s="26"/>
    </row>
    <row r="295" spans="1:30" ht="19.5" customHeight="1" thickBot="1" x14ac:dyDescent="0.2">
      <c r="A295" s="28"/>
      <c r="B295" s="32"/>
      <c r="C295" s="29" t="s">
        <v>217</v>
      </c>
      <c r="D295" s="29"/>
      <c r="E295" s="29"/>
      <c r="F295" s="30"/>
      <c r="G295" s="502"/>
      <c r="H295" s="416"/>
      <c r="I295" s="345">
        <v>1</v>
      </c>
      <c r="J295" s="30" t="s">
        <v>377</v>
      </c>
      <c r="K295" s="30"/>
      <c r="L295" s="30"/>
      <c r="M295" s="30"/>
      <c r="N295" s="30"/>
      <c r="O295" s="30"/>
      <c r="P295" s="30"/>
      <c r="Q295" s="30"/>
      <c r="R295" s="7">
        <v>2</v>
      </c>
      <c r="S295" s="30" t="s">
        <v>377</v>
      </c>
      <c r="T295" s="30"/>
      <c r="U295" s="35"/>
      <c r="V295" s="478">
        <v>299</v>
      </c>
      <c r="W295" s="192" t="str">
        <f>IF(OR(I295="",R295=""),"未入力あり","✔")</f>
        <v>✔</v>
      </c>
      <c r="Y295" s="1196"/>
      <c r="Z295" s="26"/>
      <c r="AA295" s="26"/>
      <c r="AB295" s="26"/>
      <c r="AC295" s="26"/>
      <c r="AD295" s="26"/>
    </row>
    <row r="296" spans="1:30" ht="20.100000000000001" customHeight="1" thickBot="1" x14ac:dyDescent="0.2">
      <c r="A296" s="28"/>
      <c r="B296" s="32"/>
      <c r="C296" s="29" t="s">
        <v>506</v>
      </c>
      <c r="D296" s="29"/>
      <c r="E296" s="29"/>
      <c r="F296" s="30"/>
      <c r="G296" s="502"/>
      <c r="H296" s="69"/>
      <c r="I296" s="345">
        <v>0</v>
      </c>
      <c r="J296" s="30" t="s">
        <v>377</v>
      </c>
      <c r="K296" s="30"/>
      <c r="L296" s="30"/>
      <c r="M296" s="30"/>
      <c r="N296" s="30"/>
      <c r="O296" s="30"/>
      <c r="P296" s="30"/>
      <c r="Q296" s="30"/>
      <c r="R296" s="7">
        <v>0</v>
      </c>
      <c r="S296" s="30" t="s">
        <v>377</v>
      </c>
      <c r="T296" s="30"/>
      <c r="U296" s="35"/>
      <c r="V296" s="478">
        <v>300</v>
      </c>
      <c r="W296" s="192" t="str">
        <f>IF(OR(I296="",R296=""),"未入力あり","✔")</f>
        <v>✔</v>
      </c>
      <c r="Y296" s="1196"/>
      <c r="Z296" s="26"/>
      <c r="AA296" s="26"/>
      <c r="AB296" s="26"/>
      <c r="AC296" s="26"/>
      <c r="AD296" s="26"/>
    </row>
    <row r="297" spans="1:30" ht="20.100000000000001" customHeight="1" thickBot="1" x14ac:dyDescent="0.2">
      <c r="A297" s="28"/>
      <c r="B297" s="29"/>
      <c r="C297" s="29" t="s">
        <v>266</v>
      </c>
      <c r="D297" s="29"/>
      <c r="E297" s="29"/>
      <c r="F297" s="30"/>
      <c r="G297" s="502"/>
      <c r="H297" s="69"/>
      <c r="I297" s="345">
        <v>0</v>
      </c>
      <c r="J297" s="30" t="s">
        <v>377</v>
      </c>
      <c r="K297" s="30"/>
      <c r="L297" s="30"/>
      <c r="M297" s="30"/>
      <c r="N297" s="30"/>
      <c r="O297" s="30"/>
      <c r="P297" s="30"/>
      <c r="Q297" s="30"/>
      <c r="R297" s="7">
        <v>0</v>
      </c>
      <c r="S297" s="30" t="s">
        <v>377</v>
      </c>
      <c r="T297" s="30"/>
      <c r="U297" s="35"/>
      <c r="V297" s="478">
        <v>301</v>
      </c>
      <c r="W297" s="192" t="str">
        <f>IF(OR(I297="",R297=""),"未入力あり","✔")</f>
        <v>✔</v>
      </c>
      <c r="Y297" s="1196"/>
      <c r="Z297" s="26"/>
      <c r="AA297" s="26"/>
      <c r="AB297" s="26"/>
      <c r="AC297" s="26"/>
      <c r="AD297" s="26"/>
    </row>
    <row r="298" spans="1:30" ht="20.100000000000001" customHeight="1" thickBot="1" x14ac:dyDescent="0.2">
      <c r="A298" s="28" t="s">
        <v>1351</v>
      </c>
      <c r="B298" s="29"/>
      <c r="C298" s="29"/>
      <c r="D298" s="29"/>
      <c r="E298" s="29"/>
      <c r="F298" s="30"/>
      <c r="G298" s="502"/>
      <c r="H298" s="416"/>
      <c r="I298" s="47"/>
      <c r="J298" s="13"/>
      <c r="K298" s="13"/>
      <c r="L298" s="13"/>
      <c r="M298" s="13"/>
      <c r="N298" s="13"/>
      <c r="O298" s="13"/>
      <c r="P298" s="13"/>
      <c r="Q298" s="13"/>
      <c r="R298" s="47"/>
      <c r="S298" s="13"/>
      <c r="T298" s="30"/>
      <c r="U298" s="35"/>
      <c r="V298" s="478">
        <v>302</v>
      </c>
      <c r="Y298" s="1196"/>
      <c r="Z298" s="26"/>
      <c r="AA298" s="26"/>
      <c r="AB298" s="26"/>
      <c r="AC298" s="26"/>
      <c r="AD298" s="26"/>
    </row>
    <row r="299" spans="1:30" ht="20.100000000000001" customHeight="1" thickBot="1" x14ac:dyDescent="0.2">
      <c r="A299" s="28"/>
      <c r="B299" s="29" t="s">
        <v>1154</v>
      </c>
      <c r="C299" s="29"/>
      <c r="D299" s="29"/>
      <c r="E299" s="29"/>
      <c r="F299" s="30"/>
      <c r="G299" s="502"/>
      <c r="H299" s="416"/>
      <c r="I299" s="47"/>
      <c r="J299" s="13"/>
      <c r="K299" s="13"/>
      <c r="L299" s="13"/>
      <c r="M299" s="13"/>
      <c r="N299" s="13"/>
      <c r="O299" s="13"/>
      <c r="P299" s="13"/>
      <c r="Q299" s="13"/>
      <c r="R299" s="6" t="s">
        <v>1665</v>
      </c>
      <c r="S299" s="552" t="s">
        <v>410</v>
      </c>
      <c r="T299" s="30"/>
      <c r="U299" s="35"/>
      <c r="V299" s="478">
        <v>303</v>
      </c>
      <c r="W299" s="192" t="str">
        <f>IF(R299="","未入力あり","✔")</f>
        <v>✔</v>
      </c>
      <c r="Y299" s="1196"/>
      <c r="Z299" s="26"/>
      <c r="AA299" s="26"/>
      <c r="AB299" s="26"/>
      <c r="AC299" s="26"/>
      <c r="AD299" s="26"/>
    </row>
    <row r="300" spans="1:30" ht="20.100000000000001" customHeight="1" thickBot="1" x14ac:dyDescent="0.2">
      <c r="A300" s="28"/>
      <c r="B300" s="29" t="s">
        <v>1155</v>
      </c>
      <c r="C300" s="29"/>
      <c r="D300" s="29"/>
      <c r="E300" s="29"/>
      <c r="F300" s="30"/>
      <c r="G300" s="502"/>
      <c r="H300" s="54"/>
      <c r="I300" s="47"/>
      <c r="J300" s="13"/>
      <c r="K300" s="13"/>
      <c r="L300" s="13"/>
      <c r="M300" s="13"/>
      <c r="N300" s="13"/>
      <c r="O300" s="13"/>
      <c r="P300" s="13"/>
      <c r="Q300" s="13"/>
      <c r="R300" s="47"/>
      <c r="S300" s="13"/>
      <c r="T300" s="30"/>
      <c r="U300" s="35"/>
      <c r="V300" s="478">
        <v>304</v>
      </c>
      <c r="Y300" s="1196"/>
      <c r="Z300" s="26"/>
      <c r="AA300" s="26"/>
      <c r="AB300" s="26"/>
      <c r="AC300" s="26"/>
      <c r="AD300" s="26"/>
    </row>
    <row r="301" spans="1:30" ht="20.100000000000001" customHeight="1" thickBot="1" x14ac:dyDescent="0.2">
      <c r="A301" s="28"/>
      <c r="B301" s="29"/>
      <c r="C301" s="29" t="s">
        <v>339</v>
      </c>
      <c r="D301" s="29"/>
      <c r="E301" s="29"/>
      <c r="F301" s="30"/>
      <c r="G301" s="502"/>
      <c r="H301" s="6" t="s">
        <v>293</v>
      </c>
      <c r="I301" s="552" t="s">
        <v>507</v>
      </c>
      <c r="J301" s="70"/>
      <c r="K301" s="70"/>
      <c r="L301" s="70"/>
      <c r="M301" s="70"/>
      <c r="N301" s="70"/>
      <c r="O301" s="70"/>
      <c r="P301" s="70"/>
      <c r="Q301" s="70" t="s">
        <v>230</v>
      </c>
      <c r="R301" s="7">
        <v>6</v>
      </c>
      <c r="S301" s="1410" t="s">
        <v>1609</v>
      </c>
      <c r="T301" s="1411"/>
      <c r="U301" s="1412"/>
      <c r="V301" s="478">
        <v>305</v>
      </c>
      <c r="W301" s="192" t="str">
        <f>IF(OR(H301="",R301=""),"未入力あり","✔")</f>
        <v>✔</v>
      </c>
      <c r="Y301" s="1196"/>
      <c r="Z301" s="26"/>
      <c r="AA301" s="26"/>
      <c r="AB301" s="26"/>
      <c r="AC301" s="26"/>
      <c r="AD301" s="26"/>
    </row>
    <row r="302" spans="1:30" ht="20.100000000000001" customHeight="1" thickBot="1" x14ac:dyDescent="0.2">
      <c r="A302" s="28"/>
      <c r="B302" s="29"/>
      <c r="C302" s="32" t="s">
        <v>348</v>
      </c>
      <c r="D302" s="29"/>
      <c r="E302" s="29"/>
      <c r="F302" s="30"/>
      <c r="G302" s="502"/>
      <c r="H302" s="6" t="s">
        <v>340</v>
      </c>
      <c r="I302" s="552" t="s">
        <v>508</v>
      </c>
      <c r="J302" s="70"/>
      <c r="K302" s="70"/>
      <c r="L302" s="70"/>
      <c r="M302" s="70"/>
      <c r="N302" s="70"/>
      <c r="O302" s="70"/>
      <c r="P302" s="70"/>
      <c r="Q302" s="70" t="s">
        <v>230</v>
      </c>
      <c r="R302" s="7">
        <v>0</v>
      </c>
      <c r="S302" s="1410" t="s">
        <v>1610</v>
      </c>
      <c r="T302" s="1411"/>
      <c r="U302" s="1412"/>
      <c r="V302" s="478">
        <v>306</v>
      </c>
      <c r="W302" s="192" t="str">
        <f>IF(OR(H302="",R302=""),"未入力あり","✔")</f>
        <v>✔</v>
      </c>
      <c r="Y302" s="1196"/>
      <c r="Z302" s="26"/>
      <c r="AA302" s="26"/>
      <c r="AB302" s="26"/>
      <c r="AC302" s="26"/>
      <c r="AD302" s="26"/>
    </row>
    <row r="303" spans="1:30" ht="20.100000000000001" customHeight="1" thickBot="1" x14ac:dyDescent="0.2">
      <c r="A303" s="28"/>
      <c r="B303" s="29"/>
      <c r="C303" s="32" t="s">
        <v>731</v>
      </c>
      <c r="D303" s="29"/>
      <c r="E303" s="29"/>
      <c r="F303" s="30"/>
      <c r="G303" s="502"/>
      <c r="H303" s="6" t="s">
        <v>293</v>
      </c>
      <c r="I303" s="552" t="s">
        <v>409</v>
      </c>
      <c r="J303" s="70"/>
      <c r="K303" s="70"/>
      <c r="L303" s="70"/>
      <c r="M303" s="70"/>
      <c r="N303" s="70"/>
      <c r="O303" s="70"/>
      <c r="P303" s="70"/>
      <c r="Q303" s="70" t="s">
        <v>230</v>
      </c>
      <c r="R303" s="7">
        <v>12</v>
      </c>
      <c r="S303" s="1410" t="s">
        <v>1610</v>
      </c>
      <c r="T303" s="1411"/>
      <c r="U303" s="1412"/>
      <c r="V303" s="478">
        <v>307</v>
      </c>
      <c r="W303" s="192" t="str">
        <f>IF(OR(H303="",R303=""),"未入力あり","✔")</f>
        <v>✔</v>
      </c>
      <c r="Y303" s="1196"/>
      <c r="Z303" s="26"/>
      <c r="AA303" s="26"/>
      <c r="AB303" s="26"/>
      <c r="AC303" s="26"/>
      <c r="AD303" s="26"/>
    </row>
    <row r="304" spans="1:30" ht="20.100000000000001" customHeight="1" x14ac:dyDescent="0.15">
      <c r="A304" s="28"/>
      <c r="B304" s="29"/>
      <c r="C304" s="32"/>
      <c r="D304" s="29"/>
      <c r="E304" s="29"/>
      <c r="F304" s="30"/>
      <c r="G304" s="502"/>
      <c r="H304" s="416"/>
      <c r="I304" s="47"/>
      <c r="J304" s="13"/>
      <c r="K304" s="13"/>
      <c r="L304" s="13"/>
      <c r="M304" s="13"/>
      <c r="N304" s="13"/>
      <c r="O304" s="13"/>
      <c r="P304" s="13"/>
      <c r="Q304" s="13"/>
      <c r="R304" s="47"/>
      <c r="S304" s="552"/>
      <c r="T304" s="40"/>
      <c r="U304" s="35"/>
      <c r="V304" s="478">
        <v>308</v>
      </c>
      <c r="Y304" s="1196"/>
      <c r="Z304" s="26"/>
      <c r="AA304" s="26"/>
      <c r="AB304" s="26"/>
      <c r="AC304" s="26"/>
      <c r="AD304" s="26"/>
    </row>
    <row r="305" spans="1:30" ht="20.100000000000001" customHeight="1" x14ac:dyDescent="0.15">
      <c r="A305" s="28" t="s">
        <v>1352</v>
      </c>
      <c r="B305" s="29"/>
      <c r="C305" s="29"/>
      <c r="D305" s="29"/>
      <c r="E305" s="29"/>
      <c r="F305" s="30"/>
      <c r="G305" s="502"/>
      <c r="H305" s="416"/>
      <c r="I305" s="47"/>
      <c r="J305" s="13"/>
      <c r="K305" s="13"/>
      <c r="L305" s="13"/>
      <c r="M305" s="13"/>
      <c r="N305" s="13"/>
      <c r="O305" s="13"/>
      <c r="P305" s="13"/>
      <c r="Q305" s="13"/>
      <c r="R305" s="47"/>
      <c r="S305" s="13"/>
      <c r="T305" s="30"/>
      <c r="U305" s="35"/>
      <c r="V305" s="478">
        <v>309</v>
      </c>
      <c r="Y305" s="1196"/>
      <c r="Z305" s="1409"/>
      <c r="AA305" s="26"/>
      <c r="AB305" s="26"/>
      <c r="AC305" s="26"/>
      <c r="AD305" s="26"/>
    </row>
    <row r="306" spans="1:30" ht="20.100000000000001" customHeight="1" thickBot="1" x14ac:dyDescent="0.2">
      <c r="A306" s="28"/>
      <c r="B306" s="32" t="s">
        <v>509</v>
      </c>
      <c r="C306" s="32" t="s">
        <v>427</v>
      </c>
      <c r="D306" s="46"/>
      <c r="E306" s="29"/>
      <c r="F306" s="29"/>
      <c r="G306" s="502" t="s">
        <v>510</v>
      </c>
      <c r="H306" s="416"/>
      <c r="I306" s="47"/>
      <c r="J306" s="13"/>
      <c r="K306" s="13"/>
      <c r="L306" s="13"/>
      <c r="M306" s="13"/>
      <c r="N306" s="13"/>
      <c r="O306" s="13"/>
      <c r="P306" s="13"/>
      <c r="Q306" s="13"/>
      <c r="R306" s="47"/>
      <c r="S306" s="13"/>
      <c r="T306" s="30"/>
      <c r="U306" s="35"/>
      <c r="V306" s="478">
        <v>310</v>
      </c>
      <c r="Y306" s="1196"/>
      <c r="Z306" s="1409"/>
      <c r="AA306" s="26"/>
      <c r="AB306" s="26"/>
      <c r="AC306" s="26"/>
      <c r="AD306" s="26"/>
    </row>
    <row r="307" spans="1:30" ht="20.100000000000001" customHeight="1" thickBot="1" x14ac:dyDescent="0.2">
      <c r="A307" s="28"/>
      <c r="B307" s="46"/>
      <c r="C307" s="32"/>
      <c r="D307" s="32" t="s">
        <v>1634</v>
      </c>
      <c r="E307" s="30"/>
      <c r="F307" s="30"/>
      <c r="G307" s="502"/>
      <c r="H307" s="416"/>
      <c r="I307" s="47"/>
      <c r="J307" s="13"/>
      <c r="K307" s="13"/>
      <c r="L307" s="13"/>
      <c r="M307" s="13"/>
      <c r="N307" s="13"/>
      <c r="O307" s="13"/>
      <c r="P307" s="13"/>
      <c r="Q307" s="13"/>
      <c r="R307" s="448">
        <v>4368</v>
      </c>
      <c r="S307" s="30" t="s">
        <v>329</v>
      </c>
      <c r="T307" s="29"/>
      <c r="U307" s="36"/>
      <c r="V307" s="478">
        <v>311</v>
      </c>
      <c r="W307" s="192" t="str">
        <f>IF(R307="","未入力あり","✔")</f>
        <v>✔</v>
      </c>
      <c r="Y307" s="1196"/>
      <c r="Z307" s="1409"/>
      <c r="AA307" s="26"/>
      <c r="AB307" s="26"/>
      <c r="AC307" s="26"/>
      <c r="AD307" s="26"/>
    </row>
    <row r="308" spans="1:30" ht="20.100000000000001" customHeight="1" thickBot="1" x14ac:dyDescent="0.2">
      <c r="A308" s="28"/>
      <c r="B308" s="46"/>
      <c r="C308" s="32"/>
      <c r="D308" s="29"/>
      <c r="E308" s="32" t="s">
        <v>1635</v>
      </c>
      <c r="F308" s="32"/>
      <c r="G308" s="502"/>
      <c r="H308" s="416"/>
      <c r="I308" s="47"/>
      <c r="J308" s="13"/>
      <c r="K308" s="13"/>
      <c r="L308" s="13"/>
      <c r="M308" s="13"/>
      <c r="N308" s="13"/>
      <c r="O308" s="13"/>
      <c r="P308" s="13"/>
      <c r="Q308" s="13"/>
      <c r="R308" s="448">
        <v>754</v>
      </c>
      <c r="S308" s="30" t="s">
        <v>329</v>
      </c>
      <c r="T308" s="29"/>
      <c r="U308" s="36"/>
      <c r="V308" s="478">
        <v>312</v>
      </c>
      <c r="W308" s="192" t="str">
        <f>IF(R308="","未入力あり","✔")</f>
        <v>✔</v>
      </c>
      <c r="Y308" s="1196"/>
      <c r="Z308" s="1409"/>
      <c r="AA308" s="26"/>
      <c r="AB308" s="26"/>
      <c r="AC308" s="26"/>
      <c r="AD308" s="26"/>
    </row>
    <row r="309" spans="1:30" ht="20.100000000000001" customHeight="1" thickBot="1" x14ac:dyDescent="0.2">
      <c r="A309" s="28"/>
      <c r="B309" s="46"/>
      <c r="C309" s="32"/>
      <c r="D309" s="32"/>
      <c r="E309" s="32" t="s">
        <v>324</v>
      </c>
      <c r="F309" s="32"/>
      <c r="G309" s="502"/>
      <c r="H309" s="416"/>
      <c r="I309" s="47"/>
      <c r="J309" s="13"/>
      <c r="K309" s="13"/>
      <c r="L309" s="13"/>
      <c r="M309" s="13"/>
      <c r="N309" s="13"/>
      <c r="O309" s="13"/>
      <c r="P309" s="13"/>
      <c r="Q309" s="13"/>
      <c r="R309" s="902">
        <v>17.3</v>
      </c>
      <c r="S309" s="30" t="s">
        <v>511</v>
      </c>
      <c r="T309" s="29"/>
      <c r="U309" s="36"/>
      <c r="V309" s="478">
        <v>313</v>
      </c>
      <c r="W309" s="192"/>
      <c r="Y309" s="1196"/>
      <c r="Z309" s="1409"/>
      <c r="AA309" s="26"/>
      <c r="AB309" s="26"/>
      <c r="AC309" s="26"/>
      <c r="AD309" s="26"/>
    </row>
    <row r="310" spans="1:30" ht="20.100000000000001" customHeight="1" thickBot="1" x14ac:dyDescent="0.2">
      <c r="A310" s="28"/>
      <c r="B310" s="46"/>
      <c r="C310" s="32"/>
      <c r="D310" s="32" t="s">
        <v>512</v>
      </c>
      <c r="E310" s="32"/>
      <c r="F310" s="32" t="s">
        <v>1152</v>
      </c>
      <c r="G310" s="502"/>
      <c r="H310" s="416"/>
      <c r="I310" s="47"/>
      <c r="J310" s="13"/>
      <c r="K310" s="13"/>
      <c r="L310" s="13"/>
      <c r="M310" s="13"/>
      <c r="N310" s="13"/>
      <c r="O310" s="13"/>
      <c r="P310" s="13"/>
      <c r="Q310" s="13"/>
      <c r="R310" s="448">
        <v>64</v>
      </c>
      <c r="S310" s="30" t="s">
        <v>329</v>
      </c>
      <c r="T310" s="29"/>
      <c r="U310" s="36"/>
      <c r="V310" s="478">
        <v>314</v>
      </c>
      <c r="W310" s="192" t="str">
        <f t="shared" ref="W310:W316" si="8">IF(R310="","未入力あり","✔")</f>
        <v>✔</v>
      </c>
      <c r="Y310" s="1196"/>
      <c r="Z310" s="1409"/>
      <c r="AA310" s="26"/>
      <c r="AB310" s="26"/>
      <c r="AC310" s="26"/>
      <c r="AD310" s="26"/>
    </row>
    <row r="311" spans="1:30" ht="20.100000000000001" customHeight="1" thickBot="1" x14ac:dyDescent="0.2">
      <c r="A311" s="28"/>
      <c r="B311" s="46"/>
      <c r="C311" s="32"/>
      <c r="D311" s="32" t="s">
        <v>513</v>
      </c>
      <c r="E311" s="29"/>
      <c r="F311" s="29" t="s">
        <v>128</v>
      </c>
      <c r="G311" s="502"/>
      <c r="H311" s="416"/>
      <c r="I311" s="47"/>
      <c r="J311" s="13"/>
      <c r="K311" s="13"/>
      <c r="L311" s="13"/>
      <c r="M311" s="13"/>
      <c r="N311" s="13"/>
      <c r="O311" s="13"/>
      <c r="P311" s="13"/>
      <c r="Q311" s="13"/>
      <c r="R311" s="448">
        <v>70</v>
      </c>
      <c r="S311" s="30" t="s">
        <v>329</v>
      </c>
      <c r="T311" s="29"/>
      <c r="U311" s="36"/>
      <c r="V311" s="478">
        <v>315</v>
      </c>
      <c r="W311" s="192" t="str">
        <f t="shared" si="8"/>
        <v>✔</v>
      </c>
      <c r="Y311" s="1196"/>
      <c r="Z311" s="1409"/>
      <c r="AA311" s="26"/>
      <c r="AB311" s="26"/>
      <c r="AC311" s="26"/>
      <c r="AD311" s="26"/>
    </row>
    <row r="312" spans="1:30" ht="20.100000000000001" customHeight="1" thickBot="1" x14ac:dyDescent="0.2">
      <c r="A312" s="28"/>
      <c r="B312" s="46"/>
      <c r="C312" s="32"/>
      <c r="D312" s="32" t="s">
        <v>514</v>
      </c>
      <c r="E312" s="32"/>
      <c r="F312" s="32" t="s">
        <v>129</v>
      </c>
      <c r="G312" s="502"/>
      <c r="H312" s="416"/>
      <c r="I312" s="47"/>
      <c r="J312" s="13"/>
      <c r="K312" s="13"/>
      <c r="L312" s="13"/>
      <c r="M312" s="13"/>
      <c r="N312" s="13"/>
      <c r="O312" s="13"/>
      <c r="P312" s="13"/>
      <c r="Q312" s="13"/>
      <c r="R312" s="448">
        <v>203</v>
      </c>
      <c r="S312" s="30" t="s">
        <v>329</v>
      </c>
      <c r="T312" s="29"/>
      <c r="U312" s="36"/>
      <c r="V312" s="478">
        <v>316</v>
      </c>
      <c r="W312" s="192" t="str">
        <f t="shared" si="8"/>
        <v>✔</v>
      </c>
      <c r="Y312" s="1196"/>
      <c r="Z312" s="1409"/>
      <c r="AA312" s="26"/>
      <c r="AB312" s="26"/>
      <c r="AC312" s="26"/>
      <c r="AD312" s="26"/>
    </row>
    <row r="313" spans="1:30" ht="20.100000000000001" customHeight="1" thickBot="1" x14ac:dyDescent="0.2">
      <c r="A313" s="28"/>
      <c r="B313" s="46"/>
      <c r="C313" s="32"/>
      <c r="D313" s="32" t="s">
        <v>434</v>
      </c>
      <c r="E313" s="32"/>
      <c r="F313" s="32" t="s">
        <v>130</v>
      </c>
      <c r="G313" s="502"/>
      <c r="H313" s="416"/>
      <c r="I313" s="47"/>
      <c r="J313" s="13"/>
      <c r="K313" s="13"/>
      <c r="L313" s="13"/>
      <c r="M313" s="13"/>
      <c r="N313" s="13"/>
      <c r="O313" s="13"/>
      <c r="P313" s="13"/>
      <c r="Q313" s="13"/>
      <c r="R313" s="448">
        <v>40</v>
      </c>
      <c r="S313" s="30" t="s">
        <v>329</v>
      </c>
      <c r="T313" s="29"/>
      <c r="U313" s="36"/>
      <c r="V313" s="478">
        <v>317</v>
      </c>
      <c r="W313" s="192" t="str">
        <f t="shared" si="8"/>
        <v>✔</v>
      </c>
      <c r="Y313" s="1196"/>
      <c r="Z313" s="1409"/>
      <c r="AA313" s="26"/>
      <c r="AB313" s="26"/>
      <c r="AC313" s="26"/>
      <c r="AD313" s="26"/>
    </row>
    <row r="314" spans="1:30" ht="20.25" customHeight="1" thickBot="1" x14ac:dyDescent="0.2">
      <c r="A314" s="28"/>
      <c r="B314" s="46"/>
      <c r="C314" s="32"/>
      <c r="D314" s="32"/>
      <c r="E314" s="32"/>
      <c r="F314" s="32" t="s">
        <v>131</v>
      </c>
      <c r="G314" s="502"/>
      <c r="H314" s="416"/>
      <c r="I314" s="47"/>
      <c r="J314" s="13"/>
      <c r="K314" s="13"/>
      <c r="L314" s="13"/>
      <c r="M314" s="13"/>
      <c r="N314" s="13"/>
      <c r="O314" s="13"/>
      <c r="P314" s="13"/>
      <c r="Q314" s="240"/>
      <c r="R314" s="448">
        <v>56</v>
      </c>
      <c r="S314" s="30" t="s">
        <v>329</v>
      </c>
      <c r="T314" s="29"/>
      <c r="U314" s="36"/>
      <c r="V314" s="478">
        <v>318</v>
      </c>
      <c r="W314" s="192" t="str">
        <f t="shared" si="8"/>
        <v>✔</v>
      </c>
      <c r="Y314" s="1196"/>
      <c r="Z314" s="1409"/>
      <c r="AA314" s="26"/>
      <c r="AB314" s="26"/>
      <c r="AC314" s="26"/>
      <c r="AD314" s="26"/>
    </row>
    <row r="315" spans="1:30" ht="20.100000000000001" customHeight="1" thickBot="1" x14ac:dyDescent="0.2">
      <c r="A315" s="28"/>
      <c r="B315" s="840"/>
      <c r="C315" s="841"/>
      <c r="D315" s="841" t="s">
        <v>1636</v>
      </c>
      <c r="E315" s="53"/>
      <c r="F315" s="53"/>
      <c r="G315" s="485"/>
      <c r="H315" s="54"/>
      <c r="I315" s="55"/>
      <c r="J315" s="842"/>
      <c r="K315" s="842"/>
      <c r="L315" s="842"/>
      <c r="M315" s="842"/>
      <c r="N315" s="842"/>
      <c r="O315" s="842"/>
      <c r="P315" s="842"/>
      <c r="Q315" s="842"/>
      <c r="R315" s="448">
        <v>3439</v>
      </c>
      <c r="S315" s="30" t="s">
        <v>329</v>
      </c>
      <c r="T315" s="29"/>
      <c r="U315" s="36"/>
      <c r="V315" s="478">
        <v>319</v>
      </c>
      <c r="W315" s="192" t="str">
        <f t="shared" si="8"/>
        <v>✔</v>
      </c>
      <c r="Y315" s="1196"/>
      <c r="Z315" s="839"/>
      <c r="AA315" s="26"/>
      <c r="AB315" s="26"/>
      <c r="AC315" s="26"/>
      <c r="AD315" s="26"/>
    </row>
    <row r="316" spans="1:30" ht="20.100000000000001" customHeight="1" thickBot="1" x14ac:dyDescent="0.2">
      <c r="A316" s="1187"/>
      <c r="B316" s="1188"/>
      <c r="C316" s="843"/>
      <c r="D316" s="843" t="s">
        <v>1637</v>
      </c>
      <c r="E316" s="844"/>
      <c r="F316" s="844"/>
      <c r="G316" s="845"/>
      <c r="H316" s="846"/>
      <c r="I316" s="847"/>
      <c r="J316" s="848"/>
      <c r="K316" s="848"/>
      <c r="L316" s="848"/>
      <c r="M316" s="848"/>
      <c r="N316" s="848"/>
      <c r="O316" s="848"/>
      <c r="P316" s="848"/>
      <c r="Q316" s="848"/>
      <c r="R316" s="448">
        <v>195</v>
      </c>
      <c r="S316" s="30" t="s">
        <v>329</v>
      </c>
      <c r="T316" s="29"/>
      <c r="U316" s="36"/>
      <c r="V316" s="478">
        <v>320</v>
      </c>
      <c r="W316" s="192" t="str">
        <f t="shared" si="8"/>
        <v>✔</v>
      </c>
      <c r="Y316" s="1196"/>
      <c r="Z316" s="839"/>
      <c r="AA316" s="26"/>
      <c r="AB316" s="26"/>
      <c r="AC316" s="26"/>
      <c r="AD316" s="26"/>
    </row>
    <row r="317" spans="1:30" ht="159.94999999999999" customHeight="1" thickBot="1" x14ac:dyDescent="0.2">
      <c r="A317" s="58"/>
      <c r="B317" s="241"/>
      <c r="C317" s="242"/>
      <c r="D317" s="1413" t="s">
        <v>1151</v>
      </c>
      <c r="E317" s="1413"/>
      <c r="F317" s="1413"/>
      <c r="G317" s="1413"/>
      <c r="H317" s="1413"/>
      <c r="I317" s="1413"/>
      <c r="J317" s="1413"/>
      <c r="K317" s="1413"/>
      <c r="L317" s="1413"/>
      <c r="M317" s="1413"/>
      <c r="N317" s="1413"/>
      <c r="O317" s="1413"/>
      <c r="P317" s="1413"/>
      <c r="Q317" s="1413"/>
      <c r="R317" s="1413"/>
      <c r="S317" s="13"/>
      <c r="T317" s="30"/>
      <c r="U317" s="35"/>
      <c r="V317" s="478">
        <v>321</v>
      </c>
      <c r="Y317" s="1196"/>
      <c r="AA317" s="26"/>
      <c r="AB317" s="26"/>
      <c r="AC317" s="26"/>
      <c r="AD317" s="26"/>
    </row>
    <row r="318" spans="1:30" ht="20.100000000000001" customHeight="1" thickBot="1" x14ac:dyDescent="0.2">
      <c r="A318" s="28"/>
      <c r="B318" s="46"/>
      <c r="C318" s="29"/>
      <c r="D318" s="32" t="s">
        <v>1638</v>
      </c>
      <c r="E318" s="29"/>
      <c r="F318" s="30"/>
      <c r="G318" s="502"/>
      <c r="H318" s="416"/>
      <c r="I318" s="47"/>
      <c r="J318" s="13"/>
      <c r="K318" s="13"/>
      <c r="L318" s="13"/>
      <c r="M318" s="13"/>
      <c r="N318" s="13"/>
      <c r="O318" s="13"/>
      <c r="P318" s="13"/>
      <c r="Q318" s="240"/>
      <c r="R318" s="1326">
        <v>0</v>
      </c>
      <c r="S318" s="53" t="s">
        <v>172</v>
      </c>
      <c r="T318" s="53"/>
      <c r="U318" s="35"/>
      <c r="V318" s="478">
        <v>322</v>
      </c>
      <c r="W318" s="192" t="str">
        <f>IF(R318="","未入力あり","✔")</f>
        <v>✔</v>
      </c>
      <c r="Y318" s="1196"/>
      <c r="AA318" s="26"/>
      <c r="AB318" s="26"/>
      <c r="AC318" s="26"/>
      <c r="AD318" s="26"/>
    </row>
    <row r="319" spans="1:30" ht="20.100000000000001" customHeight="1" thickBot="1" x14ac:dyDescent="0.2">
      <c r="A319" s="28"/>
      <c r="B319" s="46"/>
      <c r="C319" s="29"/>
      <c r="D319" s="32" t="s">
        <v>1600</v>
      </c>
      <c r="E319" s="29"/>
      <c r="F319" s="30"/>
      <c r="G319" s="502"/>
      <c r="H319" s="416"/>
      <c r="I319" s="47"/>
      <c r="J319" s="13"/>
      <c r="K319" s="13"/>
      <c r="L319" s="13"/>
      <c r="M319" s="13"/>
      <c r="N319" s="13"/>
      <c r="O319" s="13"/>
      <c r="P319" s="13"/>
      <c r="Q319" s="13"/>
      <c r="R319" s="448">
        <v>64</v>
      </c>
      <c r="S319" s="30" t="s">
        <v>172</v>
      </c>
      <c r="T319" s="30"/>
      <c r="U319" s="35"/>
      <c r="V319" s="478">
        <v>323</v>
      </c>
      <c r="W319" s="192" t="str">
        <f>IF(R319="","未入力あり","✔")</f>
        <v>✔</v>
      </c>
      <c r="Y319" s="1196"/>
      <c r="AA319" s="26"/>
      <c r="AB319" s="26"/>
      <c r="AC319" s="26"/>
      <c r="AD319" s="26"/>
    </row>
    <row r="320" spans="1:30" ht="20.100000000000001" customHeight="1" x14ac:dyDescent="0.15">
      <c r="A320" s="28"/>
      <c r="B320" s="29"/>
      <c r="C320" s="32"/>
      <c r="D320" s="32"/>
      <c r="E320" s="502"/>
      <c r="F320" s="29"/>
      <c r="G320" s="29"/>
      <c r="H320" s="416"/>
      <c r="I320" s="47"/>
      <c r="J320" s="13"/>
      <c r="K320" s="13"/>
      <c r="L320" s="13"/>
      <c r="M320" s="13"/>
      <c r="N320" s="13"/>
      <c r="O320" s="13"/>
      <c r="P320" s="13"/>
      <c r="Q320" s="13"/>
      <c r="R320" s="153"/>
      <c r="S320" s="30"/>
      <c r="T320" s="29"/>
      <c r="U320" s="72"/>
      <c r="V320" s="478">
        <v>324</v>
      </c>
      <c r="Y320" s="1196"/>
      <c r="Z320" s="1409"/>
      <c r="AA320" s="26"/>
      <c r="AB320" s="26"/>
      <c r="AC320" s="26"/>
      <c r="AD320" s="26"/>
    </row>
    <row r="321" spans="1:30" ht="19.5" customHeight="1" x14ac:dyDescent="0.15">
      <c r="A321" s="28"/>
      <c r="B321" s="32"/>
      <c r="C321" s="32"/>
      <c r="D321" s="29"/>
      <c r="E321" s="29"/>
      <c r="F321" s="30"/>
      <c r="G321" s="29"/>
      <c r="H321" s="416"/>
      <c r="I321" s="47"/>
      <c r="J321" s="13"/>
      <c r="K321" s="13"/>
      <c r="L321" s="13"/>
      <c r="M321" s="13"/>
      <c r="N321" s="13"/>
      <c r="O321" s="13"/>
      <c r="P321" s="13"/>
      <c r="Q321" s="13"/>
      <c r="R321" s="48"/>
      <c r="S321" s="30"/>
      <c r="T321" s="30"/>
      <c r="U321" s="71"/>
      <c r="V321" s="478">
        <v>325</v>
      </c>
      <c r="Y321" s="1196"/>
      <c r="Z321" s="1409"/>
      <c r="AA321" s="26"/>
      <c r="AB321" s="26"/>
      <c r="AC321" s="26"/>
      <c r="AD321" s="26"/>
    </row>
    <row r="322" spans="1:30" ht="20.100000000000001" customHeight="1" x14ac:dyDescent="0.15">
      <c r="A322" s="28"/>
      <c r="B322" s="32" t="s">
        <v>735</v>
      </c>
      <c r="C322" s="32" t="s">
        <v>300</v>
      </c>
      <c r="D322" s="46"/>
      <c r="E322" s="29"/>
      <c r="F322" s="29"/>
      <c r="G322" s="502"/>
      <c r="H322" s="416"/>
      <c r="I322" s="47"/>
      <c r="J322" s="13"/>
      <c r="K322" s="13"/>
      <c r="L322" s="13"/>
      <c r="M322" s="13"/>
      <c r="N322" s="13"/>
      <c r="O322" s="13"/>
      <c r="P322" s="13"/>
      <c r="Q322" s="13"/>
      <c r="R322" s="445"/>
      <c r="S322" s="30"/>
      <c r="T322" s="30"/>
      <c r="U322" s="35"/>
      <c r="V322" s="478">
        <v>326</v>
      </c>
      <c r="Y322" s="1196"/>
      <c r="Z322" s="1409"/>
      <c r="AA322" s="26"/>
      <c r="AB322" s="26"/>
      <c r="AC322" s="26"/>
      <c r="AD322" s="26"/>
    </row>
    <row r="323" spans="1:30" ht="20.100000000000001" customHeight="1" thickBot="1" x14ac:dyDescent="0.2">
      <c r="A323" s="28"/>
      <c r="B323" s="46"/>
      <c r="C323" s="32" t="s">
        <v>517</v>
      </c>
      <c r="D323" s="32" t="s">
        <v>338</v>
      </c>
      <c r="E323" s="30"/>
      <c r="F323" s="30"/>
      <c r="G323" s="502"/>
      <c r="H323" s="416"/>
      <c r="I323" s="47"/>
      <c r="J323" s="13"/>
      <c r="K323" s="13"/>
      <c r="L323" s="13"/>
      <c r="M323" s="13"/>
      <c r="N323" s="13"/>
      <c r="O323" s="13"/>
      <c r="P323" s="13"/>
      <c r="Q323" s="13"/>
      <c r="R323" s="445"/>
      <c r="S323" s="30"/>
      <c r="T323" s="30"/>
      <c r="U323" s="35"/>
      <c r="V323" s="478">
        <v>327</v>
      </c>
      <c r="Y323" s="1196"/>
      <c r="Z323" s="1409"/>
      <c r="AA323" s="26"/>
      <c r="AB323" s="26"/>
      <c r="AC323" s="26"/>
      <c r="AD323" s="26"/>
    </row>
    <row r="324" spans="1:30" ht="20.100000000000001" customHeight="1" thickBot="1" x14ac:dyDescent="0.2">
      <c r="A324" s="28"/>
      <c r="B324" s="29"/>
      <c r="C324" s="29"/>
      <c r="D324" s="32"/>
      <c r="E324" s="32" t="s">
        <v>1639</v>
      </c>
      <c r="F324" s="30"/>
      <c r="G324" s="502"/>
      <c r="H324" s="416"/>
      <c r="I324" s="47"/>
      <c r="J324" s="13"/>
      <c r="K324" s="13"/>
      <c r="L324" s="13"/>
      <c r="M324" s="13"/>
      <c r="N324" s="13"/>
      <c r="O324" s="13"/>
      <c r="P324" s="13"/>
      <c r="Q324" s="13"/>
      <c r="R324" s="448">
        <v>1569</v>
      </c>
      <c r="S324" s="30" t="s">
        <v>172</v>
      </c>
      <c r="T324" s="30"/>
      <c r="U324" s="35"/>
      <c r="V324" s="478">
        <v>328</v>
      </c>
      <c r="W324" s="192" t="str">
        <f>IF(R324="","未入力あり","✔")</f>
        <v>✔</v>
      </c>
      <c r="X324" s="22"/>
      <c r="Y324" s="1196"/>
      <c r="Z324" s="1409"/>
      <c r="AA324" s="26"/>
      <c r="AB324" s="26"/>
      <c r="AC324" s="26"/>
      <c r="AD324" s="26"/>
    </row>
    <row r="325" spans="1:30" ht="20.100000000000001" customHeight="1" thickBot="1" x14ac:dyDescent="0.2">
      <c r="A325" s="28"/>
      <c r="B325" s="29"/>
      <c r="C325" s="29"/>
      <c r="D325" s="32"/>
      <c r="E325" s="32" t="s">
        <v>1640</v>
      </c>
      <c r="F325" s="30"/>
      <c r="G325" s="502"/>
      <c r="H325" s="416"/>
      <c r="I325" s="47"/>
      <c r="J325" s="13"/>
      <c r="K325" s="13"/>
      <c r="L325" s="13"/>
      <c r="M325" s="13"/>
      <c r="N325" s="13"/>
      <c r="O325" s="13"/>
      <c r="P325" s="13"/>
      <c r="Q325" s="13"/>
      <c r="R325" s="448">
        <v>1671</v>
      </c>
      <c r="S325" s="30" t="s">
        <v>172</v>
      </c>
      <c r="T325" s="30"/>
      <c r="U325" s="35"/>
      <c r="V325" s="478">
        <v>329</v>
      </c>
      <c r="W325" s="192" t="str">
        <f>IF(R325="","未入力あり","✔")</f>
        <v>✔</v>
      </c>
      <c r="X325" s="22"/>
      <c r="Y325" s="1196"/>
      <c r="Z325" s="1409"/>
      <c r="AA325" s="26"/>
      <c r="AB325" s="26"/>
      <c r="AC325" s="26"/>
      <c r="AD325" s="26"/>
    </row>
    <row r="326" spans="1:30" ht="20.100000000000001" customHeight="1" thickBot="1" x14ac:dyDescent="0.2">
      <c r="A326" s="28"/>
      <c r="B326" s="29"/>
      <c r="C326" s="29"/>
      <c r="D326" s="32"/>
      <c r="E326" s="32" t="s">
        <v>1641</v>
      </c>
      <c r="F326" s="30"/>
      <c r="G326" s="502"/>
      <c r="H326" s="416"/>
      <c r="I326" s="47"/>
      <c r="J326" s="13"/>
      <c r="K326" s="13"/>
      <c r="L326" s="13"/>
      <c r="M326" s="13"/>
      <c r="N326" s="13"/>
      <c r="O326" s="13"/>
      <c r="P326" s="13"/>
      <c r="Q326" s="13"/>
      <c r="R326" s="448">
        <v>24</v>
      </c>
      <c r="S326" s="30" t="s">
        <v>172</v>
      </c>
      <c r="T326" s="30"/>
      <c r="U326" s="35"/>
      <c r="V326" s="478">
        <v>330</v>
      </c>
      <c r="W326" s="192" t="str">
        <f>IF(R326="","未入力あり","✔")</f>
        <v>✔</v>
      </c>
      <c r="X326" s="22"/>
      <c r="Y326" s="1196"/>
      <c r="Z326" s="1409"/>
      <c r="AA326" s="26"/>
      <c r="AB326" s="26"/>
      <c r="AC326" s="26"/>
      <c r="AD326" s="26"/>
    </row>
    <row r="327" spans="1:30" ht="20.100000000000001" customHeight="1" thickBot="1" x14ac:dyDescent="0.2">
      <c r="A327" s="28"/>
      <c r="B327" s="29"/>
      <c r="C327" s="29"/>
      <c r="D327" s="32"/>
      <c r="E327" s="32" t="s">
        <v>1642</v>
      </c>
      <c r="F327" s="30"/>
      <c r="G327" s="502"/>
      <c r="H327" s="416"/>
      <c r="I327" s="47"/>
      <c r="J327" s="13"/>
      <c r="K327" s="13"/>
      <c r="L327" s="13"/>
      <c r="M327" s="13"/>
      <c r="N327" s="13"/>
      <c r="O327" s="13"/>
      <c r="P327" s="13"/>
      <c r="Q327" s="13"/>
      <c r="R327" s="7">
        <v>1</v>
      </c>
      <c r="S327" s="30" t="s">
        <v>172</v>
      </c>
      <c r="T327" s="30"/>
      <c r="U327" s="35"/>
      <c r="V327" s="478">
        <v>331</v>
      </c>
      <c r="W327" s="192" t="str">
        <f>IF(R327="","未入力あり","✔")</f>
        <v>✔</v>
      </c>
      <c r="Y327" s="1196"/>
      <c r="Z327" s="1409"/>
      <c r="AA327" s="26"/>
      <c r="AB327" s="26"/>
      <c r="AC327" s="26"/>
      <c r="AD327" s="26"/>
    </row>
    <row r="328" spans="1:30" ht="20.100000000000001" customHeight="1" thickBot="1" x14ac:dyDescent="0.2">
      <c r="A328" s="28"/>
      <c r="B328" s="29"/>
      <c r="C328" s="29"/>
      <c r="D328" s="32"/>
      <c r="E328" s="32" t="s">
        <v>1643</v>
      </c>
      <c r="F328" s="30"/>
      <c r="G328" s="502"/>
      <c r="H328" s="416"/>
      <c r="I328" s="47"/>
      <c r="J328" s="13"/>
      <c r="K328" s="13"/>
      <c r="L328" s="13"/>
      <c r="M328" s="13"/>
      <c r="N328" s="13"/>
      <c r="O328" s="13"/>
      <c r="P328" s="13"/>
      <c r="Q328" s="13"/>
      <c r="R328" s="346">
        <v>0</v>
      </c>
      <c r="S328" s="30" t="s">
        <v>518</v>
      </c>
      <c r="T328" s="30"/>
      <c r="U328" s="35"/>
      <c r="V328" s="478">
        <v>332</v>
      </c>
      <c r="W328" s="192" t="str">
        <f>IF(R328="","未入力あり","✔")</f>
        <v>✔</v>
      </c>
      <c r="Y328" s="1196"/>
      <c r="Z328" s="1409"/>
      <c r="AA328" s="26"/>
      <c r="AB328" s="26"/>
      <c r="AC328" s="26"/>
      <c r="AD328" s="26"/>
    </row>
    <row r="329" spans="1:30" ht="20.100000000000001" customHeight="1" x14ac:dyDescent="0.15">
      <c r="A329" s="919"/>
      <c r="B329" s="867"/>
      <c r="C329" s="867"/>
      <c r="D329" s="867"/>
      <c r="E329" s="867"/>
      <c r="F329" s="868"/>
      <c r="G329" s="869"/>
      <c r="H329" s="870"/>
      <c r="I329" s="871"/>
      <c r="J329" s="872"/>
      <c r="K329" s="872"/>
      <c r="L329" s="872"/>
      <c r="M329" s="872"/>
      <c r="N329" s="872"/>
      <c r="O329" s="872"/>
      <c r="P329" s="872"/>
      <c r="Q329" s="872"/>
      <c r="R329" s="871"/>
      <c r="S329" s="872"/>
      <c r="T329" s="868"/>
      <c r="U329" s="918"/>
      <c r="V329" s="478">
        <v>333</v>
      </c>
      <c r="Y329" s="1196"/>
      <c r="AA329" s="26"/>
      <c r="AB329" s="26"/>
      <c r="AC329" s="26"/>
      <c r="AD329" s="26"/>
    </row>
    <row r="330" spans="1:30" ht="20.100000000000001" customHeight="1" x14ac:dyDescent="0.15">
      <c r="A330" s="920"/>
      <c r="B330" s="867"/>
      <c r="C330" s="867"/>
      <c r="D330" s="867"/>
      <c r="E330" s="867"/>
      <c r="F330" s="868"/>
      <c r="G330" s="869"/>
      <c r="H330" s="870"/>
      <c r="I330" s="871"/>
      <c r="J330" s="872"/>
      <c r="K330" s="872"/>
      <c r="L330" s="872"/>
      <c r="M330" s="872"/>
      <c r="N330" s="872"/>
      <c r="O330" s="872"/>
      <c r="P330" s="872"/>
      <c r="Q330" s="872"/>
      <c r="R330" s="871"/>
      <c r="S330" s="872"/>
      <c r="T330" s="868"/>
      <c r="U330" s="918"/>
      <c r="V330" s="478">
        <v>334</v>
      </c>
      <c r="Y330" s="1196"/>
      <c r="AA330" s="26"/>
      <c r="AB330" s="26"/>
      <c r="AC330" s="26"/>
      <c r="AD330" s="26"/>
    </row>
    <row r="333" spans="1:30" ht="20.100000000000001" customHeight="1" x14ac:dyDescent="0.15">
      <c r="R333" s="1254"/>
    </row>
  </sheetData>
  <sheetProtection formatCells="0" formatColumns="0" formatRows="0" insertHyperlinks="0"/>
  <mergeCells count="77">
    <mergeCell ref="A2:U2"/>
    <mergeCell ref="A3:U3"/>
    <mergeCell ref="K4:U5"/>
    <mergeCell ref="I5:J5"/>
    <mergeCell ref="Z320:Z328"/>
    <mergeCell ref="S301:U301"/>
    <mergeCell ref="S302:U302"/>
    <mergeCell ref="D317:R317"/>
    <mergeCell ref="S303:U303"/>
    <mergeCell ref="Z305:Z314"/>
    <mergeCell ref="Z13:Z22"/>
    <mergeCell ref="Z32:Z43"/>
    <mergeCell ref="I16:T16"/>
    <mergeCell ref="Z45:Z112"/>
    <mergeCell ref="H18:T18"/>
    <mergeCell ref="H19:T19"/>
    <mergeCell ref="T79:U79"/>
    <mergeCell ref="T67:U67"/>
    <mergeCell ref="H9:T9"/>
    <mergeCell ref="H21:T21"/>
    <mergeCell ref="H20:T20"/>
    <mergeCell ref="H17:T17"/>
    <mergeCell ref="H11:T11"/>
    <mergeCell ref="I15:T15"/>
    <mergeCell ref="C32:G32"/>
    <mergeCell ref="C33:G33"/>
    <mergeCell ref="C34:G34"/>
    <mergeCell ref="C35:G35"/>
    <mergeCell ref="C43:G43"/>
    <mergeCell ref="C42:G42"/>
    <mergeCell ref="C37:G37"/>
    <mergeCell ref="C38:G38"/>
    <mergeCell ref="C58:G58"/>
    <mergeCell ref="C36:G36"/>
    <mergeCell ref="C70:G70"/>
    <mergeCell ref="C40:G40"/>
    <mergeCell ref="C39:G39"/>
    <mergeCell ref="D115:T115"/>
    <mergeCell ref="C241:H241"/>
    <mergeCell ref="C150:H150"/>
    <mergeCell ref="C109:G109"/>
    <mergeCell ref="C84:G84"/>
    <mergeCell ref="C86:G86"/>
    <mergeCell ref="T101:U101"/>
    <mergeCell ref="C85:G85"/>
    <mergeCell ref="C221:H221"/>
    <mergeCell ref="C224:H224"/>
    <mergeCell ref="C229:H229"/>
    <mergeCell ref="C228:H228"/>
    <mergeCell ref="C289:H289"/>
    <mergeCell ref="C286:H286"/>
    <mergeCell ref="C285:H285"/>
    <mergeCell ref="C244:H244"/>
    <mergeCell ref="C246:H246"/>
    <mergeCell ref="C287:H287"/>
    <mergeCell ref="C245:H245"/>
    <mergeCell ref="C273:H273"/>
    <mergeCell ref="C280:H280"/>
    <mergeCell ref="C265:H265"/>
    <mergeCell ref="C283:H283"/>
    <mergeCell ref="C284:H284"/>
    <mergeCell ref="V1:W7"/>
    <mergeCell ref="C292:H292"/>
    <mergeCell ref="C288:H288"/>
    <mergeCell ref="C290:H290"/>
    <mergeCell ref="C291:H291"/>
    <mergeCell ref="T68:U68"/>
    <mergeCell ref="C243:H243"/>
    <mergeCell ref="C231:H231"/>
    <mergeCell ref="C213:H213"/>
    <mergeCell ref="C214:H214"/>
    <mergeCell ref="C240:H240"/>
    <mergeCell ref="C242:H242"/>
    <mergeCell ref="C71:G71"/>
    <mergeCell ref="C237:H237"/>
    <mergeCell ref="C238:H238"/>
    <mergeCell ref="C239:H239"/>
  </mergeCells>
  <phoneticPr fontId="4" type="Hiragana"/>
  <conditionalFormatting sqref="W233:W260 W264:W278 W143:W230 W317:W318 V1 W282:W314 W77:W81 W83:W87 W89 W91:W92 W94 W96:W141 W320:W1048576 W8:W75">
    <cfRule type="cellIs" dxfId="121" priority="165" stopIfTrue="1" operator="equal">
      <formula>"未入力あり"</formula>
    </cfRule>
  </conditionalFormatting>
  <conditionalFormatting sqref="V1">
    <cfRule type="cellIs" dxfId="120" priority="164" stopIfTrue="1" operator="equal">
      <formula>"↓　このシートには未入力があります。「未入力あり」の行を確認してください。"</formula>
    </cfRule>
  </conditionalFormatting>
  <conditionalFormatting sqref="W231:W232">
    <cfRule type="cellIs" dxfId="119" priority="16" stopIfTrue="1" operator="equal">
      <formula>"未入力あり"</formula>
    </cfRule>
  </conditionalFormatting>
  <conditionalFormatting sqref="W261">
    <cfRule type="cellIs" dxfId="118" priority="15" stopIfTrue="1" operator="equal">
      <formula>"未入力あり"</formula>
    </cfRule>
  </conditionalFormatting>
  <conditionalFormatting sqref="W262">
    <cfRule type="cellIs" dxfId="117" priority="14" stopIfTrue="1" operator="equal">
      <formula>"未入力あり"</formula>
    </cfRule>
  </conditionalFormatting>
  <conditionalFormatting sqref="W279:W281">
    <cfRule type="cellIs" dxfId="116" priority="13" stopIfTrue="1" operator="equal">
      <formula>"未入力あり"</formula>
    </cfRule>
  </conditionalFormatting>
  <conditionalFormatting sqref="W142">
    <cfRule type="cellIs" dxfId="115" priority="11" stopIfTrue="1" operator="equal">
      <formula>"未入力あり"</formula>
    </cfRule>
  </conditionalFormatting>
  <conditionalFormatting sqref="W263">
    <cfRule type="cellIs" dxfId="114" priority="10" stopIfTrue="1" operator="equal">
      <formula>"未入力あり"</formula>
    </cfRule>
  </conditionalFormatting>
  <conditionalFormatting sqref="W319">
    <cfRule type="cellIs" dxfId="113" priority="9" stopIfTrue="1" operator="equal">
      <formula>"未入力あり"</formula>
    </cfRule>
  </conditionalFormatting>
  <conditionalFormatting sqref="W315:W316">
    <cfRule type="cellIs" dxfId="112" priority="7" stopIfTrue="1" operator="equal">
      <formula>"未入力あり"</formula>
    </cfRule>
  </conditionalFormatting>
  <conditionalFormatting sqref="W76">
    <cfRule type="cellIs" dxfId="111" priority="6" stopIfTrue="1" operator="equal">
      <formula>"未入力あり"</formula>
    </cfRule>
  </conditionalFormatting>
  <conditionalFormatting sqref="W82">
    <cfRule type="cellIs" dxfId="110" priority="5" stopIfTrue="1" operator="equal">
      <formula>"未入力あり"</formula>
    </cfRule>
  </conditionalFormatting>
  <conditionalFormatting sqref="W90">
    <cfRule type="cellIs" dxfId="109" priority="3" stopIfTrue="1" operator="equal">
      <formula>"未入力あり"</formula>
    </cfRule>
  </conditionalFormatting>
  <conditionalFormatting sqref="W88">
    <cfRule type="cellIs" dxfId="108" priority="4" stopIfTrue="1" operator="equal">
      <formula>"未入力あり"</formula>
    </cfRule>
  </conditionalFormatting>
  <conditionalFormatting sqref="W95">
    <cfRule type="cellIs" dxfId="107" priority="1" stopIfTrue="1" operator="equal">
      <formula>"未入力あり"</formula>
    </cfRule>
  </conditionalFormatting>
  <conditionalFormatting sqref="W93">
    <cfRule type="cellIs" dxfId="106"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3:R292 R324:R327 R120:R143 R234:R246 R25:R28 R253:R260 R301:R303 R114 R310:R316 R265 R249:R250 R147:R232 R318:R319 R295:R297 R307 R32:R43">
      <formula1>0</formula1>
    </dataValidation>
    <dataValidation type="decimal" imeMode="disabled" allowBlank="1" showInputMessage="1" showErrorMessage="1" error="0.0～100.0で入力してください" prompt="小数点以下1桁までの数値を入力" sqref="R328">
      <formula1>0</formula1>
      <formula2>100</formula2>
    </dataValidation>
    <dataValidation operator="greaterThanOrEqual" allowBlank="1" showInputMessage="1" showErrorMessage="1" error="整数を入力" sqref="R321"/>
    <dataValidation type="list" allowBlank="1" showInputMessage="1" showErrorMessage="1" error="選択肢から選んでください" sqref="R45">
      <formula1>"はい,いいえ"</formula1>
    </dataValidation>
    <dataValidation type="list" allowBlank="1" showInputMessage="1" showErrorMessage="1" error="選択肢から選んでください" sqref="H301:H303 H46:H112">
      <formula1>"あり,なし"</formula1>
    </dataValidation>
    <dataValidation type="list" allowBlank="1" showInputMessage="1" showErrorMessage="1" error="選択肢から選んでください" sqref="R299">
      <formula1>"可,否"</formula1>
    </dataValidation>
    <dataValidation type="decimal" imeMode="disabled" operator="greaterThanOrEqual" allowBlank="1" showInputMessage="1" showErrorMessage="1" prompt="数値を入力" sqref="I249:I250 I283:I292 I269:I281 I234:I246 I295:I297 I147:I232 I253:I265 R261:R264 I120:I143">
      <formula1>0</formula1>
    </dataValidation>
    <dataValidation allowBlank="1" showInputMessage="1" showErrorMessage="1" prompt="その他専門医等を記入" sqref="C237:H246"/>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69:R281">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6:R112">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8">
      <formula1>0</formula1>
      <formula2>R307</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113" max="22" man="1"/>
    <brk id="251"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0"/>
  <sheetViews>
    <sheetView showGridLines="0" showWhiteSpace="0" view="pageBreakPreview" zoomScale="140" zoomScaleNormal="117" zoomScaleSheetLayoutView="140"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57" customWidth="1"/>
    <col min="23" max="54" width="8.875" style="87" customWidth="1"/>
    <col min="55" max="16384" width="9" style="87"/>
  </cols>
  <sheetData>
    <row r="1" spans="1:27" s="38" customFormat="1" ht="14.25" thickBot="1" x14ac:dyDescent="0.2">
      <c r="A1" s="1310" t="s">
        <v>1566</v>
      </c>
      <c r="B1" s="79"/>
      <c r="C1" s="79"/>
      <c r="D1" s="79"/>
      <c r="E1" s="80"/>
      <c r="F1" s="80"/>
      <c r="G1" s="80"/>
      <c r="H1" s="81"/>
      <c r="I1" s="81"/>
      <c r="J1" s="81"/>
      <c r="K1" s="81"/>
      <c r="L1" s="81"/>
      <c r="M1" s="82"/>
      <c r="N1" s="82"/>
      <c r="O1" s="39"/>
      <c r="P1" s="371"/>
      <c r="Q1" s="853"/>
      <c r="R1" s="853"/>
      <c r="S1" s="853"/>
      <c r="T1" s="853"/>
      <c r="U1" s="853"/>
      <c r="V1" s="853"/>
      <c r="W1" s="853"/>
      <c r="X1" s="854"/>
      <c r="Y1" s="854"/>
      <c r="Z1" s="854"/>
      <c r="AA1" s="854"/>
    </row>
    <row r="2" spans="1:27" s="38" customFormat="1" ht="14.25" customHeight="1" thickBot="1" x14ac:dyDescent="0.2">
      <c r="A2" s="79"/>
      <c r="B2" s="79"/>
      <c r="C2" s="79"/>
      <c r="D2" s="79"/>
      <c r="E2" s="80"/>
      <c r="F2" s="80"/>
      <c r="G2" s="80"/>
      <c r="H2" s="155"/>
      <c r="I2" s="155"/>
      <c r="J2" s="84"/>
      <c r="K2" s="142" t="s">
        <v>219</v>
      </c>
      <c r="L2" s="1517" t="str">
        <f>表紙①!E2</f>
        <v>市立柏原病院</v>
      </c>
      <c r="M2" s="1518"/>
      <c r="N2" s="1518"/>
      <c r="O2" s="1519"/>
      <c r="P2" s="1255"/>
      <c r="Q2" s="1255"/>
      <c r="R2" s="853"/>
      <c r="S2" s="853"/>
      <c r="T2" s="853"/>
      <c r="U2" s="853"/>
      <c r="V2" s="853"/>
      <c r="W2" s="853"/>
      <c r="X2" s="854"/>
      <c r="Y2" s="854"/>
      <c r="Z2" s="854"/>
      <c r="AA2" s="854"/>
    </row>
    <row r="3" spans="1:27" s="38" customFormat="1" ht="14.25" customHeight="1" x14ac:dyDescent="0.15">
      <c r="A3" s="79"/>
      <c r="B3" s="79"/>
      <c r="C3" s="79"/>
      <c r="D3" s="79"/>
      <c r="E3" s="80"/>
      <c r="F3" s="80"/>
      <c r="G3" s="80"/>
      <c r="H3" s="155"/>
      <c r="I3" s="155"/>
      <c r="J3" s="84"/>
      <c r="K3" s="1144"/>
      <c r="L3" s="1280"/>
      <c r="M3" s="1277"/>
      <c r="N3" s="1277"/>
      <c r="O3" s="1277"/>
      <c r="P3" s="372"/>
      <c r="Q3" s="853"/>
      <c r="R3" s="853"/>
      <c r="S3" s="853"/>
      <c r="T3" s="853"/>
      <c r="U3" s="853"/>
      <c r="V3" s="853"/>
      <c r="W3" s="853"/>
      <c r="X3" s="854"/>
      <c r="Y3" s="854"/>
      <c r="Z3" s="854"/>
      <c r="AA3" s="854"/>
    </row>
    <row r="4" spans="1:27" s="38" customFormat="1" ht="14.25" customHeight="1" x14ac:dyDescent="0.15">
      <c r="A4" s="79"/>
      <c r="B4" s="1278"/>
      <c r="C4" s="1521"/>
      <c r="D4" s="1521"/>
      <c r="E4" s="1521"/>
      <c r="F4" s="1521"/>
      <c r="G4" s="1521"/>
      <c r="H4" s="1521"/>
      <c r="I4" s="1279"/>
      <c r="J4" s="1279"/>
      <c r="K4" s="407"/>
      <c r="L4" s="1520"/>
      <c r="M4" s="1520"/>
      <c r="N4" s="1520"/>
      <c r="O4" s="1520"/>
      <c r="P4" s="1256"/>
      <c r="Q4" s="1256"/>
      <c r="R4" s="856"/>
      <c r="S4" s="855" t="e">
        <f>'様式4（全般事項）'!#REF!</f>
        <v>#REF!</v>
      </c>
      <c r="T4" s="856"/>
      <c r="U4" s="856"/>
      <c r="V4" s="856"/>
      <c r="W4" s="853"/>
      <c r="X4" s="854"/>
      <c r="Y4" s="854"/>
      <c r="Z4" s="854"/>
      <c r="AA4" s="854"/>
    </row>
    <row r="5" spans="1:27" s="38" customFormat="1" ht="9.9499999999999993" customHeight="1" x14ac:dyDescent="0.15">
      <c r="A5" s="79"/>
      <c r="B5" s="1278"/>
      <c r="C5" s="1464"/>
      <c r="D5" s="1464"/>
      <c r="E5" s="1464"/>
      <c r="F5" s="1464"/>
      <c r="G5" s="1464"/>
      <c r="H5" s="1464"/>
      <c r="I5" s="457"/>
      <c r="J5" s="949"/>
      <c r="K5" s="1281"/>
      <c r="L5" s="1282"/>
      <c r="M5" s="1277"/>
      <c r="N5" s="1277"/>
      <c r="O5" s="1277"/>
      <c r="P5" s="1252" t="s">
        <v>1181</v>
      </c>
      <c r="Q5" s="879"/>
      <c r="R5" s="1074"/>
      <c r="S5" s="856"/>
      <c r="T5" s="856"/>
      <c r="U5" s="856"/>
      <c r="V5" s="856"/>
      <c r="W5" s="856"/>
      <c r="X5" s="854"/>
      <c r="Y5" s="854"/>
      <c r="Z5" s="854"/>
      <c r="AA5" s="854"/>
    </row>
    <row r="6" spans="1:27" s="38" customFormat="1" ht="9.9499999999999993" customHeight="1" x14ac:dyDescent="0.15">
      <c r="A6" s="79"/>
      <c r="B6" s="1278"/>
      <c r="C6" s="1464"/>
      <c r="D6" s="1464"/>
      <c r="E6" s="1464"/>
      <c r="F6" s="1464"/>
      <c r="G6" s="1464"/>
      <c r="H6" s="1464"/>
      <c r="I6" s="457"/>
      <c r="J6" s="949"/>
      <c r="K6" s="156"/>
      <c r="L6" s="180" t="s">
        <v>20</v>
      </c>
      <c r="M6" s="154"/>
      <c r="N6" s="177"/>
      <c r="O6" s="177"/>
      <c r="P6" s="190" t="s">
        <v>1182</v>
      </c>
      <c r="Q6" s="860"/>
      <c r="R6" s="1075"/>
      <c r="S6" s="856" t="str">
        <f>IF(OR(Q5="未入力あり",Q6="未入力あり",Q8="未入力あり",Q9="未入力あり"),"↓　このシートには未入力があります。「未入力あり」の行を確認してください。","✔チェック欄に未入力なし")</f>
        <v>✔チェック欄に未入力なし</v>
      </c>
      <c r="T6" s="856"/>
      <c r="U6" s="856"/>
      <c r="V6" s="856"/>
      <c r="W6" s="856"/>
      <c r="X6" s="854"/>
      <c r="Y6" s="854"/>
      <c r="Z6" s="854"/>
      <c r="AA6" s="854"/>
    </row>
    <row r="7" spans="1:27" s="38" customFormat="1" ht="9.9499999999999993" customHeight="1" x14ac:dyDescent="0.15">
      <c r="A7" s="79"/>
      <c r="B7" s="1278"/>
      <c r="C7" s="1464"/>
      <c r="D7" s="1464"/>
      <c r="E7" s="1464"/>
      <c r="F7" s="1464"/>
      <c r="G7" s="1464"/>
      <c r="H7" s="1464"/>
      <c r="I7" s="457"/>
      <c r="J7" s="949"/>
      <c r="K7" s="156"/>
      <c r="L7" s="181" t="s">
        <v>8</v>
      </c>
      <c r="M7" s="154"/>
      <c r="N7" s="177"/>
      <c r="O7" s="177"/>
      <c r="P7" s="190" t="s">
        <v>1183</v>
      </c>
      <c r="Q7" s="879"/>
      <c r="R7" s="1074"/>
      <c r="S7" s="856" t="e">
        <f>IF(OR(Q5="未入力あり",Q6="未入力あり",AND(N106="はい",#REF!="未入力あり")),"↓　このシートには未入力があります。「未入力あり」の行を確認してください。","✔チェック欄に未入力なし")</f>
        <v>#REF!</v>
      </c>
      <c r="T7" s="856"/>
      <c r="U7" s="856"/>
      <c r="V7" s="856"/>
      <c r="W7" s="856"/>
      <c r="X7" s="854"/>
      <c r="Y7" s="854"/>
      <c r="Z7" s="854"/>
      <c r="AA7" s="854"/>
    </row>
    <row r="8" spans="1:27" s="38" customFormat="1" ht="9.9499999999999993" customHeight="1" x14ac:dyDescent="0.15">
      <c r="A8" s="79"/>
      <c r="B8" s="1278"/>
      <c r="C8" s="1464"/>
      <c r="D8" s="1464"/>
      <c r="E8" s="1464"/>
      <c r="F8" s="1464"/>
      <c r="G8" s="1464"/>
      <c r="H8" s="1464"/>
      <c r="I8" s="457"/>
      <c r="J8" s="949"/>
      <c r="K8" s="156"/>
      <c r="L8" s="181" t="s">
        <v>9</v>
      </c>
      <c r="M8" s="154"/>
      <c r="N8" s="177"/>
      <c r="O8" s="177"/>
      <c r="P8" s="1252" t="s">
        <v>1184</v>
      </c>
      <c r="Q8" s="860"/>
      <c r="R8" s="1075"/>
      <c r="S8" s="856" t="str">
        <f>IF(OR(Q5="未入力あり",Q7="未入力あり"),"↓　このシートには未入力があります。「未入力あり」の行を確認してください。","✔チェック欄に未入力なし")</f>
        <v>✔チェック欄に未入力なし</v>
      </c>
      <c r="T8" s="856"/>
      <c r="U8" s="856"/>
      <c r="V8" s="856"/>
      <c r="W8" s="856"/>
      <c r="X8" s="854"/>
      <c r="Y8" s="854"/>
      <c r="Z8" s="854"/>
      <c r="AA8" s="854"/>
    </row>
    <row r="9" spans="1:27" s="38" customFormat="1" ht="9.9499999999999993" customHeight="1" x14ac:dyDescent="0.15">
      <c r="A9" s="79"/>
      <c r="B9" s="1278"/>
      <c r="C9" s="1464"/>
      <c r="D9" s="1464"/>
      <c r="E9" s="1464"/>
      <c r="F9" s="1464"/>
      <c r="G9" s="1464"/>
      <c r="H9" s="1464"/>
      <c r="I9" s="457"/>
      <c r="J9" s="949"/>
      <c r="K9" s="156"/>
      <c r="L9" s="181" t="s">
        <v>10</v>
      </c>
      <c r="M9" s="154"/>
      <c r="N9" s="177"/>
      <c r="O9" s="177"/>
      <c r="P9" s="1252" t="s">
        <v>1185</v>
      </c>
      <c r="Q9" s="879"/>
      <c r="R9" s="1074"/>
      <c r="S9" s="880" t="e">
        <f>IF(OR(Q5="未入力あり",#REF!="未入力あり",#REF!="未入力あり"),"↓　このシートには未入力があります。「未入力あり」の行を確認してください。","✔チェック欄に未入力なし")</f>
        <v>#REF!</v>
      </c>
      <c r="T9" s="856"/>
      <c r="U9" s="856"/>
      <c r="V9" s="856"/>
      <c r="W9" s="856"/>
      <c r="X9" s="854"/>
      <c r="Y9" s="854"/>
      <c r="Z9" s="854"/>
      <c r="AA9" s="854"/>
    </row>
    <row r="10" spans="1:27" ht="9.9499999999999993" customHeight="1" x14ac:dyDescent="0.15">
      <c r="A10" s="85"/>
      <c r="B10" s="85"/>
      <c r="C10" s="1464"/>
      <c r="D10" s="1464"/>
      <c r="E10" s="1464"/>
      <c r="F10" s="1464"/>
      <c r="G10" s="1464"/>
      <c r="H10" s="1464"/>
      <c r="I10" s="457"/>
      <c r="J10" s="1464"/>
      <c r="K10" s="157"/>
      <c r="L10" s="181" t="s">
        <v>19</v>
      </c>
      <c r="M10" s="154"/>
      <c r="N10" s="177"/>
      <c r="O10" s="86"/>
      <c r="P10" s="190" t="s">
        <v>1186</v>
      </c>
      <c r="Q10" s="860"/>
      <c r="R10" s="1075"/>
      <c r="S10" s="856" t="e">
        <f>IF(OR(Q5="未入力あり",AND(N106="はい",#REF!="未入力あり")),"↓　このシートには未入力があります。「未入力あり」の行を確認してください。","✔チェック欄に未入力なし")</f>
        <v>#REF!</v>
      </c>
      <c r="T10" s="856"/>
      <c r="U10" s="856"/>
      <c r="V10" s="856"/>
      <c r="W10" s="856"/>
      <c r="X10" s="857"/>
      <c r="Y10" s="857"/>
      <c r="Z10" s="857"/>
      <c r="AA10" s="857"/>
    </row>
    <row r="11" spans="1:27" ht="9.9499999999999993" customHeight="1" thickBot="1" x14ac:dyDescent="0.2">
      <c r="A11" s="85"/>
      <c r="B11" s="85"/>
      <c r="C11" s="1464"/>
      <c r="D11" s="1464"/>
      <c r="E11" s="1464"/>
      <c r="F11" s="1464"/>
      <c r="G11" s="1464"/>
      <c r="H11" s="1464"/>
      <c r="I11" s="457"/>
      <c r="J11" s="1464"/>
      <c r="K11" s="157"/>
      <c r="L11" s="1067"/>
      <c r="M11" s="154"/>
      <c r="N11" s="86"/>
      <c r="O11" s="86"/>
      <c r="P11" s="190" t="s">
        <v>1187</v>
      </c>
      <c r="Q11" s="373"/>
      <c r="R11" s="374"/>
      <c r="S11" s="856" t="str">
        <f>IF(OR(Q5="未入力あり",Q11="未入力あり"),"↓　このシートには未入力があります。「未入力あり」の行を確認してください。","✔チェック欄に未入力なし")</f>
        <v>✔チェック欄に未入力なし</v>
      </c>
      <c r="T11" s="856"/>
      <c r="U11" s="856"/>
      <c r="V11" s="856"/>
      <c r="W11" s="856"/>
      <c r="X11" s="857"/>
      <c r="Y11" s="857"/>
      <c r="Z11" s="857"/>
      <c r="AA11" s="857"/>
    </row>
    <row r="12" spans="1:27" ht="35.25" customHeight="1" thickBot="1" x14ac:dyDescent="0.2">
      <c r="A12" s="458"/>
      <c r="B12" s="1058"/>
      <c r="C12" s="1058"/>
      <c r="D12" s="1058"/>
      <c r="E12" s="1059"/>
      <c r="F12" s="1059"/>
      <c r="G12" s="1059"/>
      <c r="H12" s="1506" t="s">
        <v>1580</v>
      </c>
      <c r="I12" s="1507"/>
      <c r="J12" s="1507"/>
      <c r="K12" s="1507"/>
      <c r="L12" s="1508"/>
      <c r="M12" s="1060" t="s">
        <v>23</v>
      </c>
      <c r="N12" s="924" t="s">
        <v>267</v>
      </c>
      <c r="O12" s="1061"/>
      <c r="P12" s="1253"/>
      <c r="Q12" s="1491"/>
      <c r="R12" s="1073"/>
      <c r="S12" s="199"/>
      <c r="T12" s="199"/>
      <c r="U12" s="199"/>
      <c r="V12" s="858"/>
      <c r="W12" s="199"/>
    </row>
    <row r="13" spans="1:27" s="89" customFormat="1" ht="13.5" customHeight="1" x14ac:dyDescent="0.15">
      <c r="A13" s="182"/>
      <c r="B13" s="995"/>
      <c r="C13" s="995"/>
      <c r="D13" s="995"/>
      <c r="E13" s="183"/>
      <c r="F13" s="183"/>
      <c r="G13" s="183"/>
      <c r="H13" s="184"/>
      <c r="I13" s="184"/>
      <c r="J13" s="184"/>
      <c r="K13" s="184"/>
      <c r="L13" s="184"/>
      <c r="M13" s="185"/>
      <c r="N13" s="185"/>
      <c r="O13" s="186"/>
      <c r="P13" s="1253"/>
      <c r="Q13" s="1491"/>
      <c r="R13" s="1073"/>
      <c r="S13" s="198"/>
      <c r="T13" s="198"/>
      <c r="U13" s="198"/>
      <c r="V13" s="856"/>
      <c r="W13" s="198"/>
    </row>
    <row r="14" spans="1:27" ht="13.5" customHeight="1" x14ac:dyDescent="0.15">
      <c r="A14" s="1056"/>
      <c r="B14" s="1036" t="s">
        <v>180</v>
      </c>
      <c r="C14" s="170"/>
      <c r="D14" s="170"/>
      <c r="E14" s="170"/>
      <c r="F14" s="170"/>
      <c r="G14" s="170"/>
      <c r="H14" s="160"/>
      <c r="I14" s="160"/>
      <c r="J14" s="160"/>
      <c r="K14" s="160"/>
      <c r="L14" s="160"/>
      <c r="M14" s="91"/>
      <c r="N14" s="91"/>
      <c r="O14" s="92"/>
      <c r="P14" s="1253"/>
      <c r="Q14" s="1491"/>
      <c r="R14" s="1073"/>
      <c r="S14" s="1072"/>
      <c r="T14" s="1199" t="s">
        <v>385</v>
      </c>
      <c r="V14" s="87"/>
      <c r="W14" s="857"/>
    </row>
    <row r="15" spans="1:27" ht="13.5" customHeight="1" x14ac:dyDescent="0.15">
      <c r="A15" s="1056"/>
      <c r="B15" s="1015"/>
      <c r="C15" s="1014" t="s">
        <v>322</v>
      </c>
      <c r="D15" s="169"/>
      <c r="E15" s="169"/>
      <c r="F15" s="169"/>
      <c r="G15" s="169"/>
      <c r="H15" s="162"/>
      <c r="I15" s="162"/>
      <c r="J15" s="162"/>
      <c r="K15" s="162"/>
      <c r="L15" s="162"/>
      <c r="M15" s="93"/>
      <c r="N15" s="93"/>
      <c r="O15" s="94"/>
      <c r="P15" s="1253"/>
      <c r="Q15" s="1492"/>
      <c r="R15" s="1073"/>
      <c r="S15" s="1072"/>
      <c r="T15" s="1200"/>
      <c r="V15" s="87"/>
      <c r="W15" s="857"/>
    </row>
    <row r="16" spans="1:27" ht="13.5" customHeight="1" thickBot="1" x14ac:dyDescent="0.2">
      <c r="A16" s="167"/>
      <c r="B16" s="960"/>
      <c r="C16" s="943"/>
      <c r="D16" s="1283" t="s">
        <v>1472</v>
      </c>
      <c r="E16" s="1008"/>
      <c r="F16" s="163"/>
      <c r="G16" s="164"/>
      <c r="H16" s="166"/>
      <c r="I16" s="166"/>
      <c r="J16" s="166"/>
      <c r="K16" s="166"/>
      <c r="L16" s="166"/>
      <c r="M16" s="95"/>
      <c r="N16" s="96" t="s">
        <v>309</v>
      </c>
      <c r="O16" s="97" t="s">
        <v>309</v>
      </c>
      <c r="P16" s="375">
        <v>21</v>
      </c>
      <c r="Q16" s="1066"/>
      <c r="R16" s="1077"/>
      <c r="S16" s="387"/>
      <c r="T16" s="1200"/>
      <c r="V16" s="87"/>
      <c r="W16" s="857"/>
    </row>
    <row r="17" spans="1:23" ht="40.9" customHeight="1" thickBot="1" x14ac:dyDescent="0.2">
      <c r="A17" s="167"/>
      <c r="B17" s="960"/>
      <c r="C17" s="943"/>
      <c r="D17" s="943"/>
      <c r="E17" s="1284" t="s">
        <v>1473</v>
      </c>
      <c r="F17" s="1432" t="s">
        <v>859</v>
      </c>
      <c r="G17" s="1432"/>
      <c r="H17" s="1432"/>
      <c r="I17" s="1432"/>
      <c r="J17" s="1432"/>
      <c r="K17" s="1432"/>
      <c r="L17" s="1433"/>
      <c r="M17" s="99" t="s">
        <v>207</v>
      </c>
      <c r="N17" s="8" t="s">
        <v>1664</v>
      </c>
      <c r="O17" s="149" t="s">
        <v>1158</v>
      </c>
      <c r="P17" s="375">
        <v>22</v>
      </c>
      <c r="Q17" s="376" t="str">
        <f>IF(N17="","未入力あり","✔")</f>
        <v>✔</v>
      </c>
      <c r="R17" s="1076"/>
      <c r="S17" s="387"/>
      <c r="T17" s="1200"/>
      <c r="V17" s="87"/>
      <c r="W17" s="857"/>
    </row>
    <row r="18" spans="1:23" ht="11.25" customHeight="1" thickBot="1" x14ac:dyDescent="0.2">
      <c r="A18" s="167"/>
      <c r="B18" s="960"/>
      <c r="C18" s="943"/>
      <c r="D18" s="943"/>
      <c r="E18" s="944"/>
      <c r="F18" s="999"/>
      <c r="G18" s="1428" t="s">
        <v>845</v>
      </c>
      <c r="H18" s="1420"/>
      <c r="I18" s="1420"/>
      <c r="J18" s="1420"/>
      <c r="K18" s="1420"/>
      <c r="L18" s="1421"/>
      <c r="M18" s="88" t="s">
        <v>156</v>
      </c>
      <c r="N18" s="924" t="s">
        <v>846</v>
      </c>
      <c r="O18" s="149"/>
      <c r="P18" s="375">
        <v>23</v>
      </c>
      <c r="S18" s="387"/>
      <c r="T18" s="1200"/>
      <c r="V18" s="87"/>
      <c r="W18" s="857"/>
    </row>
    <row r="19" spans="1:23" ht="13.5" customHeight="1" thickBot="1" x14ac:dyDescent="0.2">
      <c r="A19" s="167"/>
      <c r="B19" s="960"/>
      <c r="C19" s="943"/>
      <c r="D19" s="943"/>
      <c r="E19" s="1285" t="s">
        <v>1474</v>
      </c>
      <c r="F19" s="1432" t="s">
        <v>669</v>
      </c>
      <c r="G19" s="1420"/>
      <c r="H19" s="1420"/>
      <c r="I19" s="1420"/>
      <c r="J19" s="1420"/>
      <c r="K19" s="1420"/>
      <c r="L19" s="1421"/>
      <c r="M19" s="88" t="s">
        <v>847</v>
      </c>
      <c r="N19" s="8" t="s">
        <v>1664</v>
      </c>
      <c r="O19" s="149" t="s">
        <v>408</v>
      </c>
      <c r="P19" s="375">
        <v>24</v>
      </c>
      <c r="Q19" s="376" t="str">
        <f>IF(N19="","未入力あり","✔")</f>
        <v>✔</v>
      </c>
      <c r="R19" s="1076"/>
      <c r="S19" s="387"/>
      <c r="T19" s="1200"/>
      <c r="V19" s="87"/>
      <c r="W19" s="857"/>
    </row>
    <row r="20" spans="1:23" ht="13.5" customHeight="1" thickBot="1" x14ac:dyDescent="0.2">
      <c r="A20" s="167"/>
      <c r="B20" s="960"/>
      <c r="C20" s="943"/>
      <c r="D20" s="943"/>
      <c r="E20" s="943"/>
      <c r="F20" s="85"/>
      <c r="G20" s="1419" t="s">
        <v>1461</v>
      </c>
      <c r="H20" s="1432"/>
      <c r="I20" s="1432"/>
      <c r="J20" s="1432"/>
      <c r="K20" s="1432"/>
      <c r="L20" s="1433"/>
      <c r="M20" s="88" t="s">
        <v>23</v>
      </c>
      <c r="N20" s="8" t="s">
        <v>1672</v>
      </c>
      <c r="O20" s="149" t="s">
        <v>408</v>
      </c>
      <c r="P20" s="375">
        <v>25</v>
      </c>
      <c r="Q20" s="376" t="str">
        <f>IF(N20="","未入力あり","✔")</f>
        <v>✔</v>
      </c>
      <c r="R20" s="1078"/>
      <c r="S20" s="387"/>
      <c r="T20" s="1200"/>
      <c r="V20" s="87"/>
      <c r="W20" s="857"/>
    </row>
    <row r="21" spans="1:23" ht="48" customHeight="1" thickBot="1" x14ac:dyDescent="0.2">
      <c r="A21" s="167"/>
      <c r="B21" s="960"/>
      <c r="C21" s="943"/>
      <c r="D21" s="943"/>
      <c r="E21" s="1284" t="s">
        <v>1475</v>
      </c>
      <c r="F21" s="1417" t="s">
        <v>1484</v>
      </c>
      <c r="G21" s="1439"/>
      <c r="H21" s="1439"/>
      <c r="I21" s="1439"/>
      <c r="J21" s="1439"/>
      <c r="K21" s="1439"/>
      <c r="L21" s="1440"/>
      <c r="M21" s="88" t="s">
        <v>21</v>
      </c>
      <c r="N21" s="8" t="s">
        <v>1664</v>
      </c>
      <c r="O21" s="149" t="s">
        <v>408</v>
      </c>
      <c r="P21" s="375">
        <v>26</v>
      </c>
      <c r="Q21" s="376" t="str">
        <f>IF(N21="","未入力あり","✔")</f>
        <v>✔</v>
      </c>
      <c r="R21" s="1076"/>
      <c r="S21" s="387"/>
      <c r="T21" s="1200"/>
      <c r="V21" s="87"/>
      <c r="W21" s="857"/>
    </row>
    <row r="22" spans="1:23" ht="18.75" customHeight="1" thickBot="1" x14ac:dyDescent="0.2">
      <c r="A22" s="167"/>
      <c r="B22" s="960"/>
      <c r="C22" s="943"/>
      <c r="D22" s="943"/>
      <c r="E22" s="944"/>
      <c r="F22" s="935" t="s">
        <v>35</v>
      </c>
      <c r="G22" s="1420" t="s">
        <v>670</v>
      </c>
      <c r="H22" s="1420"/>
      <c r="I22" s="1420"/>
      <c r="J22" s="1420"/>
      <c r="K22" s="1420"/>
      <c r="L22" s="1421"/>
      <c r="M22" s="88" t="s">
        <v>21</v>
      </c>
      <c r="N22" s="8" t="s">
        <v>1664</v>
      </c>
      <c r="O22" s="149" t="s">
        <v>408</v>
      </c>
      <c r="P22" s="375">
        <v>27</v>
      </c>
      <c r="Q22" s="376" t="str">
        <f>IF(N22="","未入力あり","✔")</f>
        <v>✔</v>
      </c>
      <c r="R22" s="1076"/>
      <c r="S22" s="387"/>
      <c r="T22" s="1200"/>
      <c r="V22" s="87"/>
      <c r="W22" s="857"/>
    </row>
    <row r="23" spans="1:23" ht="18.75" customHeight="1" thickBot="1" x14ac:dyDescent="0.2">
      <c r="A23" s="167"/>
      <c r="B23" s="960"/>
      <c r="C23" s="943"/>
      <c r="D23" s="943"/>
      <c r="E23" s="1284" t="s">
        <v>1476</v>
      </c>
      <c r="F23" s="1420" t="s">
        <v>671</v>
      </c>
      <c r="G23" s="1420"/>
      <c r="H23" s="1420"/>
      <c r="I23" s="1420"/>
      <c r="J23" s="1420"/>
      <c r="K23" s="1420"/>
      <c r="L23" s="1420"/>
      <c r="M23" s="115"/>
      <c r="N23" s="500"/>
      <c r="O23" s="149"/>
      <c r="P23" s="375">
        <v>28</v>
      </c>
      <c r="S23" s="387"/>
      <c r="T23" s="1200"/>
      <c r="V23" s="87"/>
      <c r="W23" s="857"/>
    </row>
    <row r="24" spans="1:23" ht="27.75" customHeight="1" thickBot="1" x14ac:dyDescent="0.2">
      <c r="A24" s="167"/>
      <c r="B24" s="960"/>
      <c r="C24" s="943"/>
      <c r="D24" s="943"/>
      <c r="E24" s="960"/>
      <c r="F24" s="935" t="s">
        <v>35</v>
      </c>
      <c r="G24" s="1420" t="s">
        <v>672</v>
      </c>
      <c r="H24" s="1420"/>
      <c r="I24" s="1420"/>
      <c r="J24" s="1420"/>
      <c r="K24" s="1420"/>
      <c r="L24" s="1421"/>
      <c r="M24" s="88" t="s">
        <v>42</v>
      </c>
      <c r="N24" s="8" t="s">
        <v>1664</v>
      </c>
      <c r="O24" s="149" t="s">
        <v>408</v>
      </c>
      <c r="P24" s="375">
        <v>29</v>
      </c>
      <c r="Q24" s="376" t="str">
        <f>IF(N24="","未入力あり","✔")</f>
        <v>✔</v>
      </c>
      <c r="R24" s="1076"/>
      <c r="S24" s="387"/>
      <c r="T24" s="1200"/>
      <c r="V24" s="87"/>
      <c r="W24" s="857"/>
    </row>
    <row r="25" spans="1:23" ht="18.75" customHeight="1" thickBot="1" x14ac:dyDescent="0.2">
      <c r="A25" s="167"/>
      <c r="B25" s="960"/>
      <c r="C25" s="943"/>
      <c r="D25" s="943"/>
      <c r="E25" s="944"/>
      <c r="F25" s="958" t="s">
        <v>272</v>
      </c>
      <c r="G25" s="1426" t="s">
        <v>674</v>
      </c>
      <c r="H25" s="1426"/>
      <c r="I25" s="1426"/>
      <c r="J25" s="1426"/>
      <c r="K25" s="1426"/>
      <c r="L25" s="1427"/>
      <c r="M25" s="88" t="s">
        <v>21</v>
      </c>
      <c r="N25" s="8" t="s">
        <v>1664</v>
      </c>
      <c r="O25" s="149" t="s">
        <v>408</v>
      </c>
      <c r="P25" s="375">
        <v>30</v>
      </c>
      <c r="Q25" s="376" t="str">
        <f>IF(N25="","未入力あり","✔")</f>
        <v>✔</v>
      </c>
      <c r="R25" s="1076"/>
      <c r="S25" s="387"/>
      <c r="T25" s="1200"/>
      <c r="V25" s="87"/>
      <c r="W25" s="857"/>
    </row>
    <row r="26" spans="1:23" ht="24" customHeight="1" thickBot="1" x14ac:dyDescent="0.2">
      <c r="A26" s="167"/>
      <c r="B26" s="960"/>
      <c r="C26" s="943"/>
      <c r="D26" s="943"/>
      <c r="E26" s="1285" t="s">
        <v>1477</v>
      </c>
      <c r="F26" s="1432" t="s">
        <v>673</v>
      </c>
      <c r="G26" s="1432"/>
      <c r="H26" s="1432"/>
      <c r="I26" s="1432"/>
      <c r="J26" s="1432"/>
      <c r="K26" s="1432"/>
      <c r="L26" s="1433"/>
      <c r="M26" s="88" t="s">
        <v>853</v>
      </c>
      <c r="N26" s="8" t="s">
        <v>1664</v>
      </c>
      <c r="O26" s="149" t="s">
        <v>408</v>
      </c>
      <c r="P26" s="375">
        <v>31</v>
      </c>
      <c r="Q26" s="376" t="str">
        <f>IF(N26="","未入力あり","✔")</f>
        <v>✔</v>
      </c>
      <c r="R26" s="1076"/>
      <c r="S26" s="387"/>
      <c r="T26" s="1200"/>
      <c r="V26" s="87"/>
      <c r="W26" s="857"/>
    </row>
    <row r="27" spans="1:23" ht="24" customHeight="1" thickBot="1" x14ac:dyDescent="0.2">
      <c r="A27" s="167"/>
      <c r="B27" s="960"/>
      <c r="C27" s="943"/>
      <c r="D27" s="943"/>
      <c r="E27" s="1284" t="s">
        <v>1478</v>
      </c>
      <c r="F27" s="1417" t="s">
        <v>1485</v>
      </c>
      <c r="G27" s="1417"/>
      <c r="H27" s="1417"/>
      <c r="I27" s="1417"/>
      <c r="J27" s="1417"/>
      <c r="K27" s="1417"/>
      <c r="L27" s="1418"/>
      <c r="M27" s="88" t="s">
        <v>154</v>
      </c>
      <c r="N27" s="8" t="s">
        <v>1664</v>
      </c>
      <c r="O27" s="149" t="s">
        <v>408</v>
      </c>
      <c r="P27" s="375">
        <v>32</v>
      </c>
      <c r="Q27" s="376" t="str">
        <f>IF(N27="","未入力あり","✔")</f>
        <v>✔</v>
      </c>
      <c r="R27" s="1076"/>
      <c r="S27" s="387"/>
      <c r="T27" s="1200"/>
      <c r="V27" s="87"/>
      <c r="W27" s="857"/>
    </row>
    <row r="28" spans="1:23" ht="48" customHeight="1" thickBot="1" x14ac:dyDescent="0.2">
      <c r="A28" s="167"/>
      <c r="B28" s="960"/>
      <c r="C28" s="943"/>
      <c r="D28" s="943"/>
      <c r="E28" s="1284" t="s">
        <v>1479</v>
      </c>
      <c r="F28" s="1439" t="s">
        <v>1266</v>
      </c>
      <c r="G28" s="1415"/>
      <c r="H28" s="1415"/>
      <c r="I28" s="1415"/>
      <c r="J28" s="1415"/>
      <c r="K28" s="1415"/>
      <c r="L28" s="1416"/>
      <c r="M28" s="88" t="s">
        <v>208</v>
      </c>
      <c r="N28" s="8" t="s">
        <v>1664</v>
      </c>
      <c r="O28" s="149" t="s">
        <v>408</v>
      </c>
      <c r="P28" s="375">
        <v>33</v>
      </c>
      <c r="Q28" s="376" t="str">
        <f t="shared" ref="Q28:Q46" si="0">IF(N28="","未入力あり","✔")</f>
        <v>✔</v>
      </c>
      <c r="R28" s="387"/>
      <c r="S28" s="193"/>
      <c r="T28" s="1200"/>
      <c r="V28" s="87"/>
      <c r="W28" s="857"/>
    </row>
    <row r="29" spans="1:23" ht="13.5" customHeight="1" thickBot="1" x14ac:dyDescent="0.2">
      <c r="A29" s="167"/>
      <c r="B29" s="960"/>
      <c r="C29" s="943"/>
      <c r="D29" s="943"/>
      <c r="E29" s="947"/>
      <c r="F29" s="936"/>
      <c r="G29" s="1493" t="s">
        <v>1599</v>
      </c>
      <c r="H29" s="1494"/>
      <c r="I29" s="1494"/>
      <c r="J29" s="1494"/>
      <c r="K29" s="1494"/>
      <c r="L29" s="1495"/>
      <c r="M29" s="88" t="s">
        <v>23</v>
      </c>
      <c r="N29" s="363">
        <v>12</v>
      </c>
      <c r="O29" s="104" t="s">
        <v>308</v>
      </c>
      <c r="P29" s="375">
        <v>34</v>
      </c>
      <c r="Q29" s="376" t="str">
        <f t="shared" si="0"/>
        <v>✔</v>
      </c>
      <c r="R29" s="387"/>
      <c r="S29" s="193"/>
      <c r="T29" s="1201"/>
      <c r="V29" s="87"/>
      <c r="W29" s="857"/>
    </row>
    <row r="30" spans="1:23" ht="13.5" customHeight="1" thickBot="1" x14ac:dyDescent="0.2">
      <c r="A30" s="167"/>
      <c r="B30" s="960"/>
      <c r="C30" s="943"/>
      <c r="D30" s="943"/>
      <c r="E30" s="947"/>
      <c r="F30" s="936"/>
      <c r="G30" s="1493" t="s">
        <v>1583</v>
      </c>
      <c r="H30" s="1494"/>
      <c r="I30" s="1494"/>
      <c r="J30" s="1494"/>
      <c r="K30" s="1494"/>
      <c r="L30" s="1495"/>
      <c r="M30" s="88" t="s">
        <v>23</v>
      </c>
      <c r="N30" s="363">
        <v>113</v>
      </c>
      <c r="O30" s="403" t="s">
        <v>1107</v>
      </c>
      <c r="P30" s="375">
        <v>35</v>
      </c>
      <c r="Q30" s="376" t="str">
        <f t="shared" si="0"/>
        <v>✔</v>
      </c>
      <c r="R30" s="387"/>
      <c r="S30" s="193"/>
      <c r="T30" s="1201"/>
      <c r="V30" s="87"/>
      <c r="W30" s="857"/>
    </row>
    <row r="31" spans="1:23" ht="13.5" customHeight="1" thickBot="1" x14ac:dyDescent="0.2">
      <c r="A31" s="167"/>
      <c r="B31" s="960"/>
      <c r="C31" s="943"/>
      <c r="D31" s="943"/>
      <c r="E31" s="947"/>
      <c r="F31" s="937"/>
      <c r="G31" s="970" t="s">
        <v>1584</v>
      </c>
      <c r="H31" s="454"/>
      <c r="I31" s="454"/>
      <c r="J31" s="454"/>
      <c r="K31" s="454"/>
      <c r="L31" s="1001"/>
      <c r="M31" s="88" t="s">
        <v>54</v>
      </c>
      <c r="N31" s="1189">
        <v>54</v>
      </c>
      <c r="O31" s="151" t="s">
        <v>166</v>
      </c>
      <c r="P31" s="375">
        <v>36</v>
      </c>
      <c r="Q31" s="376" t="str">
        <f t="shared" si="0"/>
        <v>✔</v>
      </c>
      <c r="R31" s="387"/>
      <c r="S31" s="193"/>
      <c r="T31" s="1201"/>
      <c r="V31" s="87"/>
      <c r="W31" s="857"/>
    </row>
    <row r="32" spans="1:23" ht="21.75" customHeight="1" thickBot="1" x14ac:dyDescent="0.2">
      <c r="A32" s="167"/>
      <c r="B32" s="960"/>
      <c r="C32" s="943"/>
      <c r="D32" s="943"/>
      <c r="E32" s="943"/>
      <c r="F32" s="941" t="s">
        <v>35</v>
      </c>
      <c r="G32" s="1420" t="s">
        <v>675</v>
      </c>
      <c r="H32" s="1420"/>
      <c r="I32" s="1420"/>
      <c r="J32" s="1420"/>
      <c r="K32" s="1420"/>
      <c r="L32" s="1421"/>
      <c r="M32" s="88" t="s">
        <v>21</v>
      </c>
      <c r="N32" s="8" t="s">
        <v>1664</v>
      </c>
      <c r="O32" s="149" t="s">
        <v>408</v>
      </c>
      <c r="P32" s="375">
        <v>37</v>
      </c>
      <c r="Q32" s="376" t="str">
        <f t="shared" si="0"/>
        <v>✔</v>
      </c>
      <c r="R32" s="387"/>
      <c r="S32" s="193"/>
      <c r="T32" s="1201"/>
      <c r="V32" s="87"/>
      <c r="W32" s="857"/>
    </row>
    <row r="33" spans="1:24" ht="13.5" customHeight="1" thickBot="1" x14ac:dyDescent="0.2">
      <c r="A33" s="167"/>
      <c r="B33" s="960"/>
      <c r="C33" s="943"/>
      <c r="D33" s="943"/>
      <c r="E33" s="943"/>
      <c r="F33" s="961"/>
      <c r="G33" s="1428" t="s">
        <v>729</v>
      </c>
      <c r="H33" s="1420"/>
      <c r="I33" s="1420"/>
      <c r="J33" s="1420"/>
      <c r="K33" s="1420"/>
      <c r="L33" s="1421"/>
      <c r="M33" s="88" t="s">
        <v>1273</v>
      </c>
      <c r="N33" s="9" t="s">
        <v>1664</v>
      </c>
      <c r="O33" s="176" t="s">
        <v>677</v>
      </c>
      <c r="P33" s="375">
        <v>38</v>
      </c>
      <c r="Q33" s="376" t="str">
        <f t="shared" si="0"/>
        <v>✔</v>
      </c>
      <c r="R33" s="387"/>
      <c r="S33" s="193"/>
      <c r="T33" s="1200"/>
      <c r="V33" s="87"/>
      <c r="W33" s="857"/>
    </row>
    <row r="34" spans="1:24" ht="24" customHeight="1" thickBot="1" x14ac:dyDescent="0.2">
      <c r="A34" s="167"/>
      <c r="B34" s="960"/>
      <c r="C34" s="943"/>
      <c r="D34" s="943"/>
      <c r="E34" s="943"/>
      <c r="F34" s="935" t="s">
        <v>272</v>
      </c>
      <c r="G34" s="1420" t="s">
        <v>1486</v>
      </c>
      <c r="H34" s="1420"/>
      <c r="I34" s="1420"/>
      <c r="J34" s="1420"/>
      <c r="K34" s="1420"/>
      <c r="L34" s="1421"/>
      <c r="M34" s="88" t="s">
        <v>21</v>
      </c>
      <c r="N34" s="8" t="s">
        <v>1664</v>
      </c>
      <c r="O34" s="149" t="s">
        <v>676</v>
      </c>
      <c r="P34" s="375">
        <v>39</v>
      </c>
      <c r="Q34" s="376" t="str">
        <f t="shared" si="0"/>
        <v>✔</v>
      </c>
      <c r="R34" s="387"/>
      <c r="S34" s="193"/>
      <c r="T34" s="1200"/>
      <c r="V34" s="87"/>
      <c r="W34" s="857"/>
    </row>
    <row r="35" spans="1:24" ht="13.5" customHeight="1" thickBot="1" x14ac:dyDescent="0.2">
      <c r="A35" s="167"/>
      <c r="B35" s="960"/>
      <c r="C35" s="943"/>
      <c r="D35" s="943"/>
      <c r="E35" s="944"/>
      <c r="F35" s="958" t="s">
        <v>405</v>
      </c>
      <c r="G35" s="1426" t="s">
        <v>678</v>
      </c>
      <c r="H35" s="1426"/>
      <c r="I35" s="1426"/>
      <c r="J35" s="1426"/>
      <c r="K35" s="1426"/>
      <c r="L35" s="1427"/>
      <c r="M35" s="88" t="s">
        <v>21</v>
      </c>
      <c r="N35" s="8" t="s">
        <v>1664</v>
      </c>
      <c r="O35" s="149" t="s">
        <v>408</v>
      </c>
      <c r="P35" s="375">
        <v>40</v>
      </c>
      <c r="Q35" s="376" t="str">
        <f t="shared" si="0"/>
        <v>✔</v>
      </c>
      <c r="R35" s="387"/>
      <c r="S35" s="193"/>
      <c r="T35" s="1200"/>
      <c r="U35" s="507"/>
      <c r="V35" s="507"/>
      <c r="W35" s="857"/>
      <c r="X35" s="507"/>
    </row>
    <row r="36" spans="1:24" ht="18.75" customHeight="1" thickBot="1" x14ac:dyDescent="0.2">
      <c r="A36" s="167"/>
      <c r="B36" s="960"/>
      <c r="C36" s="943"/>
      <c r="D36" s="943"/>
      <c r="E36" s="1284" t="s">
        <v>1480</v>
      </c>
      <c r="F36" s="1432" t="s">
        <v>679</v>
      </c>
      <c r="G36" s="1432"/>
      <c r="H36" s="1432"/>
      <c r="I36" s="1432"/>
      <c r="J36" s="1432"/>
      <c r="K36" s="1432"/>
      <c r="L36" s="1433"/>
      <c r="M36" s="88" t="s">
        <v>21</v>
      </c>
      <c r="N36" s="8" t="s">
        <v>1664</v>
      </c>
      <c r="O36" s="149" t="s">
        <v>408</v>
      </c>
      <c r="P36" s="375">
        <v>41</v>
      </c>
      <c r="Q36" s="376" t="str">
        <f t="shared" si="0"/>
        <v>✔</v>
      </c>
      <c r="R36" s="387"/>
      <c r="S36" s="193"/>
      <c r="T36" s="1200"/>
      <c r="U36" s="891"/>
      <c r="V36" s="891"/>
      <c r="W36" s="891"/>
      <c r="X36" s="891"/>
    </row>
    <row r="37" spans="1:24" ht="18.75" customHeight="1" thickBot="1" x14ac:dyDescent="0.2">
      <c r="A37" s="167"/>
      <c r="B37" s="960"/>
      <c r="C37" s="943"/>
      <c r="D37" s="943"/>
      <c r="E37" s="998"/>
      <c r="F37" s="1010"/>
      <c r="G37" s="1428" t="s">
        <v>1371</v>
      </c>
      <c r="H37" s="1420"/>
      <c r="I37" s="1420"/>
      <c r="J37" s="1420"/>
      <c r="K37" s="1420"/>
      <c r="L37" s="1421"/>
      <c r="M37" s="88" t="s">
        <v>848</v>
      </c>
      <c r="N37" s="8" t="s">
        <v>1664</v>
      </c>
      <c r="O37" s="149" t="s">
        <v>408</v>
      </c>
      <c r="P37" s="375">
        <v>42</v>
      </c>
      <c r="Q37" s="376" t="str">
        <f t="shared" si="0"/>
        <v>✔</v>
      </c>
      <c r="R37" s="387"/>
      <c r="S37" s="193"/>
      <c r="T37" s="1200"/>
      <c r="U37" s="891"/>
      <c r="V37" s="891"/>
      <c r="W37" s="892"/>
      <c r="X37" s="891"/>
    </row>
    <row r="38" spans="1:24" ht="18.75" customHeight="1" thickBot="1" x14ac:dyDescent="0.2">
      <c r="A38" s="167"/>
      <c r="B38" s="960"/>
      <c r="C38" s="943"/>
      <c r="D38" s="943"/>
      <c r="E38" s="998"/>
      <c r="F38" s="1010"/>
      <c r="G38" s="1428" t="s">
        <v>1215</v>
      </c>
      <c r="H38" s="1420"/>
      <c r="I38" s="1420"/>
      <c r="J38" s="1420"/>
      <c r="K38" s="1420"/>
      <c r="L38" s="1421"/>
      <c r="M38" s="88" t="s">
        <v>849</v>
      </c>
      <c r="N38" s="8" t="s">
        <v>1664</v>
      </c>
      <c r="O38" s="149" t="s">
        <v>408</v>
      </c>
      <c r="P38" s="375">
        <v>43</v>
      </c>
      <c r="Q38" s="376" t="str">
        <f t="shared" si="0"/>
        <v>✔</v>
      </c>
      <c r="R38" s="387"/>
      <c r="S38" s="193"/>
      <c r="T38" s="1200"/>
      <c r="U38" s="891"/>
      <c r="V38" s="891"/>
      <c r="W38" s="892"/>
      <c r="X38" s="891"/>
    </row>
    <row r="39" spans="1:24" ht="18.75" customHeight="1" thickBot="1" x14ac:dyDescent="0.2">
      <c r="A39" s="167"/>
      <c r="B39" s="960"/>
      <c r="C39" s="943"/>
      <c r="D39" s="943"/>
      <c r="E39" s="998"/>
      <c r="F39" s="1010"/>
      <c r="G39" s="1428" t="s">
        <v>1216</v>
      </c>
      <c r="H39" s="1420"/>
      <c r="I39" s="1420"/>
      <c r="J39" s="1420"/>
      <c r="K39" s="1420"/>
      <c r="L39" s="1421"/>
      <c r="M39" s="88" t="s">
        <v>850</v>
      </c>
      <c r="N39" s="8" t="s">
        <v>1664</v>
      </c>
      <c r="O39" s="149" t="s">
        <v>408</v>
      </c>
      <c r="P39" s="375">
        <v>44</v>
      </c>
      <c r="Q39" s="376" t="str">
        <f t="shared" si="0"/>
        <v>✔</v>
      </c>
      <c r="R39" s="387"/>
      <c r="S39" s="193"/>
      <c r="T39" s="1200"/>
      <c r="U39" s="891"/>
      <c r="V39" s="891"/>
      <c r="W39" s="892"/>
      <c r="X39" s="891"/>
    </row>
    <row r="40" spans="1:24" ht="18.75" customHeight="1" thickBot="1" x14ac:dyDescent="0.2">
      <c r="A40" s="167"/>
      <c r="B40" s="960"/>
      <c r="C40" s="943"/>
      <c r="D40" s="943"/>
      <c r="E40" s="998"/>
      <c r="F40" s="1010"/>
      <c r="G40" s="1428" t="s">
        <v>754</v>
      </c>
      <c r="H40" s="1420"/>
      <c r="I40" s="1420"/>
      <c r="J40" s="1420"/>
      <c r="K40" s="1420"/>
      <c r="L40" s="1421"/>
      <c r="M40" s="88" t="s">
        <v>851</v>
      </c>
      <c r="N40" s="8" t="s">
        <v>1672</v>
      </c>
      <c r="O40" s="149" t="s">
        <v>408</v>
      </c>
      <c r="P40" s="375">
        <v>45</v>
      </c>
      <c r="Q40" s="376" t="str">
        <f t="shared" si="0"/>
        <v>✔</v>
      </c>
      <c r="R40" s="387"/>
      <c r="S40" s="193"/>
      <c r="T40" s="1200"/>
      <c r="U40" s="891"/>
      <c r="V40" s="891"/>
      <c r="W40" s="892"/>
      <c r="X40" s="891"/>
    </row>
    <row r="41" spans="1:24" ht="18.75" customHeight="1" thickBot="1" x14ac:dyDescent="0.2">
      <c r="A41" s="167"/>
      <c r="B41" s="960"/>
      <c r="C41" s="943"/>
      <c r="D41" s="943"/>
      <c r="E41" s="1000"/>
      <c r="F41" s="1009"/>
      <c r="G41" s="1428" t="s">
        <v>1217</v>
      </c>
      <c r="H41" s="1420"/>
      <c r="I41" s="1420"/>
      <c r="J41" s="1420"/>
      <c r="K41" s="1420"/>
      <c r="L41" s="1421"/>
      <c r="M41" s="88" t="s">
        <v>852</v>
      </c>
      <c r="N41" s="8" t="s">
        <v>1664</v>
      </c>
      <c r="O41" s="149" t="s">
        <v>408</v>
      </c>
      <c r="P41" s="375">
        <v>46</v>
      </c>
      <c r="Q41" s="376" t="str">
        <f t="shared" si="0"/>
        <v>✔</v>
      </c>
      <c r="R41" s="387"/>
      <c r="S41" s="193"/>
      <c r="T41" s="1200"/>
      <c r="U41" s="891"/>
      <c r="V41" s="891"/>
      <c r="W41" s="892"/>
      <c r="X41" s="891"/>
    </row>
    <row r="42" spans="1:24" ht="36" customHeight="1" thickBot="1" x14ac:dyDescent="0.2">
      <c r="A42" s="167"/>
      <c r="B42" s="960"/>
      <c r="C42" s="943"/>
      <c r="D42" s="943"/>
      <c r="E42" s="1286" t="s">
        <v>1481</v>
      </c>
      <c r="F42" s="1420" t="s">
        <v>1201</v>
      </c>
      <c r="G42" s="1420"/>
      <c r="H42" s="1420"/>
      <c r="I42" s="1420"/>
      <c r="J42" s="1420"/>
      <c r="K42" s="1420"/>
      <c r="L42" s="1421"/>
      <c r="M42" s="114" t="s">
        <v>21</v>
      </c>
      <c r="N42" s="9" t="s">
        <v>1664</v>
      </c>
      <c r="O42" s="176" t="s">
        <v>407</v>
      </c>
      <c r="P42" s="375">
        <v>49</v>
      </c>
      <c r="Q42" s="376" t="str">
        <f t="shared" si="0"/>
        <v>✔</v>
      </c>
      <c r="R42" s="387"/>
      <c r="S42" s="193"/>
      <c r="T42" s="1200"/>
      <c r="U42" s="891"/>
      <c r="V42" s="891"/>
      <c r="W42" s="891"/>
      <c r="X42" s="891"/>
    </row>
    <row r="43" spans="1:24" ht="24" customHeight="1" thickBot="1" x14ac:dyDescent="0.2">
      <c r="A43" s="167"/>
      <c r="B43" s="960"/>
      <c r="C43" s="943"/>
      <c r="D43" s="943"/>
      <c r="E43" s="1286" t="s">
        <v>1482</v>
      </c>
      <c r="F43" s="1432" t="s">
        <v>680</v>
      </c>
      <c r="G43" s="1432"/>
      <c r="H43" s="1432"/>
      <c r="I43" s="1432"/>
      <c r="J43" s="1432"/>
      <c r="K43" s="1432"/>
      <c r="L43" s="1433"/>
      <c r="M43" s="114" t="s">
        <v>21</v>
      </c>
      <c r="N43" s="9" t="s">
        <v>1664</v>
      </c>
      <c r="O43" s="176" t="s">
        <v>407</v>
      </c>
      <c r="P43" s="375">
        <v>50</v>
      </c>
      <c r="Q43" s="376" t="str">
        <f t="shared" si="0"/>
        <v>✔</v>
      </c>
      <c r="R43" s="387"/>
      <c r="S43" s="193"/>
      <c r="T43" s="1200"/>
      <c r="V43" s="87"/>
      <c r="W43" s="857"/>
    </row>
    <row r="44" spans="1:24" ht="24" customHeight="1" x14ac:dyDescent="0.15">
      <c r="A44" s="167"/>
      <c r="B44" s="960"/>
      <c r="C44" s="943"/>
      <c r="D44" s="943"/>
      <c r="E44" s="1286" t="s">
        <v>1483</v>
      </c>
      <c r="F44" s="1420" t="s">
        <v>681</v>
      </c>
      <c r="G44" s="1420"/>
      <c r="H44" s="1420"/>
      <c r="I44" s="1420"/>
      <c r="J44" s="1420"/>
      <c r="K44" s="1420"/>
      <c r="L44" s="1421"/>
      <c r="M44" s="114" t="s">
        <v>21</v>
      </c>
      <c r="N44" s="9" t="s">
        <v>1664</v>
      </c>
      <c r="O44" s="176" t="s">
        <v>407</v>
      </c>
      <c r="P44" s="375">
        <v>51</v>
      </c>
      <c r="Q44" s="376" t="str">
        <f t="shared" si="0"/>
        <v>✔</v>
      </c>
      <c r="R44" s="387"/>
      <c r="S44" s="193"/>
      <c r="T44" s="1200"/>
      <c r="V44" s="87"/>
      <c r="W44" s="857"/>
    </row>
    <row r="45" spans="1:24" ht="11.25" customHeight="1" thickBot="1" x14ac:dyDescent="0.2">
      <c r="A45" s="167"/>
      <c r="B45" s="960"/>
      <c r="C45" s="943"/>
      <c r="D45" s="943"/>
      <c r="E45" s="998"/>
      <c r="F45" s="1010"/>
      <c r="G45" s="1428" t="s">
        <v>682</v>
      </c>
      <c r="H45" s="1420"/>
      <c r="I45" s="1420"/>
      <c r="J45" s="1420"/>
      <c r="K45" s="1420"/>
      <c r="L45" s="1421"/>
      <c r="M45" s="114" t="s">
        <v>1567</v>
      </c>
      <c r="N45" s="10" t="s">
        <v>44</v>
      </c>
      <c r="O45" s="149" t="s">
        <v>1174</v>
      </c>
      <c r="P45" s="375">
        <v>53</v>
      </c>
      <c r="Q45" s="376" t="str">
        <f t="shared" si="0"/>
        <v>✔</v>
      </c>
      <c r="R45" s="387"/>
      <c r="S45" s="193"/>
      <c r="T45" s="1200"/>
      <c r="V45" s="87"/>
      <c r="W45" s="857"/>
    </row>
    <row r="46" spans="1:24" ht="11.25" customHeight="1" thickBot="1" x14ac:dyDescent="0.2">
      <c r="A46" s="167"/>
      <c r="B46" s="960"/>
      <c r="C46" s="943"/>
      <c r="D46" s="943"/>
      <c r="E46" s="998"/>
      <c r="F46" s="1010"/>
      <c r="G46" s="1428" t="s">
        <v>683</v>
      </c>
      <c r="H46" s="1420"/>
      <c r="I46" s="1420"/>
      <c r="J46" s="1420"/>
      <c r="K46" s="1420"/>
      <c r="L46" s="1421"/>
      <c r="M46" s="1088" t="s">
        <v>44</v>
      </c>
      <c r="N46" s="8" t="s">
        <v>44</v>
      </c>
      <c r="O46" s="149" t="s">
        <v>1174</v>
      </c>
      <c r="P46" s="375">
        <v>54</v>
      </c>
      <c r="Q46" s="376" t="str">
        <f t="shared" si="0"/>
        <v>✔</v>
      </c>
      <c r="R46" s="387"/>
      <c r="S46" s="193"/>
      <c r="T46" s="1200"/>
      <c r="V46" s="87"/>
      <c r="W46" s="857"/>
    </row>
    <row r="47" spans="1:24" ht="30" customHeight="1" thickBot="1" x14ac:dyDescent="0.2">
      <c r="A47" s="167"/>
      <c r="B47" s="960"/>
      <c r="C47" s="943"/>
      <c r="D47" s="943"/>
      <c r="E47" s="958"/>
      <c r="F47" s="1009"/>
      <c r="G47" s="1428" t="s">
        <v>1096</v>
      </c>
      <c r="H47" s="1420"/>
      <c r="I47" s="1420"/>
      <c r="J47" s="1420"/>
      <c r="K47" s="1420"/>
      <c r="L47" s="1421"/>
      <c r="M47" s="861" t="s">
        <v>23</v>
      </c>
      <c r="N47" s="1465"/>
      <c r="O47" s="1466"/>
      <c r="P47" s="375">
        <v>55</v>
      </c>
      <c r="Q47" s="456"/>
      <c r="R47" s="387"/>
      <c r="S47" s="193"/>
      <c r="T47" s="1200"/>
      <c r="V47" s="87"/>
      <c r="W47" s="857"/>
    </row>
    <row r="48" spans="1:24" ht="13.5" customHeight="1" thickBot="1" x14ac:dyDescent="0.2">
      <c r="A48" s="167"/>
      <c r="B48" s="960"/>
      <c r="C48" s="943"/>
      <c r="D48" s="952" t="s">
        <v>1487</v>
      </c>
      <c r="E48" s="1008"/>
      <c r="F48" s="952"/>
      <c r="G48" s="1002"/>
      <c r="H48" s="1003"/>
      <c r="I48" s="1003"/>
      <c r="J48" s="1003"/>
      <c r="K48" s="1003"/>
      <c r="L48" s="1003"/>
      <c r="M48" s="1004"/>
      <c r="N48" s="1005" t="s">
        <v>309</v>
      </c>
      <c r="O48" s="1006" t="s">
        <v>309</v>
      </c>
      <c r="P48" s="375">
        <v>57</v>
      </c>
      <c r="S48" s="193"/>
      <c r="T48" s="1200"/>
      <c r="V48" s="87"/>
      <c r="W48" s="857"/>
    </row>
    <row r="49" spans="1:23" ht="13.5" customHeight="1" thickBot="1" x14ac:dyDescent="0.2">
      <c r="A49" s="1260"/>
      <c r="B49" s="960"/>
      <c r="C49" s="943"/>
      <c r="D49" s="960"/>
      <c r="E49" s="1288" t="s">
        <v>1488</v>
      </c>
      <c r="F49" s="1483" t="s">
        <v>1489</v>
      </c>
      <c r="G49" s="1483"/>
      <c r="H49" s="1483"/>
      <c r="I49" s="1483"/>
      <c r="J49" s="1483"/>
      <c r="K49" s="1483"/>
      <c r="L49" s="1483"/>
      <c r="M49" s="88" t="s">
        <v>23</v>
      </c>
      <c r="N49" s="8" t="s">
        <v>1664</v>
      </c>
      <c r="O49" s="149" t="s">
        <v>407</v>
      </c>
      <c r="P49" s="375">
        <v>58</v>
      </c>
      <c r="S49" s="193"/>
      <c r="T49" s="1200"/>
      <c r="V49" s="87"/>
      <c r="W49" s="857"/>
    </row>
    <row r="50" spans="1:23" ht="13.5" customHeight="1" thickBot="1" x14ac:dyDescent="0.2">
      <c r="A50" s="167"/>
      <c r="B50" s="960"/>
      <c r="C50" s="943"/>
      <c r="D50" s="943"/>
      <c r="E50" s="1288"/>
      <c r="F50" s="1428" t="s">
        <v>730</v>
      </c>
      <c r="G50" s="1420"/>
      <c r="H50" s="1420"/>
      <c r="I50" s="1420"/>
      <c r="J50" s="1420"/>
      <c r="K50" s="1420"/>
      <c r="L50" s="1421"/>
      <c r="M50" s="88" t="s">
        <v>22</v>
      </c>
      <c r="N50" s="9" t="s">
        <v>1664</v>
      </c>
      <c r="O50" s="149" t="s">
        <v>407</v>
      </c>
      <c r="P50" s="375">
        <v>59</v>
      </c>
      <c r="Q50" s="376" t="str">
        <f t="shared" ref="Q50:Q64" si="1">IF(N50="","未入力あり","✔")</f>
        <v>✔</v>
      </c>
      <c r="R50" s="387"/>
      <c r="S50" s="193"/>
      <c r="T50" s="1200"/>
      <c r="V50" s="87"/>
      <c r="W50" s="857"/>
    </row>
    <row r="51" spans="1:23" ht="13.5" customHeight="1" thickBot="1" x14ac:dyDescent="0.2">
      <c r="A51" s="167"/>
      <c r="B51" s="960"/>
      <c r="C51" s="943"/>
      <c r="D51" s="943"/>
      <c r="E51" s="947"/>
      <c r="F51" s="1062"/>
      <c r="G51" s="1425" t="s">
        <v>684</v>
      </c>
      <c r="H51" s="1426"/>
      <c r="I51" s="1426"/>
      <c r="J51" s="1426"/>
      <c r="K51" s="1426"/>
      <c r="L51" s="1427"/>
      <c r="M51" s="88" t="s">
        <v>23</v>
      </c>
      <c r="N51" s="8" t="s">
        <v>1664</v>
      </c>
      <c r="O51" s="149" t="s">
        <v>407</v>
      </c>
      <c r="P51" s="375">
        <v>60</v>
      </c>
      <c r="Q51" s="376" t="str">
        <f t="shared" si="1"/>
        <v>✔</v>
      </c>
      <c r="R51" s="387"/>
      <c r="S51" s="193"/>
      <c r="T51" s="1200"/>
      <c r="V51" s="87"/>
      <c r="W51" s="857"/>
    </row>
    <row r="52" spans="1:23" ht="13.5" customHeight="1" thickBot="1" x14ac:dyDescent="0.2">
      <c r="A52" s="167"/>
      <c r="B52" s="960"/>
      <c r="C52" s="943"/>
      <c r="D52" s="943"/>
      <c r="E52" s="947"/>
      <c r="F52" s="1062"/>
      <c r="G52" s="1428" t="s">
        <v>37</v>
      </c>
      <c r="H52" s="1420"/>
      <c r="I52" s="1420"/>
      <c r="J52" s="1420"/>
      <c r="K52" s="1420"/>
      <c r="L52" s="1421"/>
      <c r="M52" s="88" t="s">
        <v>23</v>
      </c>
      <c r="N52" s="8" t="s">
        <v>1672</v>
      </c>
      <c r="O52" s="149" t="s">
        <v>407</v>
      </c>
      <c r="P52" s="375">
        <v>61</v>
      </c>
      <c r="Q52" s="376" t="str">
        <f t="shared" si="1"/>
        <v>✔</v>
      </c>
      <c r="R52" s="387"/>
      <c r="S52" s="193"/>
      <c r="T52" s="1200"/>
      <c r="V52" s="87"/>
    </row>
    <row r="53" spans="1:23" ht="30" customHeight="1" thickBot="1" x14ac:dyDescent="0.2">
      <c r="A53" s="167"/>
      <c r="B53" s="960"/>
      <c r="C53" s="943"/>
      <c r="D53" s="943"/>
      <c r="E53" s="958"/>
      <c r="F53" s="1062"/>
      <c r="G53" s="1428" t="s">
        <v>1096</v>
      </c>
      <c r="H53" s="1420"/>
      <c r="I53" s="1420"/>
      <c r="J53" s="1420"/>
      <c r="K53" s="1420"/>
      <c r="L53" s="1421"/>
      <c r="M53" s="88" t="s">
        <v>23</v>
      </c>
      <c r="N53" s="1465"/>
      <c r="O53" s="1466"/>
      <c r="P53" s="375">
        <v>62</v>
      </c>
      <c r="Q53" s="456"/>
      <c r="R53" s="387"/>
      <c r="S53" s="193"/>
      <c r="T53" s="1200"/>
      <c r="V53" s="87"/>
    </row>
    <row r="54" spans="1:23" ht="13.5" customHeight="1" thickBot="1" x14ac:dyDescent="0.2">
      <c r="A54" s="167"/>
      <c r="B54" s="960"/>
      <c r="C54" s="943"/>
      <c r="D54" s="943"/>
      <c r="E54" s="1286" t="s">
        <v>1474</v>
      </c>
      <c r="F54" s="1420" t="s">
        <v>202</v>
      </c>
      <c r="G54" s="1420"/>
      <c r="H54" s="1420"/>
      <c r="I54" s="1420"/>
      <c r="J54" s="1420"/>
      <c r="K54" s="1420"/>
      <c r="L54" s="1421"/>
      <c r="M54" s="88" t="s">
        <v>22</v>
      </c>
      <c r="N54" s="8" t="s">
        <v>1672</v>
      </c>
      <c r="O54" s="149" t="s">
        <v>407</v>
      </c>
      <c r="P54" s="375">
        <v>63</v>
      </c>
      <c r="Q54" s="376" t="str">
        <f t="shared" si="1"/>
        <v>✔</v>
      </c>
      <c r="R54" s="387"/>
      <c r="S54" s="193"/>
      <c r="T54" s="1200"/>
      <c r="V54" s="87"/>
    </row>
    <row r="55" spans="1:23" ht="11.25" thickBot="1" x14ac:dyDescent="0.2">
      <c r="A55" s="167"/>
      <c r="B55" s="960"/>
      <c r="C55" s="943"/>
      <c r="D55" s="1007" t="s">
        <v>1490</v>
      </c>
      <c r="E55" s="1008"/>
      <c r="F55" s="952"/>
      <c r="G55" s="1002"/>
      <c r="H55" s="166"/>
      <c r="I55" s="166"/>
      <c r="J55" s="166"/>
      <c r="K55" s="166"/>
      <c r="L55" s="166"/>
      <c r="M55" s="95"/>
      <c r="N55" s="913"/>
      <c r="O55" s="97" t="s">
        <v>309</v>
      </c>
      <c r="P55" s="375">
        <v>64</v>
      </c>
      <c r="S55" s="193"/>
      <c r="T55" s="1200"/>
      <c r="V55" s="87"/>
    </row>
    <row r="56" spans="1:23" ht="22.9" customHeight="1" thickBot="1" x14ac:dyDescent="0.2">
      <c r="A56" s="1260"/>
      <c r="B56" s="960"/>
      <c r="C56" s="943"/>
      <c r="D56" s="1484" t="s">
        <v>1491</v>
      </c>
      <c r="E56" s="1453"/>
      <c r="F56" s="1453"/>
      <c r="G56" s="1453"/>
      <c r="H56" s="1453"/>
      <c r="I56" s="1453"/>
      <c r="J56" s="1453"/>
      <c r="K56" s="1453"/>
      <c r="L56" s="1454"/>
      <c r="M56" s="750" t="s">
        <v>23</v>
      </c>
      <c r="N56" s="8" t="s">
        <v>1672</v>
      </c>
      <c r="O56" s="388" t="s">
        <v>407</v>
      </c>
      <c r="P56" s="375">
        <v>65</v>
      </c>
      <c r="Q56" s="376" t="str">
        <f t="shared" si="1"/>
        <v>✔</v>
      </c>
      <c r="R56" s="387"/>
      <c r="S56" s="193"/>
      <c r="T56" s="1200"/>
      <c r="V56" s="87"/>
    </row>
    <row r="57" spans="1:23" ht="22.9" customHeight="1" thickBot="1" x14ac:dyDescent="0.2">
      <c r="A57" s="1260"/>
      <c r="B57" s="960"/>
      <c r="C57" s="943"/>
      <c r="D57" s="1039"/>
      <c r="E57" s="1484" t="s">
        <v>1492</v>
      </c>
      <c r="F57" s="1453"/>
      <c r="G57" s="1453"/>
      <c r="H57" s="1453"/>
      <c r="I57" s="1453"/>
      <c r="J57" s="1453"/>
      <c r="K57" s="1453"/>
      <c r="L57" s="1453"/>
      <c r="M57" s="1033"/>
      <c r="N57" s="110"/>
      <c r="O57" s="111"/>
      <c r="P57" s="375">
        <v>66</v>
      </c>
      <c r="Q57" s="376"/>
      <c r="R57" s="387"/>
      <c r="S57" s="193"/>
      <c r="T57" s="1200"/>
      <c r="V57" s="87"/>
    </row>
    <row r="58" spans="1:23" ht="22.9" customHeight="1" thickBot="1" x14ac:dyDescent="0.2">
      <c r="A58" s="167"/>
      <c r="B58" s="960"/>
      <c r="C58" s="943"/>
      <c r="D58" s="943"/>
      <c r="E58" s="1284" t="s">
        <v>1473</v>
      </c>
      <c r="F58" s="1432" t="s">
        <v>41</v>
      </c>
      <c r="G58" s="1420"/>
      <c r="H58" s="1420"/>
      <c r="I58" s="1420"/>
      <c r="J58" s="1420"/>
      <c r="K58" s="1420"/>
      <c r="L58" s="1421"/>
      <c r="M58" s="88" t="s">
        <v>1568</v>
      </c>
      <c r="N58" s="8" t="s">
        <v>44</v>
      </c>
      <c r="O58" s="149" t="s">
        <v>407</v>
      </c>
      <c r="P58" s="375">
        <v>67</v>
      </c>
      <c r="Q58" s="376" t="str">
        <f t="shared" si="1"/>
        <v>✔</v>
      </c>
      <c r="R58" s="387"/>
      <c r="S58" s="193"/>
      <c r="T58" s="1200"/>
      <c r="V58" s="87"/>
    </row>
    <row r="59" spans="1:23" ht="13.5" customHeight="1" thickBot="1" x14ac:dyDescent="0.2">
      <c r="A59" s="167"/>
      <c r="B59" s="960"/>
      <c r="C59" s="943"/>
      <c r="D59" s="943"/>
      <c r="E59" s="944"/>
      <c r="F59" s="937"/>
      <c r="G59" s="1428" t="s">
        <v>686</v>
      </c>
      <c r="H59" s="1420"/>
      <c r="I59" s="1420"/>
      <c r="J59" s="1420"/>
      <c r="K59" s="1420"/>
      <c r="L59" s="1421"/>
      <c r="M59" s="88" t="s">
        <v>23</v>
      </c>
      <c r="N59" s="8" t="s">
        <v>44</v>
      </c>
      <c r="O59" s="149" t="s">
        <v>407</v>
      </c>
      <c r="P59" s="375">
        <v>68</v>
      </c>
      <c r="Q59" s="376" t="str">
        <f t="shared" si="1"/>
        <v>✔</v>
      </c>
      <c r="R59" s="387"/>
      <c r="S59" s="193"/>
      <c r="T59" s="1200"/>
      <c r="V59" s="87"/>
    </row>
    <row r="60" spans="1:23" ht="20.45" customHeight="1" thickBot="1" x14ac:dyDescent="0.2">
      <c r="A60" s="167"/>
      <c r="B60" s="960"/>
      <c r="C60" s="943"/>
      <c r="D60" s="943"/>
      <c r="E60" s="1284" t="s">
        <v>1474</v>
      </c>
      <c r="F60" s="1432" t="s">
        <v>685</v>
      </c>
      <c r="G60" s="1420"/>
      <c r="H60" s="1420"/>
      <c r="I60" s="1420"/>
      <c r="J60" s="1420"/>
      <c r="K60" s="1420"/>
      <c r="L60" s="1421"/>
      <c r="M60" s="88" t="s">
        <v>1568</v>
      </c>
      <c r="N60" s="8" t="s">
        <v>44</v>
      </c>
      <c r="O60" s="149" t="s">
        <v>407</v>
      </c>
      <c r="P60" s="375">
        <v>69</v>
      </c>
      <c r="Q60" s="376" t="str">
        <f t="shared" si="1"/>
        <v>✔</v>
      </c>
      <c r="R60" s="387"/>
      <c r="S60" s="193"/>
      <c r="T60" s="1200"/>
      <c r="V60" s="87"/>
    </row>
    <row r="61" spans="1:23" ht="17.25" customHeight="1" thickBot="1" x14ac:dyDescent="0.2">
      <c r="A61" s="1260"/>
      <c r="B61" s="960"/>
      <c r="C61" s="943"/>
      <c r="D61" s="943"/>
      <c r="E61" s="998"/>
      <c r="F61" s="1259"/>
      <c r="G61" s="1425" t="s">
        <v>1462</v>
      </c>
      <c r="H61" s="1426"/>
      <c r="I61" s="1426"/>
      <c r="J61" s="1426"/>
      <c r="K61" s="1426"/>
      <c r="L61" s="1427"/>
      <c r="M61" s="88" t="s">
        <v>23</v>
      </c>
      <c r="N61" s="8" t="s">
        <v>44</v>
      </c>
      <c r="O61" s="149" t="s">
        <v>407</v>
      </c>
      <c r="P61" s="375">
        <v>70</v>
      </c>
      <c r="Q61" s="376" t="str">
        <f t="shared" si="1"/>
        <v>✔</v>
      </c>
      <c r="R61" s="387"/>
      <c r="S61" s="193"/>
      <c r="T61" s="1200"/>
      <c r="V61" s="87"/>
    </row>
    <row r="62" spans="1:23" ht="13.5" customHeight="1" thickBot="1" x14ac:dyDescent="0.2">
      <c r="A62" s="167"/>
      <c r="B62" s="960"/>
      <c r="C62" s="943"/>
      <c r="D62" s="943"/>
      <c r="E62" s="944"/>
      <c r="F62" s="937"/>
      <c r="G62" s="1425" t="s">
        <v>1463</v>
      </c>
      <c r="H62" s="1426"/>
      <c r="I62" s="1426"/>
      <c r="J62" s="1426"/>
      <c r="K62" s="1426"/>
      <c r="L62" s="1427"/>
      <c r="M62" s="88" t="s">
        <v>23</v>
      </c>
      <c r="N62" s="8" t="s">
        <v>44</v>
      </c>
      <c r="O62" s="149" t="s">
        <v>407</v>
      </c>
      <c r="P62" s="375">
        <v>71</v>
      </c>
      <c r="Q62" s="376" t="str">
        <f t="shared" si="1"/>
        <v>✔</v>
      </c>
      <c r="R62" s="387"/>
      <c r="S62" s="193"/>
      <c r="T62" s="1200"/>
      <c r="V62" s="87"/>
    </row>
    <row r="63" spans="1:23" ht="19.5" customHeight="1" thickBot="1" x14ac:dyDescent="0.2">
      <c r="A63" s="167"/>
      <c r="B63" s="960"/>
      <c r="C63" s="943"/>
      <c r="D63" s="943"/>
      <c r="E63" s="1284" t="s">
        <v>1475</v>
      </c>
      <c r="F63" s="1432" t="s">
        <v>1153</v>
      </c>
      <c r="G63" s="1432"/>
      <c r="H63" s="1432"/>
      <c r="I63" s="1432"/>
      <c r="J63" s="1432"/>
      <c r="K63" s="1432"/>
      <c r="L63" s="1433"/>
      <c r="M63" s="88" t="s">
        <v>1568</v>
      </c>
      <c r="N63" s="8" t="s">
        <v>44</v>
      </c>
      <c r="O63" s="149" t="s">
        <v>407</v>
      </c>
      <c r="P63" s="375">
        <v>72</v>
      </c>
      <c r="Q63" s="376" t="str">
        <f t="shared" si="1"/>
        <v>✔</v>
      </c>
      <c r="R63" s="387"/>
      <c r="S63" s="193"/>
      <c r="T63" s="1200"/>
      <c r="V63" s="87"/>
    </row>
    <row r="64" spans="1:23" ht="25.5" customHeight="1" thickBot="1" x14ac:dyDescent="0.2">
      <c r="A64" s="167"/>
      <c r="B64" s="960"/>
      <c r="C64" s="943"/>
      <c r="D64" s="943"/>
      <c r="E64" s="1317"/>
      <c r="F64" s="936"/>
      <c r="G64" s="1485" t="s">
        <v>1188</v>
      </c>
      <c r="H64" s="1486"/>
      <c r="I64" s="1486"/>
      <c r="J64" s="1486"/>
      <c r="K64" s="1486"/>
      <c r="L64" s="1487"/>
      <c r="M64" s="88" t="s">
        <v>235</v>
      </c>
      <c r="N64" s="124" t="s">
        <v>44</v>
      </c>
      <c r="O64" s="100" t="s">
        <v>1189</v>
      </c>
      <c r="P64" s="375">
        <v>73</v>
      </c>
      <c r="Q64" s="376" t="str">
        <f t="shared" si="1"/>
        <v>✔</v>
      </c>
      <c r="R64" s="387"/>
      <c r="S64" s="193"/>
      <c r="T64" s="1200"/>
      <c r="V64" s="87"/>
    </row>
    <row r="65" spans="1:22" ht="25.5" customHeight="1" thickBot="1" x14ac:dyDescent="0.2">
      <c r="A65" s="167"/>
      <c r="B65" s="960"/>
      <c r="C65" s="943"/>
      <c r="D65" s="943"/>
      <c r="E65" s="1317"/>
      <c r="F65" s="936"/>
      <c r="G65" s="1485" t="s">
        <v>1096</v>
      </c>
      <c r="H65" s="1486"/>
      <c r="I65" s="1486"/>
      <c r="J65" s="1486"/>
      <c r="K65" s="1486"/>
      <c r="L65" s="1487"/>
      <c r="M65" s="88" t="s">
        <v>235</v>
      </c>
      <c r="N65" s="1465"/>
      <c r="O65" s="1466"/>
      <c r="P65" s="375">
        <v>74</v>
      </c>
      <c r="Q65" s="456"/>
      <c r="R65" s="387"/>
      <c r="S65" s="193"/>
      <c r="T65" s="1200"/>
      <c r="V65" s="87"/>
    </row>
    <row r="66" spans="1:22" ht="25.5" customHeight="1" thickBot="1" x14ac:dyDescent="0.2">
      <c r="A66" s="1260"/>
      <c r="B66" s="960"/>
      <c r="C66" s="943"/>
      <c r="D66" s="943"/>
      <c r="E66" s="1317"/>
      <c r="F66" s="936"/>
      <c r="G66" s="1485" t="s">
        <v>1464</v>
      </c>
      <c r="H66" s="1486"/>
      <c r="I66" s="1486"/>
      <c r="J66" s="1486"/>
      <c r="K66" s="1486"/>
      <c r="L66" s="1487"/>
      <c r="M66" s="103"/>
      <c r="N66" s="1465" t="s">
        <v>1465</v>
      </c>
      <c r="O66" s="1466"/>
      <c r="P66" s="375">
        <v>75</v>
      </c>
      <c r="Q66" s="1217"/>
      <c r="R66" s="387"/>
      <c r="S66" s="193"/>
      <c r="T66" s="1200"/>
      <c r="V66" s="87"/>
    </row>
    <row r="67" spans="1:22" ht="24.75" customHeight="1" thickBot="1" x14ac:dyDescent="0.2">
      <c r="A67" s="167"/>
      <c r="B67" s="960"/>
      <c r="C67" s="943"/>
      <c r="D67" s="943"/>
      <c r="E67" s="1316"/>
      <c r="F67" s="937"/>
      <c r="G67" s="1425" t="s">
        <v>1250</v>
      </c>
      <c r="H67" s="1426"/>
      <c r="I67" s="1426"/>
      <c r="J67" s="1426"/>
      <c r="K67" s="1426"/>
      <c r="L67" s="1427"/>
      <c r="M67" s="114" t="s">
        <v>1569</v>
      </c>
      <c r="N67" s="8" t="s">
        <v>44</v>
      </c>
      <c r="O67" s="390" t="s">
        <v>1170</v>
      </c>
      <c r="P67" s="375">
        <v>76</v>
      </c>
      <c r="Q67" s="376" t="str">
        <f t="shared" ref="Q67:Q128" si="2">IF(N67="","未入力あり","✔")</f>
        <v>✔</v>
      </c>
      <c r="R67" s="387"/>
      <c r="S67" s="193"/>
      <c r="T67" s="1200"/>
      <c r="V67" s="87"/>
    </row>
    <row r="68" spans="1:22" ht="13.5" customHeight="1" thickBot="1" x14ac:dyDescent="0.2">
      <c r="A68" s="167"/>
      <c r="B68" s="960"/>
      <c r="C68" s="943"/>
      <c r="D68" s="943"/>
      <c r="E68" s="1284" t="s">
        <v>1476</v>
      </c>
      <c r="F68" s="1432" t="s">
        <v>688</v>
      </c>
      <c r="G68" s="1432"/>
      <c r="H68" s="1432"/>
      <c r="I68" s="1432"/>
      <c r="J68" s="1432"/>
      <c r="K68" s="1432"/>
      <c r="L68" s="1433"/>
      <c r="M68" s="88" t="s">
        <v>1568</v>
      </c>
      <c r="N68" s="8" t="s">
        <v>44</v>
      </c>
      <c r="O68" s="175" t="s">
        <v>687</v>
      </c>
      <c r="P68" s="375">
        <v>77</v>
      </c>
      <c r="Q68" s="376" t="str">
        <f t="shared" si="2"/>
        <v>✔</v>
      </c>
      <c r="R68" s="387"/>
      <c r="S68" s="193"/>
      <c r="T68" s="1200"/>
      <c r="V68" s="87"/>
    </row>
    <row r="69" spans="1:22" ht="13.5" customHeight="1" thickBot="1" x14ac:dyDescent="0.2">
      <c r="A69" s="167"/>
      <c r="B69" s="960"/>
      <c r="C69" s="943"/>
      <c r="D69" s="943"/>
      <c r="E69" s="943"/>
      <c r="F69" s="937"/>
      <c r="G69" s="1428" t="s">
        <v>1585</v>
      </c>
      <c r="H69" s="1420"/>
      <c r="I69" s="1420"/>
      <c r="J69" s="1420"/>
      <c r="K69" s="1420"/>
      <c r="L69" s="1421"/>
      <c r="M69" s="88" t="s">
        <v>23</v>
      </c>
      <c r="N69" s="363">
        <v>0</v>
      </c>
      <c r="O69" s="104" t="s">
        <v>172</v>
      </c>
      <c r="P69" s="375">
        <v>78</v>
      </c>
      <c r="Q69" s="376" t="str">
        <f t="shared" si="2"/>
        <v>✔</v>
      </c>
      <c r="R69" s="387"/>
      <c r="S69" s="193"/>
      <c r="T69" s="1200"/>
      <c r="V69" s="87"/>
    </row>
    <row r="70" spans="1:22" ht="11.25" thickBot="1" x14ac:dyDescent="0.2">
      <c r="A70" s="167"/>
      <c r="B70" s="960"/>
      <c r="C70" s="943"/>
      <c r="D70" s="1007" t="s">
        <v>1493</v>
      </c>
      <c r="E70" s="1318"/>
      <c r="F70" s="952"/>
      <c r="G70" s="164"/>
      <c r="H70" s="166"/>
      <c r="I70" s="166"/>
      <c r="J70" s="166"/>
      <c r="K70" s="166"/>
      <c r="L70" s="166"/>
      <c r="M70" s="95"/>
      <c r="N70" s="152" t="s">
        <v>309</v>
      </c>
      <c r="O70" s="97" t="s">
        <v>309</v>
      </c>
      <c r="P70" s="375">
        <v>79</v>
      </c>
      <c r="S70" s="193"/>
      <c r="T70" s="1200"/>
      <c r="V70" s="87"/>
    </row>
    <row r="71" spans="1:22" ht="37.15" customHeight="1" thickBot="1" x14ac:dyDescent="0.2">
      <c r="A71" s="167"/>
      <c r="B71" s="960"/>
      <c r="C71" s="943"/>
      <c r="D71" s="943"/>
      <c r="E71" s="1286" t="s">
        <v>1473</v>
      </c>
      <c r="F71" s="1420" t="s">
        <v>1160</v>
      </c>
      <c r="G71" s="1420"/>
      <c r="H71" s="1420"/>
      <c r="I71" s="1420"/>
      <c r="J71" s="1420"/>
      <c r="K71" s="1420"/>
      <c r="L71" s="1421"/>
      <c r="M71" s="88" t="s">
        <v>154</v>
      </c>
      <c r="N71" s="8" t="s">
        <v>1664</v>
      </c>
      <c r="O71" s="149" t="s">
        <v>407</v>
      </c>
      <c r="P71" s="375">
        <v>80</v>
      </c>
      <c r="Q71" s="376" t="str">
        <f t="shared" si="2"/>
        <v>✔</v>
      </c>
      <c r="R71" s="387"/>
      <c r="S71" s="193"/>
      <c r="T71" s="1200"/>
      <c r="V71" s="87"/>
    </row>
    <row r="72" spans="1:22" ht="18.75" customHeight="1" thickBot="1" x14ac:dyDescent="0.2">
      <c r="A72" s="167"/>
      <c r="B72" s="960"/>
      <c r="C72" s="943"/>
      <c r="D72" s="943"/>
      <c r="E72" s="1286" t="s">
        <v>1474</v>
      </c>
      <c r="F72" s="1420" t="s">
        <v>1108</v>
      </c>
      <c r="G72" s="1420"/>
      <c r="H72" s="1420"/>
      <c r="I72" s="1420"/>
      <c r="J72" s="1420"/>
      <c r="K72" s="1420"/>
      <c r="L72" s="1421"/>
      <c r="M72" s="88" t="s">
        <v>154</v>
      </c>
      <c r="N72" s="8" t="s">
        <v>1664</v>
      </c>
      <c r="O72" s="149" t="s">
        <v>407</v>
      </c>
      <c r="P72" s="375">
        <v>81</v>
      </c>
      <c r="Q72" s="376" t="str">
        <f t="shared" si="2"/>
        <v>✔</v>
      </c>
      <c r="R72" s="387"/>
      <c r="S72" s="193"/>
      <c r="T72" s="1200"/>
      <c r="V72" s="87"/>
    </row>
    <row r="73" spans="1:22" ht="18.75" customHeight="1" thickBot="1" x14ac:dyDescent="0.2">
      <c r="A73" s="167"/>
      <c r="B73" s="960"/>
      <c r="C73" s="943"/>
      <c r="D73" s="943"/>
      <c r="E73" s="1284" t="s">
        <v>1475</v>
      </c>
      <c r="F73" s="1432" t="s">
        <v>1109</v>
      </c>
      <c r="G73" s="1432"/>
      <c r="H73" s="1432"/>
      <c r="I73" s="1432"/>
      <c r="J73" s="1432"/>
      <c r="K73" s="1432"/>
      <c r="L73" s="1433"/>
      <c r="M73" s="88" t="s">
        <v>154</v>
      </c>
      <c r="N73" s="8" t="s">
        <v>1664</v>
      </c>
      <c r="O73" s="149" t="s">
        <v>407</v>
      </c>
      <c r="P73" s="375">
        <v>82</v>
      </c>
      <c r="Q73" s="376" t="str">
        <f t="shared" si="2"/>
        <v>✔</v>
      </c>
      <c r="R73" s="387"/>
      <c r="S73" s="193"/>
      <c r="T73" s="1200"/>
      <c r="V73" s="87"/>
    </row>
    <row r="74" spans="1:22" ht="13.5" customHeight="1" thickBot="1" x14ac:dyDescent="0.2">
      <c r="A74" s="167"/>
      <c r="B74" s="960"/>
      <c r="C74" s="943"/>
      <c r="D74" s="943"/>
      <c r="E74" s="1428" t="s">
        <v>689</v>
      </c>
      <c r="F74" s="1420"/>
      <c r="G74" s="1420"/>
      <c r="H74" s="1420"/>
      <c r="I74" s="1420"/>
      <c r="J74" s="1420"/>
      <c r="K74" s="1420"/>
      <c r="L74" s="1421"/>
      <c r="M74" s="103" t="s">
        <v>155</v>
      </c>
      <c r="N74" s="8" t="s">
        <v>1672</v>
      </c>
      <c r="O74" s="391" t="s">
        <v>407</v>
      </c>
      <c r="P74" s="375">
        <v>83</v>
      </c>
      <c r="Q74" s="376" t="str">
        <f t="shared" si="2"/>
        <v>✔</v>
      </c>
      <c r="R74" s="387"/>
      <c r="S74" s="193"/>
      <c r="T74" s="1200"/>
      <c r="V74" s="87"/>
    </row>
    <row r="75" spans="1:22" ht="13.5" customHeight="1" thickBot="1" x14ac:dyDescent="0.2">
      <c r="A75" s="167"/>
      <c r="B75" s="960"/>
      <c r="C75" s="943"/>
      <c r="D75" s="943"/>
      <c r="E75" s="1505" t="s">
        <v>690</v>
      </c>
      <c r="F75" s="1455"/>
      <c r="G75" s="1455"/>
      <c r="H75" s="1455"/>
      <c r="I75" s="1455"/>
      <c r="J75" s="1455"/>
      <c r="K75" s="1455"/>
      <c r="L75" s="1456"/>
      <c r="M75" s="114" t="s">
        <v>53</v>
      </c>
      <c r="N75" s="8" t="s">
        <v>1672</v>
      </c>
      <c r="O75" s="176" t="s">
        <v>407</v>
      </c>
      <c r="P75" s="375">
        <v>84</v>
      </c>
      <c r="Q75" s="376" t="str">
        <f t="shared" si="2"/>
        <v>✔</v>
      </c>
      <c r="R75" s="387"/>
      <c r="S75" s="193"/>
      <c r="T75" s="1200"/>
      <c r="V75" s="87"/>
    </row>
    <row r="76" spans="1:22" ht="13.5" customHeight="1" thickBot="1" x14ac:dyDescent="0.2">
      <c r="A76" s="167"/>
      <c r="B76" s="960"/>
      <c r="C76" s="943"/>
      <c r="D76" s="943"/>
      <c r="E76" s="1502" t="s">
        <v>173</v>
      </c>
      <c r="F76" s="1503"/>
      <c r="G76" s="1503"/>
      <c r="H76" s="1503"/>
      <c r="I76" s="1503"/>
      <c r="J76" s="1503"/>
      <c r="K76" s="1503"/>
      <c r="L76" s="1504"/>
      <c r="M76" s="114" t="s">
        <v>155</v>
      </c>
      <c r="N76" s="8" t="s">
        <v>1664</v>
      </c>
      <c r="O76" s="389" t="s">
        <v>407</v>
      </c>
      <c r="P76" s="375">
        <v>85</v>
      </c>
      <c r="Q76" s="376" t="str">
        <f t="shared" si="2"/>
        <v>✔</v>
      </c>
      <c r="R76" s="387"/>
      <c r="S76" s="193"/>
      <c r="T76" s="1200"/>
      <c r="V76" s="87"/>
    </row>
    <row r="77" spans="1:22" ht="11.25" thickBot="1" x14ac:dyDescent="0.2">
      <c r="A77" s="167"/>
      <c r="B77" s="960"/>
      <c r="C77" s="943"/>
      <c r="D77" s="1289" t="s">
        <v>1494</v>
      </c>
      <c r="E77" s="1008"/>
      <c r="F77" s="952"/>
      <c r="G77" s="1002"/>
      <c r="H77" s="1003"/>
      <c r="I77" s="166"/>
      <c r="J77" s="166"/>
      <c r="K77" s="166"/>
      <c r="L77" s="166"/>
      <c r="M77" s="95"/>
      <c r="N77" s="152"/>
      <c r="O77" s="97" t="s">
        <v>309</v>
      </c>
      <c r="P77" s="375">
        <v>86</v>
      </c>
      <c r="S77" s="193"/>
      <c r="T77" s="1200"/>
      <c r="V77" s="87"/>
    </row>
    <row r="78" spans="1:22" ht="18.75" customHeight="1" thickBot="1" x14ac:dyDescent="0.2">
      <c r="A78" s="167"/>
      <c r="B78" s="960"/>
      <c r="C78" s="943"/>
      <c r="D78" s="943"/>
      <c r="E78" s="1286" t="s">
        <v>1473</v>
      </c>
      <c r="F78" s="1432" t="s">
        <v>1495</v>
      </c>
      <c r="G78" s="1432"/>
      <c r="H78" s="1432"/>
      <c r="I78" s="1432"/>
      <c r="J78" s="1432"/>
      <c r="K78" s="1432"/>
      <c r="L78" s="1433"/>
      <c r="M78" s="99" t="s">
        <v>154</v>
      </c>
      <c r="N78" s="8" t="s">
        <v>1664</v>
      </c>
      <c r="O78" s="149" t="s">
        <v>407</v>
      </c>
      <c r="P78" s="375">
        <v>87</v>
      </c>
      <c r="Q78" s="376" t="str">
        <f t="shared" si="2"/>
        <v>✔</v>
      </c>
      <c r="R78" s="387"/>
      <c r="S78" s="193"/>
      <c r="T78" s="1200"/>
      <c r="V78" s="87"/>
    </row>
    <row r="79" spans="1:22" ht="18.75" customHeight="1" thickBot="1" x14ac:dyDescent="0.2">
      <c r="A79" s="167"/>
      <c r="B79" s="960"/>
      <c r="C79" s="943"/>
      <c r="D79" s="943"/>
      <c r="E79" s="1286" t="s">
        <v>1474</v>
      </c>
      <c r="F79" s="1420" t="s">
        <v>1218</v>
      </c>
      <c r="G79" s="1420"/>
      <c r="H79" s="1420"/>
      <c r="I79" s="1420"/>
      <c r="J79" s="1420"/>
      <c r="K79" s="1420"/>
      <c r="L79" s="1421"/>
      <c r="M79" s="103" t="s">
        <v>847</v>
      </c>
      <c r="N79" s="8" t="s">
        <v>1664</v>
      </c>
      <c r="O79" s="149" t="s">
        <v>407</v>
      </c>
      <c r="P79" s="375">
        <v>88</v>
      </c>
      <c r="Q79" s="376" t="str">
        <f t="shared" si="2"/>
        <v>✔</v>
      </c>
      <c r="R79" s="387"/>
      <c r="S79" s="193"/>
      <c r="T79" s="1200"/>
      <c r="V79" s="87"/>
    </row>
    <row r="80" spans="1:22" ht="18.75" customHeight="1" thickBot="1" x14ac:dyDescent="0.2">
      <c r="A80" s="167"/>
      <c r="B80" s="960"/>
      <c r="C80" s="943"/>
      <c r="D80" s="943"/>
      <c r="E80" s="1287" t="s">
        <v>1475</v>
      </c>
      <c r="F80" s="1432" t="s">
        <v>1219</v>
      </c>
      <c r="G80" s="1432"/>
      <c r="H80" s="1432"/>
      <c r="I80" s="1432"/>
      <c r="J80" s="1432"/>
      <c r="K80" s="1432"/>
      <c r="L80" s="1432"/>
      <c r="M80" s="115"/>
      <c r="N80" s="101"/>
      <c r="O80" s="392"/>
      <c r="P80" s="375">
        <v>89</v>
      </c>
      <c r="S80" s="193"/>
      <c r="T80" s="1200"/>
      <c r="V80" s="87"/>
    </row>
    <row r="81" spans="1:22" ht="27" customHeight="1" thickBot="1" x14ac:dyDescent="0.2">
      <c r="A81" s="1260"/>
      <c r="B81" s="960"/>
      <c r="C81" s="943"/>
      <c r="D81" s="943"/>
      <c r="E81" s="1288"/>
      <c r="F81" s="1291" t="s">
        <v>35</v>
      </c>
      <c r="G81" s="1417" t="s">
        <v>1496</v>
      </c>
      <c r="H81" s="1453"/>
      <c r="I81" s="1453"/>
      <c r="J81" s="1453"/>
      <c r="K81" s="1453"/>
      <c r="L81" s="1454"/>
      <c r="M81" s="88" t="s">
        <v>21</v>
      </c>
      <c r="N81" s="8" t="s">
        <v>1664</v>
      </c>
      <c r="O81" s="149" t="s">
        <v>407</v>
      </c>
      <c r="P81" s="375">
        <v>90</v>
      </c>
      <c r="Q81" s="376" t="str">
        <f t="shared" si="2"/>
        <v>✔</v>
      </c>
      <c r="R81" s="387"/>
      <c r="S81" s="193"/>
      <c r="T81" s="1200"/>
      <c r="V81" s="87"/>
    </row>
    <row r="82" spans="1:22" ht="27" customHeight="1" thickBot="1" x14ac:dyDescent="0.2">
      <c r="A82" s="1260"/>
      <c r="B82" s="960"/>
      <c r="C82" s="943"/>
      <c r="D82" s="943"/>
      <c r="E82" s="1288"/>
      <c r="F82" s="1472"/>
      <c r="G82" s="1473"/>
      <c r="H82" s="1453" t="s">
        <v>1497</v>
      </c>
      <c r="I82" s="1453"/>
      <c r="J82" s="1453"/>
      <c r="K82" s="1453"/>
      <c r="L82" s="1454"/>
      <c r="M82" s="88" t="s">
        <v>22</v>
      </c>
      <c r="N82" s="8" t="s">
        <v>1664</v>
      </c>
      <c r="O82" s="149" t="s">
        <v>407</v>
      </c>
      <c r="P82" s="375">
        <v>91</v>
      </c>
      <c r="Q82" s="376" t="str">
        <f t="shared" si="2"/>
        <v>✔</v>
      </c>
      <c r="R82" s="387"/>
      <c r="S82" s="193"/>
      <c r="T82" s="1200"/>
      <c r="V82" s="87"/>
    </row>
    <row r="83" spans="1:22" ht="33.75" customHeight="1" thickBot="1" x14ac:dyDescent="0.2">
      <c r="A83" s="167"/>
      <c r="B83" s="960"/>
      <c r="C83" s="943"/>
      <c r="D83" s="943"/>
      <c r="E83" s="1288"/>
      <c r="F83" s="941" t="s">
        <v>272</v>
      </c>
      <c r="G83" s="1432" t="s">
        <v>1625</v>
      </c>
      <c r="H83" s="1420"/>
      <c r="I83" s="1420"/>
      <c r="J83" s="1420"/>
      <c r="K83" s="1420"/>
      <c r="L83" s="1421"/>
      <c r="M83" s="88" t="s">
        <v>22</v>
      </c>
      <c r="N83" s="8" t="s">
        <v>1664</v>
      </c>
      <c r="O83" s="149" t="s">
        <v>407</v>
      </c>
      <c r="P83" s="375">
        <v>92</v>
      </c>
      <c r="Q83" s="376" t="str">
        <f t="shared" si="2"/>
        <v>✔</v>
      </c>
      <c r="R83" s="387"/>
      <c r="S83" s="193"/>
      <c r="T83" s="1200"/>
      <c r="V83" s="87"/>
    </row>
    <row r="84" spans="1:22" ht="24" customHeight="1" thickBot="1" x14ac:dyDescent="0.2">
      <c r="A84" s="167"/>
      <c r="B84" s="960"/>
      <c r="C84" s="943"/>
      <c r="D84" s="943"/>
      <c r="E84" s="1288"/>
      <c r="F84" s="943"/>
      <c r="G84" s="1012"/>
      <c r="H84" s="1415" t="s">
        <v>1626</v>
      </c>
      <c r="I84" s="1415"/>
      <c r="J84" s="1415"/>
      <c r="K84" s="1415"/>
      <c r="L84" s="1416"/>
      <c r="M84" s="88" t="s">
        <v>22</v>
      </c>
      <c r="N84" s="8" t="s">
        <v>1672</v>
      </c>
      <c r="O84" s="149" t="s">
        <v>407</v>
      </c>
      <c r="P84" s="375">
        <v>93</v>
      </c>
      <c r="Q84" s="376" t="str">
        <f t="shared" si="2"/>
        <v>✔</v>
      </c>
      <c r="R84" s="387"/>
      <c r="S84" s="193"/>
      <c r="T84" s="1200"/>
      <c r="V84" s="87"/>
    </row>
    <row r="85" spans="1:22" ht="27" customHeight="1" thickBot="1" x14ac:dyDescent="0.2">
      <c r="A85" s="167"/>
      <c r="B85" s="960"/>
      <c r="C85" s="943"/>
      <c r="D85" s="943"/>
      <c r="E85" s="1288"/>
      <c r="F85" s="941" t="s">
        <v>405</v>
      </c>
      <c r="G85" s="1496" t="s">
        <v>1645</v>
      </c>
      <c r="H85" s="1497"/>
      <c r="I85" s="1497"/>
      <c r="J85" s="1497"/>
      <c r="K85" s="1497"/>
      <c r="L85" s="1498"/>
      <c r="M85" s="88" t="s">
        <v>21</v>
      </c>
      <c r="N85" s="8" t="s">
        <v>1664</v>
      </c>
      <c r="O85" s="149" t="s">
        <v>407</v>
      </c>
      <c r="P85" s="375">
        <v>94</v>
      </c>
      <c r="Q85" s="376" t="str">
        <f t="shared" si="2"/>
        <v>✔</v>
      </c>
      <c r="R85" s="387"/>
      <c r="S85" s="193"/>
      <c r="T85" s="1200"/>
      <c r="V85" s="87"/>
    </row>
    <row r="86" spans="1:22" ht="26.25" customHeight="1" thickBot="1" x14ac:dyDescent="0.2">
      <c r="A86" s="167"/>
      <c r="B86" s="960"/>
      <c r="C86" s="943"/>
      <c r="D86" s="943"/>
      <c r="E86" s="1288"/>
      <c r="F86" s="935" t="s">
        <v>406</v>
      </c>
      <c r="G86" s="1420" t="s">
        <v>691</v>
      </c>
      <c r="H86" s="1420"/>
      <c r="I86" s="1420"/>
      <c r="J86" s="1420"/>
      <c r="K86" s="1420"/>
      <c r="L86" s="1421"/>
      <c r="M86" s="88" t="s">
        <v>21</v>
      </c>
      <c r="N86" s="8" t="s">
        <v>1664</v>
      </c>
      <c r="O86" s="149" t="s">
        <v>407</v>
      </c>
      <c r="P86" s="375">
        <v>95</v>
      </c>
      <c r="Q86" s="376" t="str">
        <f t="shared" si="2"/>
        <v>✔</v>
      </c>
      <c r="R86" s="387"/>
      <c r="S86" s="193"/>
      <c r="T86" s="1200"/>
      <c r="V86" s="87"/>
    </row>
    <row r="87" spans="1:22" ht="26.25" customHeight="1" thickBot="1" x14ac:dyDescent="0.2">
      <c r="A87" s="167"/>
      <c r="B87" s="960"/>
      <c r="C87" s="943"/>
      <c r="D87" s="943"/>
      <c r="E87" s="1288"/>
      <c r="F87" s="935" t="s">
        <v>693</v>
      </c>
      <c r="G87" s="1420" t="s">
        <v>692</v>
      </c>
      <c r="H87" s="1420"/>
      <c r="I87" s="1420"/>
      <c r="J87" s="1420"/>
      <c r="K87" s="1420"/>
      <c r="L87" s="1421"/>
      <c r="M87" s="88" t="s">
        <v>21</v>
      </c>
      <c r="N87" s="8" t="s">
        <v>1664</v>
      </c>
      <c r="O87" s="149" t="s">
        <v>407</v>
      </c>
      <c r="P87" s="375">
        <v>96</v>
      </c>
      <c r="Q87" s="376" t="str">
        <f t="shared" si="2"/>
        <v>✔</v>
      </c>
      <c r="R87" s="387"/>
      <c r="S87" s="193"/>
      <c r="T87" s="1200"/>
      <c r="V87" s="87"/>
    </row>
    <row r="88" spans="1:22" ht="26.25" customHeight="1" thickBot="1" x14ac:dyDescent="0.2">
      <c r="A88" s="1260"/>
      <c r="B88" s="960"/>
      <c r="C88" s="943"/>
      <c r="D88" s="943"/>
      <c r="E88" s="1288"/>
      <c r="F88" s="935"/>
      <c r="G88" s="1273"/>
      <c r="H88" s="1428" t="s">
        <v>1498</v>
      </c>
      <c r="I88" s="1420"/>
      <c r="J88" s="1420"/>
      <c r="K88" s="1420"/>
      <c r="L88" s="1421"/>
      <c r="M88" s="88" t="s">
        <v>22</v>
      </c>
      <c r="N88" s="8" t="s">
        <v>1664</v>
      </c>
      <c r="O88" s="149" t="s">
        <v>407</v>
      </c>
      <c r="P88" s="375">
        <v>97</v>
      </c>
      <c r="Q88" s="376" t="str">
        <f t="shared" si="2"/>
        <v>✔</v>
      </c>
      <c r="R88" s="387"/>
      <c r="S88" s="193"/>
      <c r="T88" s="1200"/>
      <c r="V88" s="87"/>
    </row>
    <row r="89" spans="1:22" ht="23.25" customHeight="1" thickBot="1" x14ac:dyDescent="0.2">
      <c r="A89" s="1260"/>
      <c r="B89" s="960"/>
      <c r="C89" s="943"/>
      <c r="D89" s="943"/>
      <c r="E89" s="1291" t="s">
        <v>1476</v>
      </c>
      <c r="F89" s="1417" t="s">
        <v>1499</v>
      </c>
      <c r="G89" s="1417"/>
      <c r="H89" s="1417"/>
      <c r="I89" s="1417"/>
      <c r="J89" s="1417"/>
      <c r="K89" s="1417"/>
      <c r="L89" s="1418"/>
      <c r="M89" s="114" t="s">
        <v>21</v>
      </c>
      <c r="N89" s="8" t="s">
        <v>1664</v>
      </c>
      <c r="O89" s="175" t="s">
        <v>407</v>
      </c>
      <c r="P89" s="375">
        <v>98</v>
      </c>
      <c r="Q89" s="376" t="str">
        <f t="shared" si="2"/>
        <v>✔</v>
      </c>
      <c r="R89" s="387"/>
      <c r="S89" s="193"/>
      <c r="T89" s="1200"/>
      <c r="V89" s="87"/>
    </row>
    <row r="90" spans="1:22" ht="18" customHeight="1" thickBot="1" x14ac:dyDescent="0.2">
      <c r="A90" s="1260"/>
      <c r="B90" s="960"/>
      <c r="C90" s="943"/>
      <c r="D90" s="943"/>
      <c r="E90" s="1295"/>
      <c r="F90" s="1296"/>
      <c r="G90" s="1488" t="s">
        <v>1500</v>
      </c>
      <c r="H90" s="1453"/>
      <c r="I90" s="1453"/>
      <c r="J90" s="1453"/>
      <c r="K90" s="1453"/>
      <c r="L90" s="1454"/>
      <c r="M90" s="114" t="s">
        <v>22</v>
      </c>
      <c r="N90" s="8" t="s">
        <v>1672</v>
      </c>
      <c r="O90" s="175" t="s">
        <v>407</v>
      </c>
      <c r="P90" s="375">
        <v>99</v>
      </c>
      <c r="Q90" s="376" t="str">
        <f t="shared" si="2"/>
        <v>✔</v>
      </c>
      <c r="R90" s="387"/>
      <c r="S90" s="193"/>
      <c r="T90" s="1200"/>
      <c r="V90" s="87"/>
    </row>
    <row r="91" spans="1:22" ht="22.5" customHeight="1" thickBot="1" x14ac:dyDescent="0.2">
      <c r="A91" s="1260"/>
      <c r="B91" s="960"/>
      <c r="C91" s="943"/>
      <c r="D91" s="943"/>
      <c r="E91" s="1295"/>
      <c r="F91" s="1296"/>
      <c r="G91" s="1453" t="s">
        <v>1501</v>
      </c>
      <c r="H91" s="1453"/>
      <c r="I91" s="1453"/>
      <c r="J91" s="1453"/>
      <c r="K91" s="1453"/>
      <c r="L91" s="1454"/>
      <c r="M91" s="114" t="s">
        <v>22</v>
      </c>
      <c r="N91" s="8" t="s">
        <v>1664</v>
      </c>
      <c r="O91" s="175" t="s">
        <v>407</v>
      </c>
      <c r="P91" s="375">
        <v>100</v>
      </c>
      <c r="Q91" s="376" t="str">
        <f t="shared" si="2"/>
        <v>✔</v>
      </c>
      <c r="R91" s="387"/>
      <c r="S91" s="193"/>
      <c r="T91" s="1200"/>
      <c r="V91" s="87"/>
    </row>
    <row r="92" spans="1:22" ht="13.5" customHeight="1" thickBot="1" x14ac:dyDescent="0.2">
      <c r="A92" s="167"/>
      <c r="B92" s="960"/>
      <c r="C92" s="943"/>
      <c r="D92" s="943"/>
      <c r="E92" s="1294"/>
      <c r="F92" s="937"/>
      <c r="G92" s="1428" t="s">
        <v>1438</v>
      </c>
      <c r="H92" s="1420"/>
      <c r="I92" s="1420"/>
      <c r="J92" s="1420"/>
      <c r="K92" s="1420"/>
      <c r="L92" s="1421"/>
      <c r="M92" s="103" t="s">
        <v>156</v>
      </c>
      <c r="N92" s="1248" t="s">
        <v>193</v>
      </c>
      <c r="O92" s="393"/>
      <c r="P92" s="375">
        <v>101</v>
      </c>
      <c r="Q92" s="1217"/>
      <c r="S92" s="193"/>
      <c r="T92" s="1200"/>
      <c r="V92" s="87"/>
    </row>
    <row r="93" spans="1:22" ht="29.45" customHeight="1" thickBot="1" x14ac:dyDescent="0.2">
      <c r="A93" s="167"/>
      <c r="B93" s="960"/>
      <c r="C93" s="943"/>
      <c r="D93" s="943"/>
      <c r="E93" s="1293" t="s">
        <v>1477</v>
      </c>
      <c r="F93" s="1426" t="s">
        <v>694</v>
      </c>
      <c r="G93" s="1426"/>
      <c r="H93" s="1426"/>
      <c r="I93" s="1426"/>
      <c r="J93" s="1426"/>
      <c r="K93" s="1426"/>
      <c r="L93" s="1427"/>
      <c r="M93" s="88" t="s">
        <v>154</v>
      </c>
      <c r="N93" s="8" t="s">
        <v>1664</v>
      </c>
      <c r="O93" s="149" t="s">
        <v>407</v>
      </c>
      <c r="P93" s="375">
        <v>102</v>
      </c>
      <c r="Q93" s="376" t="str">
        <f t="shared" si="2"/>
        <v>✔</v>
      </c>
      <c r="R93" s="387"/>
      <c r="S93" s="193"/>
      <c r="T93" s="1200"/>
      <c r="V93" s="87"/>
    </row>
    <row r="94" spans="1:22" ht="13.9" customHeight="1" thickBot="1" x14ac:dyDescent="0.2">
      <c r="A94" s="167"/>
      <c r="B94" s="960"/>
      <c r="C94" s="943"/>
      <c r="D94" s="943"/>
      <c r="E94" s="1291" t="s">
        <v>1478</v>
      </c>
      <c r="F94" s="1420" t="s">
        <v>855</v>
      </c>
      <c r="G94" s="1420"/>
      <c r="H94" s="1420"/>
      <c r="I94" s="1420"/>
      <c r="J94" s="1420"/>
      <c r="K94" s="1420"/>
      <c r="L94" s="1420"/>
      <c r="M94" s="115"/>
      <c r="N94" s="501"/>
      <c r="O94" s="392"/>
      <c r="P94" s="375">
        <v>103</v>
      </c>
      <c r="Q94" s="1217"/>
      <c r="S94" s="193"/>
      <c r="T94" s="1200"/>
      <c r="V94" s="87"/>
    </row>
    <row r="95" spans="1:22" ht="18.75" customHeight="1" thickBot="1" x14ac:dyDescent="0.2">
      <c r="A95" s="167"/>
      <c r="B95" s="960"/>
      <c r="C95" s="943"/>
      <c r="D95" s="943"/>
      <c r="E95" s="1292"/>
      <c r="F95" s="165" t="s">
        <v>271</v>
      </c>
      <c r="G95" s="1432" t="s">
        <v>529</v>
      </c>
      <c r="H95" s="1432"/>
      <c r="I95" s="1432"/>
      <c r="J95" s="1432"/>
      <c r="K95" s="1432"/>
      <c r="L95" s="1433"/>
      <c r="M95" s="88" t="s">
        <v>154</v>
      </c>
      <c r="N95" s="8" t="s">
        <v>1664</v>
      </c>
      <c r="O95" s="149" t="s">
        <v>407</v>
      </c>
      <c r="P95" s="375">
        <v>104</v>
      </c>
      <c r="Q95" s="376" t="str">
        <f t="shared" si="2"/>
        <v>✔</v>
      </c>
      <c r="R95" s="387"/>
      <c r="S95" s="193"/>
      <c r="T95" s="1200"/>
      <c r="V95" s="87"/>
    </row>
    <row r="96" spans="1:22" ht="18.75" customHeight="1" thickBot="1" x14ac:dyDescent="0.2">
      <c r="A96" s="167"/>
      <c r="B96" s="960"/>
      <c r="C96" s="943"/>
      <c r="D96" s="943"/>
      <c r="E96" s="1292"/>
      <c r="F96" s="165" t="s">
        <v>272</v>
      </c>
      <c r="G96" s="1432" t="s">
        <v>1220</v>
      </c>
      <c r="H96" s="1432"/>
      <c r="I96" s="1432"/>
      <c r="J96" s="1432"/>
      <c r="K96" s="1432"/>
      <c r="L96" s="1433"/>
      <c r="M96" s="88" t="s">
        <v>154</v>
      </c>
      <c r="N96" s="8" t="s">
        <v>1664</v>
      </c>
      <c r="O96" s="149" t="s">
        <v>407</v>
      </c>
      <c r="P96" s="375">
        <v>105</v>
      </c>
      <c r="Q96" s="376" t="str">
        <f t="shared" si="2"/>
        <v>✔</v>
      </c>
      <c r="R96" s="387"/>
      <c r="S96" s="193"/>
      <c r="T96" s="1200"/>
      <c r="V96" s="87"/>
    </row>
    <row r="97" spans="1:22" ht="38.25" customHeight="1" thickBot="1" x14ac:dyDescent="0.2">
      <c r="A97" s="167"/>
      <c r="B97" s="960"/>
      <c r="C97" s="943"/>
      <c r="D97" s="943"/>
      <c r="E97" s="1292"/>
      <c r="F97" s="953" t="s">
        <v>273</v>
      </c>
      <c r="G97" s="1432" t="s">
        <v>530</v>
      </c>
      <c r="H97" s="1432"/>
      <c r="I97" s="1432"/>
      <c r="J97" s="1432"/>
      <c r="K97" s="1432"/>
      <c r="L97" s="1433"/>
      <c r="M97" s="178" t="s">
        <v>22</v>
      </c>
      <c r="N97" s="8" t="s">
        <v>1664</v>
      </c>
      <c r="O97" s="149" t="s">
        <v>407</v>
      </c>
      <c r="P97" s="375">
        <v>106</v>
      </c>
      <c r="Q97" s="376" t="str">
        <f t="shared" si="2"/>
        <v>✔</v>
      </c>
      <c r="R97" s="387"/>
      <c r="S97" s="193"/>
      <c r="T97" s="1200"/>
      <c r="V97" s="87"/>
    </row>
    <row r="98" spans="1:22" ht="13.5" customHeight="1" thickBot="1" x14ac:dyDescent="0.2">
      <c r="A98" s="167"/>
      <c r="B98" s="960"/>
      <c r="C98" s="943"/>
      <c r="D98" s="943"/>
      <c r="E98" s="1291" t="s">
        <v>1479</v>
      </c>
      <c r="F98" s="1432" t="s">
        <v>1245</v>
      </c>
      <c r="G98" s="1432"/>
      <c r="H98" s="1432"/>
      <c r="I98" s="1432"/>
      <c r="J98" s="1432"/>
      <c r="K98" s="1432"/>
      <c r="L98" s="1433"/>
      <c r="M98" s="88" t="s">
        <v>21</v>
      </c>
      <c r="N98" s="8" t="s">
        <v>1664</v>
      </c>
      <c r="O98" s="176" t="s">
        <v>407</v>
      </c>
      <c r="P98" s="375">
        <v>107</v>
      </c>
      <c r="Q98" s="376" t="str">
        <f t="shared" si="2"/>
        <v>✔</v>
      </c>
      <c r="R98" s="387"/>
      <c r="S98" s="193"/>
      <c r="T98" s="1200"/>
      <c r="V98" s="87"/>
    </row>
    <row r="99" spans="1:22" ht="13.5" customHeight="1" thickBot="1" x14ac:dyDescent="0.2">
      <c r="A99" s="1260"/>
      <c r="B99" s="960"/>
      <c r="C99" s="943"/>
      <c r="D99" s="943"/>
      <c r="E99" s="1291"/>
      <c r="F99" s="1080"/>
      <c r="G99" s="1453" t="s">
        <v>1502</v>
      </c>
      <c r="H99" s="1453"/>
      <c r="I99" s="1453"/>
      <c r="J99" s="1453"/>
      <c r="K99" s="1453"/>
      <c r="L99" s="1454"/>
      <c r="M99" s="88" t="s">
        <v>22</v>
      </c>
      <c r="N99" s="8" t="s">
        <v>1672</v>
      </c>
      <c r="O99" s="176" t="s">
        <v>407</v>
      </c>
      <c r="P99" s="375">
        <v>108</v>
      </c>
      <c r="Q99" s="376" t="str">
        <f t="shared" si="2"/>
        <v>✔</v>
      </c>
      <c r="R99" s="387"/>
      <c r="S99" s="193"/>
      <c r="T99" s="1200"/>
      <c r="V99" s="87"/>
    </row>
    <row r="100" spans="1:22" ht="27" customHeight="1" thickBot="1" x14ac:dyDescent="0.2">
      <c r="A100" s="167"/>
      <c r="B100" s="960"/>
      <c r="C100" s="943"/>
      <c r="D100" s="943"/>
      <c r="E100" s="1291" t="s">
        <v>1480</v>
      </c>
      <c r="F100" s="1417" t="s">
        <v>1503</v>
      </c>
      <c r="G100" s="1439"/>
      <c r="H100" s="1439"/>
      <c r="I100" s="1439"/>
      <c r="J100" s="1439"/>
      <c r="K100" s="1439"/>
      <c r="L100" s="1440"/>
      <c r="M100" s="88" t="s">
        <v>42</v>
      </c>
      <c r="N100" s="8" t="s">
        <v>1664</v>
      </c>
      <c r="O100" s="176" t="s">
        <v>407</v>
      </c>
      <c r="P100" s="375">
        <v>109</v>
      </c>
      <c r="Q100" s="376" t="str">
        <f t="shared" si="2"/>
        <v>✔</v>
      </c>
      <c r="R100" s="387"/>
      <c r="S100" s="193"/>
      <c r="T100" s="1200"/>
      <c r="V100" s="87"/>
    </row>
    <row r="101" spans="1:22" ht="27" customHeight="1" thickBot="1" x14ac:dyDescent="0.2">
      <c r="A101" s="167"/>
      <c r="B101" s="960"/>
      <c r="C101" s="943"/>
      <c r="D101" s="943"/>
      <c r="E101" s="1293"/>
      <c r="F101" s="937"/>
      <c r="G101" s="1414" t="s">
        <v>1275</v>
      </c>
      <c r="H101" s="1415"/>
      <c r="I101" s="1415"/>
      <c r="J101" s="1415"/>
      <c r="K101" s="1415"/>
      <c r="L101" s="1416"/>
      <c r="M101" s="114" t="s">
        <v>23</v>
      </c>
      <c r="N101" s="1465"/>
      <c r="O101" s="1466"/>
      <c r="P101" s="375">
        <v>110</v>
      </c>
      <c r="Q101" s="1217"/>
      <c r="S101" s="193"/>
      <c r="T101" s="1200"/>
      <c r="V101" s="87"/>
    </row>
    <row r="102" spans="1:22" ht="18.75" customHeight="1" thickBot="1" x14ac:dyDescent="0.2">
      <c r="A102" s="167"/>
      <c r="B102" s="960"/>
      <c r="C102" s="943"/>
      <c r="D102" s="943"/>
      <c r="E102" s="1290" t="s">
        <v>1481</v>
      </c>
      <c r="F102" s="1420" t="s">
        <v>531</v>
      </c>
      <c r="G102" s="1420"/>
      <c r="H102" s="1420"/>
      <c r="I102" s="1420"/>
      <c r="J102" s="1420"/>
      <c r="K102" s="1420"/>
      <c r="L102" s="1421"/>
      <c r="M102" s="113" t="s">
        <v>154</v>
      </c>
      <c r="N102" s="8" t="s">
        <v>1664</v>
      </c>
      <c r="O102" s="176" t="s">
        <v>407</v>
      </c>
      <c r="P102" s="375">
        <v>111</v>
      </c>
      <c r="Q102" s="376" t="str">
        <f t="shared" si="2"/>
        <v>✔</v>
      </c>
      <c r="R102" s="387"/>
      <c r="S102" s="193"/>
      <c r="T102" s="1200"/>
      <c r="V102" s="87"/>
    </row>
    <row r="103" spans="1:22" ht="18.75" customHeight="1" thickBot="1" x14ac:dyDescent="0.2">
      <c r="A103" s="167"/>
      <c r="B103" s="960"/>
      <c r="C103" s="943"/>
      <c r="D103" s="943"/>
      <c r="E103" s="1287" t="s">
        <v>1482</v>
      </c>
      <c r="F103" s="1417" t="s">
        <v>1504</v>
      </c>
      <c r="G103" s="1453"/>
      <c r="H103" s="1453"/>
      <c r="I103" s="1453"/>
      <c r="J103" s="1453"/>
      <c r="K103" s="1453"/>
      <c r="L103" s="1454"/>
      <c r="M103" s="114" t="s">
        <v>154</v>
      </c>
      <c r="N103" s="8" t="s">
        <v>1664</v>
      </c>
      <c r="O103" s="176" t="s">
        <v>407</v>
      </c>
      <c r="P103" s="375">
        <v>112</v>
      </c>
      <c r="Q103" s="376" t="str">
        <f t="shared" si="2"/>
        <v>✔</v>
      </c>
      <c r="R103" s="387"/>
      <c r="S103" s="193"/>
      <c r="T103" s="1200"/>
      <c r="V103" s="87"/>
    </row>
    <row r="104" spans="1:22" ht="12.75" customHeight="1" thickBot="1" x14ac:dyDescent="0.2">
      <c r="A104" s="167"/>
      <c r="B104" s="960"/>
      <c r="C104" s="943"/>
      <c r="D104" s="943"/>
      <c r="E104" s="1288"/>
      <c r="F104" s="936"/>
      <c r="G104" s="1419" t="s">
        <v>1267</v>
      </c>
      <c r="H104" s="1432"/>
      <c r="I104" s="1432"/>
      <c r="J104" s="1432"/>
      <c r="K104" s="1432"/>
      <c r="L104" s="1433"/>
      <c r="M104" s="88" t="s">
        <v>44</v>
      </c>
      <c r="N104" s="8" t="s">
        <v>1664</v>
      </c>
      <c r="O104" s="176" t="s">
        <v>407</v>
      </c>
      <c r="P104" s="375">
        <v>113</v>
      </c>
      <c r="Q104" s="376" t="str">
        <f t="shared" si="2"/>
        <v>✔</v>
      </c>
      <c r="R104" s="387"/>
      <c r="S104" s="193"/>
      <c r="T104" s="1200"/>
      <c r="V104" s="87"/>
    </row>
    <row r="105" spans="1:22" ht="12.75" customHeight="1" thickBot="1" x14ac:dyDescent="0.2">
      <c r="A105" s="167"/>
      <c r="B105" s="960"/>
      <c r="C105" s="943"/>
      <c r="D105" s="943"/>
      <c r="E105" s="1288"/>
      <c r="F105" s="936"/>
      <c r="G105" s="1419" t="s">
        <v>1439</v>
      </c>
      <c r="H105" s="1432"/>
      <c r="I105" s="1432"/>
      <c r="J105" s="1432"/>
      <c r="K105" s="1432"/>
      <c r="L105" s="1433"/>
      <c r="M105" s="103" t="s">
        <v>211</v>
      </c>
      <c r="N105" s="1247" t="s">
        <v>194</v>
      </c>
      <c r="O105" s="393"/>
      <c r="P105" s="375">
        <v>114</v>
      </c>
      <c r="Q105" s="1217"/>
      <c r="S105" s="193"/>
      <c r="T105" s="1200"/>
      <c r="V105" s="87"/>
    </row>
    <row r="106" spans="1:22" ht="19.5" customHeight="1" thickBot="1" x14ac:dyDescent="0.2">
      <c r="A106" s="167"/>
      <c r="B106" s="960"/>
      <c r="C106" s="943"/>
      <c r="D106" s="943"/>
      <c r="E106" s="1294"/>
      <c r="F106" s="937"/>
      <c r="G106" s="1419" t="s">
        <v>1208</v>
      </c>
      <c r="H106" s="1432"/>
      <c r="I106" s="1432"/>
      <c r="J106" s="1432"/>
      <c r="K106" s="1432"/>
      <c r="L106" s="1433"/>
      <c r="M106" s="88" t="s">
        <v>155</v>
      </c>
      <c r="N106" s="8" t="s">
        <v>1672</v>
      </c>
      <c r="O106" s="149" t="s">
        <v>407</v>
      </c>
      <c r="P106" s="375">
        <v>115</v>
      </c>
      <c r="Q106" s="376" t="str">
        <f t="shared" si="2"/>
        <v>✔</v>
      </c>
      <c r="R106" s="387"/>
      <c r="S106" s="193"/>
      <c r="T106" s="1200"/>
      <c r="V106" s="87"/>
    </row>
    <row r="107" spans="1:22" ht="11.25" customHeight="1" thickBot="1" x14ac:dyDescent="0.2">
      <c r="A107" s="167"/>
      <c r="B107" s="943"/>
      <c r="C107" s="943"/>
      <c r="D107" s="1007" t="s">
        <v>695</v>
      </c>
      <c r="E107" s="1008"/>
      <c r="F107" s="948"/>
      <c r="G107" s="164"/>
      <c r="H107" s="166"/>
      <c r="I107" s="166"/>
      <c r="J107" s="166"/>
      <c r="K107" s="166"/>
      <c r="L107" s="166"/>
      <c r="M107" s="95"/>
      <c r="N107" s="96" t="s">
        <v>309</v>
      </c>
      <c r="O107" s="97" t="s">
        <v>309</v>
      </c>
      <c r="P107" s="375">
        <v>116</v>
      </c>
      <c r="Q107" s="376"/>
      <c r="S107" s="193"/>
      <c r="T107" s="1200"/>
      <c r="V107" s="87"/>
    </row>
    <row r="108" spans="1:22" ht="42" customHeight="1" thickBot="1" x14ac:dyDescent="0.2">
      <c r="A108" s="167"/>
      <c r="B108" s="943"/>
      <c r="C108" s="943"/>
      <c r="D108" s="943"/>
      <c r="E108" s="1287" t="s">
        <v>1473</v>
      </c>
      <c r="F108" s="1417" t="s">
        <v>1505</v>
      </c>
      <c r="G108" s="1453"/>
      <c r="H108" s="1453"/>
      <c r="I108" s="1453"/>
      <c r="J108" s="1453"/>
      <c r="K108" s="1453"/>
      <c r="L108" s="1454"/>
      <c r="M108" s="88" t="s">
        <v>157</v>
      </c>
      <c r="N108" s="8" t="s">
        <v>1664</v>
      </c>
      <c r="O108" s="149" t="s">
        <v>407</v>
      </c>
      <c r="P108" s="375">
        <v>117</v>
      </c>
      <c r="Q108" s="376" t="str">
        <f t="shared" si="2"/>
        <v>✔</v>
      </c>
      <c r="R108" s="387"/>
      <c r="S108" s="193"/>
      <c r="T108" s="1200"/>
      <c r="V108" s="87"/>
    </row>
    <row r="109" spans="1:22" ht="11.25" customHeight="1" thickBot="1" x14ac:dyDescent="0.2">
      <c r="A109" s="167"/>
      <c r="B109" s="943"/>
      <c r="C109" s="943"/>
      <c r="D109" s="943"/>
      <c r="E109" s="1288"/>
      <c r="F109" s="937"/>
      <c r="G109" s="1428" t="s">
        <v>1440</v>
      </c>
      <c r="H109" s="1420"/>
      <c r="I109" s="1420"/>
      <c r="J109" s="1420"/>
      <c r="K109" s="1420"/>
      <c r="L109" s="1421"/>
      <c r="M109" s="103" t="s">
        <v>155</v>
      </c>
      <c r="N109" s="1248" t="s">
        <v>195</v>
      </c>
      <c r="O109" s="394"/>
      <c r="P109" s="375">
        <v>118</v>
      </c>
      <c r="Q109" s="1217"/>
      <c r="S109" s="193"/>
      <c r="T109" s="1200"/>
      <c r="V109" s="87"/>
    </row>
    <row r="110" spans="1:22" ht="11.25" customHeight="1" thickBot="1" x14ac:dyDescent="0.2">
      <c r="A110" s="1260"/>
      <c r="B110" s="943"/>
      <c r="C110" s="943"/>
      <c r="D110" s="943"/>
      <c r="E110" s="1290" t="s">
        <v>1474</v>
      </c>
      <c r="F110" s="1489" t="s">
        <v>1506</v>
      </c>
      <c r="G110" s="1489"/>
      <c r="H110" s="1489"/>
      <c r="I110" s="1489"/>
      <c r="J110" s="1489"/>
      <c r="K110" s="1489"/>
      <c r="L110" s="1490"/>
      <c r="M110" s="88" t="s">
        <v>21</v>
      </c>
      <c r="N110" s="8" t="s">
        <v>1664</v>
      </c>
      <c r="O110" s="149" t="s">
        <v>408</v>
      </c>
      <c r="P110" s="375">
        <v>119</v>
      </c>
      <c r="Q110" s="376" t="str">
        <f t="shared" si="2"/>
        <v>✔</v>
      </c>
      <c r="S110" s="193"/>
      <c r="T110" s="1200"/>
      <c r="V110" s="87"/>
    </row>
    <row r="111" spans="1:22" ht="18.75" customHeight="1" thickBot="1" x14ac:dyDescent="0.2">
      <c r="A111" s="167"/>
      <c r="B111" s="943"/>
      <c r="C111" s="943"/>
      <c r="D111" s="943"/>
      <c r="E111" s="1287" t="s">
        <v>1475</v>
      </c>
      <c r="F111" s="1420" t="s">
        <v>696</v>
      </c>
      <c r="G111" s="1420"/>
      <c r="H111" s="1420"/>
      <c r="I111" s="1420"/>
      <c r="J111" s="1420"/>
      <c r="K111" s="1420"/>
      <c r="L111" s="1421"/>
      <c r="M111" s="88" t="s">
        <v>42</v>
      </c>
      <c r="N111" s="8" t="s">
        <v>1664</v>
      </c>
      <c r="O111" s="149" t="s">
        <v>407</v>
      </c>
      <c r="P111" s="375">
        <v>120</v>
      </c>
      <c r="Q111" s="376" t="str">
        <f t="shared" si="2"/>
        <v>✔</v>
      </c>
      <c r="R111" s="387"/>
      <c r="S111" s="193"/>
      <c r="T111" s="1200"/>
      <c r="V111" s="87"/>
    </row>
    <row r="112" spans="1:22" ht="18.75" customHeight="1" thickBot="1" x14ac:dyDescent="0.2">
      <c r="A112" s="167"/>
      <c r="B112" s="943"/>
      <c r="C112" s="943"/>
      <c r="D112" s="943"/>
      <c r="E112" s="1287" t="s">
        <v>1476</v>
      </c>
      <c r="F112" s="1417" t="s">
        <v>1507</v>
      </c>
      <c r="G112" s="1417"/>
      <c r="H112" s="1417"/>
      <c r="I112" s="1417"/>
      <c r="J112" s="1417"/>
      <c r="K112" s="1417"/>
      <c r="L112" s="1418"/>
      <c r="M112" s="88" t="s">
        <v>21</v>
      </c>
      <c r="N112" s="8" t="s">
        <v>1664</v>
      </c>
      <c r="O112" s="149" t="s">
        <v>407</v>
      </c>
      <c r="P112" s="375">
        <v>121</v>
      </c>
      <c r="Q112" s="376" t="str">
        <f t="shared" si="2"/>
        <v>✔</v>
      </c>
      <c r="R112" s="387"/>
      <c r="S112" s="193"/>
      <c r="T112" s="1200"/>
      <c r="V112" s="87"/>
    </row>
    <row r="113" spans="1:22" ht="24.75" customHeight="1" thickBot="1" x14ac:dyDescent="0.2">
      <c r="A113" s="1260"/>
      <c r="B113" s="943"/>
      <c r="C113" s="943"/>
      <c r="D113" s="943"/>
      <c r="E113" s="1319"/>
      <c r="F113" s="1488" t="s">
        <v>1575</v>
      </c>
      <c r="G113" s="1453"/>
      <c r="H113" s="1453"/>
      <c r="I113" s="1453"/>
      <c r="J113" s="1453"/>
      <c r="K113" s="1453"/>
      <c r="L113" s="1454"/>
      <c r="M113" s="88" t="s">
        <v>21</v>
      </c>
      <c r="N113" s="8" t="s">
        <v>1664</v>
      </c>
      <c r="O113" s="149" t="s">
        <v>407</v>
      </c>
      <c r="P113" s="375">
        <v>122</v>
      </c>
      <c r="Q113" s="376" t="str">
        <f t="shared" si="2"/>
        <v>✔</v>
      </c>
      <c r="R113" s="387"/>
      <c r="S113" s="193"/>
      <c r="T113" s="1200"/>
      <c r="V113" s="87"/>
    </row>
    <row r="114" spans="1:22" ht="27" customHeight="1" thickBot="1" x14ac:dyDescent="0.2">
      <c r="A114" s="167"/>
      <c r="B114" s="943"/>
      <c r="C114" s="943"/>
      <c r="D114" s="943"/>
      <c r="E114" s="1297"/>
      <c r="F114" s="937"/>
      <c r="G114" s="1514" t="s">
        <v>1276</v>
      </c>
      <c r="H114" s="1515"/>
      <c r="I114" s="1515"/>
      <c r="J114" s="1515"/>
      <c r="K114" s="1515"/>
      <c r="L114" s="1516"/>
      <c r="M114" s="114" t="s">
        <v>23</v>
      </c>
      <c r="N114" s="1465"/>
      <c r="O114" s="1466"/>
      <c r="P114" s="375">
        <v>123</v>
      </c>
      <c r="Q114" s="1217"/>
      <c r="R114" s="745"/>
      <c r="S114" s="193"/>
      <c r="T114" s="1200"/>
      <c r="V114" s="87"/>
    </row>
    <row r="115" spans="1:22" ht="18.75" customHeight="1" thickBot="1" x14ac:dyDescent="0.2">
      <c r="A115" s="167"/>
      <c r="B115" s="943"/>
      <c r="C115" s="943"/>
      <c r="D115" s="943"/>
      <c r="E115" s="1287" t="s">
        <v>1477</v>
      </c>
      <c r="F115" s="1420" t="s">
        <v>697</v>
      </c>
      <c r="G115" s="1420"/>
      <c r="H115" s="1420"/>
      <c r="I115" s="1420"/>
      <c r="J115" s="1420"/>
      <c r="K115" s="1420"/>
      <c r="L115" s="1421"/>
      <c r="M115" s="88" t="s">
        <v>1272</v>
      </c>
      <c r="N115" s="8" t="s">
        <v>1672</v>
      </c>
      <c r="O115" s="149" t="s">
        <v>407</v>
      </c>
      <c r="P115" s="375">
        <v>124</v>
      </c>
      <c r="Q115" s="376" t="str">
        <f t="shared" si="2"/>
        <v>✔</v>
      </c>
      <c r="R115" s="387"/>
      <c r="S115" s="193"/>
      <c r="T115" s="1200"/>
      <c r="V115" s="87"/>
    </row>
    <row r="116" spans="1:22" ht="29.25" customHeight="1" thickBot="1" x14ac:dyDescent="0.2">
      <c r="A116" s="167"/>
      <c r="B116" s="943"/>
      <c r="C116" s="943"/>
      <c r="D116" s="943"/>
      <c r="E116" s="1290" t="s">
        <v>1478</v>
      </c>
      <c r="F116" s="1453" t="s">
        <v>1508</v>
      </c>
      <c r="G116" s="1453"/>
      <c r="H116" s="1453"/>
      <c r="I116" s="1453"/>
      <c r="J116" s="1453"/>
      <c r="K116" s="1453"/>
      <c r="L116" s="1454"/>
      <c r="M116" s="88" t="s">
        <v>154</v>
      </c>
      <c r="N116" s="8" t="s">
        <v>1664</v>
      </c>
      <c r="O116" s="149" t="s">
        <v>407</v>
      </c>
      <c r="P116" s="375">
        <v>125</v>
      </c>
      <c r="Q116" s="376" t="str">
        <f t="shared" si="2"/>
        <v>✔</v>
      </c>
      <c r="R116" s="387"/>
      <c r="S116" s="193"/>
      <c r="T116" s="1200"/>
      <c r="V116" s="87"/>
    </row>
    <row r="117" spans="1:22" ht="30" customHeight="1" thickBot="1" x14ac:dyDescent="0.2">
      <c r="A117" s="167"/>
      <c r="B117" s="943"/>
      <c r="C117" s="943"/>
      <c r="D117" s="943"/>
      <c r="E117" s="1287" t="s">
        <v>1479</v>
      </c>
      <c r="F117" s="1417" t="s">
        <v>1509</v>
      </c>
      <c r="G117" s="1417"/>
      <c r="H117" s="1417"/>
      <c r="I117" s="1417"/>
      <c r="J117" s="1417"/>
      <c r="K117" s="1417"/>
      <c r="L117" s="1418"/>
      <c r="M117" s="88" t="s">
        <v>154</v>
      </c>
      <c r="N117" s="8" t="s">
        <v>1664</v>
      </c>
      <c r="O117" s="149" t="s">
        <v>407</v>
      </c>
      <c r="P117" s="375">
        <v>126</v>
      </c>
      <c r="Q117" s="376" t="str">
        <f t="shared" si="2"/>
        <v>✔</v>
      </c>
      <c r="R117" s="387"/>
      <c r="S117" s="193"/>
      <c r="T117" s="1200"/>
      <c r="V117" s="87"/>
    </row>
    <row r="118" spans="1:22" ht="13.5" customHeight="1" thickBot="1" x14ac:dyDescent="0.2">
      <c r="A118" s="167"/>
      <c r="B118" s="943"/>
      <c r="C118" s="943"/>
      <c r="D118" s="943"/>
      <c r="E118" s="1297"/>
      <c r="F118" s="937"/>
      <c r="G118" s="1428" t="s">
        <v>1441</v>
      </c>
      <c r="H118" s="1420"/>
      <c r="I118" s="1420"/>
      <c r="J118" s="1420"/>
      <c r="K118" s="1420"/>
      <c r="L118" s="1421"/>
      <c r="M118" s="103" t="s">
        <v>210</v>
      </c>
      <c r="N118" s="1248" t="s">
        <v>196</v>
      </c>
      <c r="O118" s="396"/>
      <c r="P118" s="375">
        <v>127</v>
      </c>
      <c r="Q118" s="1217"/>
      <c r="S118" s="193"/>
      <c r="T118" s="1200"/>
      <c r="V118" s="87"/>
    </row>
    <row r="119" spans="1:22" ht="22.5" customHeight="1" thickBot="1" x14ac:dyDescent="0.2">
      <c r="A119" s="167"/>
      <c r="B119" s="943"/>
      <c r="C119" s="943"/>
      <c r="D119" s="943"/>
      <c r="E119" s="1290" t="s">
        <v>1480</v>
      </c>
      <c r="F119" s="1439" t="s">
        <v>1290</v>
      </c>
      <c r="G119" s="1439"/>
      <c r="H119" s="1439"/>
      <c r="I119" s="1439"/>
      <c r="J119" s="1439"/>
      <c r="K119" s="1439"/>
      <c r="L119" s="1440"/>
      <c r="M119" s="88" t="s">
        <v>21</v>
      </c>
      <c r="N119" s="8" t="s">
        <v>1664</v>
      </c>
      <c r="O119" s="149" t="s">
        <v>407</v>
      </c>
      <c r="P119" s="375">
        <v>128</v>
      </c>
      <c r="Q119" s="376" t="str">
        <f t="shared" si="2"/>
        <v>✔</v>
      </c>
      <c r="R119" s="387"/>
      <c r="S119" s="193"/>
      <c r="T119" s="1200"/>
      <c r="V119" s="87"/>
    </row>
    <row r="120" spans="1:22" ht="22.5" customHeight="1" thickBot="1" x14ac:dyDescent="0.2">
      <c r="A120" s="167"/>
      <c r="B120" s="943"/>
      <c r="C120" s="943"/>
      <c r="D120" s="943"/>
      <c r="E120" s="1287" t="s">
        <v>1481</v>
      </c>
      <c r="F120" s="1417" t="s">
        <v>1510</v>
      </c>
      <c r="G120" s="1417"/>
      <c r="H120" s="1417"/>
      <c r="I120" s="1417"/>
      <c r="J120" s="1417"/>
      <c r="K120" s="1417"/>
      <c r="L120" s="1418"/>
      <c r="M120" s="88" t="s">
        <v>21</v>
      </c>
      <c r="N120" s="8" t="s">
        <v>1664</v>
      </c>
      <c r="O120" s="149" t="s">
        <v>407</v>
      </c>
      <c r="P120" s="375">
        <v>129</v>
      </c>
      <c r="Q120" s="376" t="str">
        <f t="shared" si="2"/>
        <v>✔</v>
      </c>
      <c r="R120" s="387"/>
      <c r="S120" s="193"/>
      <c r="T120" s="1200"/>
      <c r="V120" s="87"/>
    </row>
    <row r="121" spans="1:22" ht="15" customHeight="1" thickBot="1" x14ac:dyDescent="0.2">
      <c r="A121" s="167"/>
      <c r="B121" s="943"/>
      <c r="C121" s="943"/>
      <c r="D121" s="943"/>
      <c r="E121" s="1298"/>
      <c r="F121" s="936"/>
      <c r="G121" s="1428" t="s">
        <v>1221</v>
      </c>
      <c r="H121" s="1420"/>
      <c r="I121" s="1420"/>
      <c r="J121" s="1420"/>
      <c r="K121" s="1420"/>
      <c r="L121" s="1421"/>
      <c r="M121" s="103" t="s">
        <v>23</v>
      </c>
      <c r="N121" s="8" t="s">
        <v>1664</v>
      </c>
      <c r="O121" s="149" t="s">
        <v>407</v>
      </c>
      <c r="P121" s="375">
        <v>130</v>
      </c>
      <c r="Q121" s="376" t="str">
        <f t="shared" si="2"/>
        <v>✔</v>
      </c>
      <c r="R121" s="387"/>
      <c r="S121" s="193"/>
      <c r="T121" s="1200"/>
      <c r="V121" s="87"/>
    </row>
    <row r="122" spans="1:22" ht="15" customHeight="1" thickBot="1" x14ac:dyDescent="0.2">
      <c r="A122" s="167"/>
      <c r="B122" s="943"/>
      <c r="C122" s="943"/>
      <c r="D122" s="943"/>
      <c r="E122" s="1011"/>
      <c r="F122" s="937"/>
      <c r="G122" s="1425" t="s">
        <v>1442</v>
      </c>
      <c r="H122" s="1426"/>
      <c r="I122" s="1426"/>
      <c r="J122" s="1426"/>
      <c r="K122" s="1426"/>
      <c r="L122" s="1427"/>
      <c r="M122" s="103" t="s">
        <v>23</v>
      </c>
      <c r="N122" s="1248" t="s">
        <v>535</v>
      </c>
      <c r="O122" s="396"/>
      <c r="P122" s="375">
        <v>131</v>
      </c>
      <c r="Q122" s="1261"/>
      <c r="S122" s="193"/>
      <c r="T122" s="1200"/>
      <c r="V122" s="87"/>
    </row>
    <row r="123" spans="1:22" ht="13.5" customHeight="1" thickBot="1" x14ac:dyDescent="0.2">
      <c r="A123" s="167"/>
      <c r="B123" s="943"/>
      <c r="C123" s="943"/>
      <c r="D123" s="1007" t="s">
        <v>1511</v>
      </c>
      <c r="E123" s="1008"/>
      <c r="F123" s="952"/>
      <c r="G123" s="164"/>
      <c r="H123" s="166"/>
      <c r="I123" s="166"/>
      <c r="J123" s="166"/>
      <c r="K123" s="166"/>
      <c r="L123" s="166"/>
      <c r="M123" s="95"/>
      <c r="N123" s="152" t="s">
        <v>309</v>
      </c>
      <c r="O123" s="97" t="s">
        <v>309</v>
      </c>
      <c r="P123" s="375">
        <v>132</v>
      </c>
      <c r="Q123" s="1314"/>
      <c r="S123" s="193"/>
      <c r="T123" s="1200"/>
      <c r="V123" s="87"/>
    </row>
    <row r="124" spans="1:22" ht="29.25" customHeight="1" thickBot="1" x14ac:dyDescent="0.2">
      <c r="A124" s="167"/>
      <c r="B124" s="943"/>
      <c r="C124" s="943"/>
      <c r="D124" s="943"/>
      <c r="E124" s="951" t="s">
        <v>176</v>
      </c>
      <c r="F124" s="1432" t="s">
        <v>148</v>
      </c>
      <c r="G124" s="1432"/>
      <c r="H124" s="1432"/>
      <c r="I124" s="1432"/>
      <c r="J124" s="1432"/>
      <c r="K124" s="1432"/>
      <c r="L124" s="1433"/>
      <c r="M124" s="88" t="s">
        <v>154</v>
      </c>
      <c r="N124" s="8" t="s">
        <v>1664</v>
      </c>
      <c r="O124" s="149" t="s">
        <v>407</v>
      </c>
      <c r="P124" s="375">
        <v>133</v>
      </c>
      <c r="Q124" s="376" t="str">
        <f t="shared" si="2"/>
        <v>✔</v>
      </c>
      <c r="R124" s="387"/>
      <c r="S124" s="193"/>
      <c r="T124" s="1200"/>
      <c r="V124" s="87"/>
    </row>
    <row r="125" spans="1:22" ht="29.25" customHeight="1" thickBot="1" x14ac:dyDescent="0.2">
      <c r="A125" s="167"/>
      <c r="B125" s="943"/>
      <c r="C125" s="943"/>
      <c r="D125" s="943"/>
      <c r="E125" s="959"/>
      <c r="F125" s="1087"/>
      <c r="G125" s="1414" t="s">
        <v>1277</v>
      </c>
      <c r="H125" s="1415"/>
      <c r="I125" s="1415"/>
      <c r="J125" s="1415"/>
      <c r="K125" s="1415"/>
      <c r="L125" s="1416"/>
      <c r="M125" s="114" t="s">
        <v>23</v>
      </c>
      <c r="N125" s="1465" t="s">
        <v>1686</v>
      </c>
      <c r="O125" s="1466"/>
      <c r="P125" s="375">
        <v>134</v>
      </c>
      <c r="Q125" s="1261"/>
      <c r="R125" s="745"/>
      <c r="S125" s="193"/>
      <c r="T125" s="1200"/>
      <c r="V125" s="87"/>
    </row>
    <row r="126" spans="1:22" s="480" customFormat="1" ht="29.25" customHeight="1" thickBot="1" x14ac:dyDescent="0.2">
      <c r="A126" s="1260"/>
      <c r="B126" s="943"/>
      <c r="C126" s="943"/>
      <c r="D126" s="943"/>
      <c r="E126" s="959"/>
      <c r="F126" s="1323"/>
      <c r="G126" s="1414" t="s">
        <v>1586</v>
      </c>
      <c r="H126" s="1415"/>
      <c r="I126" s="1415"/>
      <c r="J126" s="1415"/>
      <c r="K126" s="1415"/>
      <c r="L126" s="1416"/>
      <c r="M126" s="114" t="s">
        <v>23</v>
      </c>
      <c r="N126" s="1446" t="s">
        <v>1687</v>
      </c>
      <c r="O126" s="1447"/>
      <c r="P126" s="375">
        <v>135</v>
      </c>
      <c r="Q126" s="1314"/>
      <c r="R126" s="745"/>
      <c r="S126" s="1324"/>
      <c r="T126" s="1325"/>
    </row>
    <row r="127" spans="1:22" ht="29.25" customHeight="1" thickBot="1" x14ac:dyDescent="0.2">
      <c r="A127" s="167"/>
      <c r="B127" s="943"/>
      <c r="C127" s="943"/>
      <c r="D127" s="943"/>
      <c r="E127" s="959" t="s">
        <v>1202</v>
      </c>
      <c r="F127" s="1448" t="s">
        <v>178</v>
      </c>
      <c r="G127" s="1448"/>
      <c r="H127" s="1448"/>
      <c r="I127" s="1448"/>
      <c r="J127" s="1448"/>
      <c r="K127" s="1448"/>
      <c r="L127" s="1449"/>
      <c r="M127" s="88" t="s">
        <v>154</v>
      </c>
      <c r="N127" s="8" t="s">
        <v>1664</v>
      </c>
      <c r="O127" s="149" t="s">
        <v>407</v>
      </c>
      <c r="P127" s="375">
        <v>136</v>
      </c>
      <c r="Q127" s="376" t="str">
        <f t="shared" si="2"/>
        <v>✔</v>
      </c>
      <c r="R127" s="387"/>
      <c r="S127" s="193"/>
      <c r="T127" s="1200"/>
      <c r="V127" s="87"/>
    </row>
    <row r="128" spans="1:22" ht="13.5" customHeight="1" thickBot="1" x14ac:dyDescent="0.2">
      <c r="A128" s="167"/>
      <c r="B128" s="943"/>
      <c r="C128" s="960"/>
      <c r="D128" s="944"/>
      <c r="E128" s="944"/>
      <c r="F128" s="937"/>
      <c r="G128" s="1428" t="s">
        <v>1110</v>
      </c>
      <c r="H128" s="1420"/>
      <c r="I128" s="1420"/>
      <c r="J128" s="1420"/>
      <c r="K128" s="1420"/>
      <c r="L128" s="1421"/>
      <c r="M128" s="88" t="s">
        <v>23</v>
      </c>
      <c r="N128" s="10" t="s">
        <v>1664</v>
      </c>
      <c r="O128" s="149" t="s">
        <v>407</v>
      </c>
      <c r="P128" s="375">
        <v>137</v>
      </c>
      <c r="Q128" s="376" t="str">
        <f t="shared" si="2"/>
        <v>✔</v>
      </c>
      <c r="R128" s="387"/>
      <c r="S128" s="193"/>
      <c r="T128" s="1200"/>
      <c r="V128" s="87"/>
    </row>
    <row r="129" spans="1:22" ht="13.5" customHeight="1" x14ac:dyDescent="0.15">
      <c r="A129" s="1056"/>
      <c r="B129" s="960"/>
      <c r="C129" s="161" t="s">
        <v>395</v>
      </c>
      <c r="D129" s="169"/>
      <c r="E129" s="169"/>
      <c r="F129" s="169"/>
      <c r="G129" s="169"/>
      <c r="H129" s="162"/>
      <c r="I129" s="162"/>
      <c r="J129" s="162"/>
      <c r="K129" s="162"/>
      <c r="L129" s="162"/>
      <c r="M129" s="93"/>
      <c r="N129" s="93"/>
      <c r="O129" s="94"/>
      <c r="P129" s="375">
        <v>138</v>
      </c>
      <c r="Q129" s="1217"/>
      <c r="S129" s="193"/>
      <c r="T129" s="1200"/>
      <c r="V129" s="87"/>
    </row>
    <row r="130" spans="1:22" ht="71.25" customHeight="1" x14ac:dyDescent="0.15">
      <c r="A130" s="167"/>
      <c r="B130" s="943"/>
      <c r="C130" s="960"/>
      <c r="D130" s="1428" t="s">
        <v>1579</v>
      </c>
      <c r="E130" s="1420"/>
      <c r="F130" s="1420"/>
      <c r="G130" s="1420"/>
      <c r="H130" s="1420"/>
      <c r="I130" s="1420"/>
      <c r="J130" s="1420"/>
      <c r="K130" s="1420"/>
      <c r="L130" s="1420"/>
      <c r="M130" s="115"/>
      <c r="N130" s="115" t="s">
        <v>1688</v>
      </c>
      <c r="O130" s="111"/>
      <c r="P130" s="375">
        <v>139</v>
      </c>
      <c r="Q130" s="376" t="str">
        <f t="shared" ref="Q130:Q193" si="3">IF(N130="","未入力あり","✔")</f>
        <v>✔</v>
      </c>
      <c r="S130" s="193"/>
      <c r="T130" s="1200"/>
      <c r="V130" s="87"/>
    </row>
    <row r="131" spans="1:22" ht="13.5" customHeight="1" thickBot="1" x14ac:dyDescent="0.2">
      <c r="A131" s="167"/>
      <c r="B131" s="943"/>
      <c r="C131" s="960"/>
      <c r="D131" s="948" t="s">
        <v>1512</v>
      </c>
      <c r="E131" s="1008"/>
      <c r="F131" s="948"/>
      <c r="G131" s="164"/>
      <c r="H131" s="166"/>
      <c r="I131" s="166"/>
      <c r="J131" s="166"/>
      <c r="K131" s="166"/>
      <c r="L131" s="166"/>
      <c r="M131" s="95"/>
      <c r="N131" s="96" t="s">
        <v>309</v>
      </c>
      <c r="O131" s="97" t="s">
        <v>309</v>
      </c>
      <c r="P131" s="375">
        <v>140</v>
      </c>
      <c r="Q131" s="1217"/>
      <c r="S131" s="193"/>
      <c r="T131" s="1200"/>
      <c r="V131" s="87"/>
    </row>
    <row r="132" spans="1:22" ht="27" customHeight="1" thickBot="1" x14ac:dyDescent="0.2">
      <c r="A132" s="167"/>
      <c r="B132" s="943"/>
      <c r="C132" s="960"/>
      <c r="D132" s="85"/>
      <c r="E132" s="1299" t="s">
        <v>1473</v>
      </c>
      <c r="F132" s="1432" t="s">
        <v>1252</v>
      </c>
      <c r="G132" s="1420"/>
      <c r="H132" s="1420"/>
      <c r="I132" s="1420"/>
      <c r="J132" s="1420"/>
      <c r="K132" s="1420"/>
      <c r="L132" s="1421"/>
      <c r="M132" s="105" t="s">
        <v>36</v>
      </c>
      <c r="N132" s="362">
        <v>16</v>
      </c>
      <c r="O132" s="994" t="s">
        <v>1251</v>
      </c>
      <c r="P132" s="375">
        <v>141</v>
      </c>
      <c r="Q132" s="376" t="str">
        <f t="shared" si="3"/>
        <v>✔</v>
      </c>
      <c r="R132" s="387"/>
      <c r="S132" s="193"/>
      <c r="T132" s="1200"/>
      <c r="V132" s="87"/>
    </row>
    <row r="133" spans="1:22" ht="22.5" customHeight="1" thickBot="1" x14ac:dyDescent="0.2">
      <c r="A133" s="1260"/>
      <c r="B133" s="943"/>
      <c r="C133" s="960"/>
      <c r="D133" s="85"/>
      <c r="E133" s="1284" t="s">
        <v>1474</v>
      </c>
      <c r="F133" s="1417" t="s">
        <v>1516</v>
      </c>
      <c r="G133" s="1417"/>
      <c r="H133" s="1417"/>
      <c r="I133" s="1417"/>
      <c r="J133" s="1417"/>
      <c r="K133" s="1417"/>
      <c r="L133" s="1418"/>
      <c r="M133" s="105" t="s">
        <v>21</v>
      </c>
      <c r="N133" s="8" t="s">
        <v>1664</v>
      </c>
      <c r="O133" s="149" t="s">
        <v>407</v>
      </c>
      <c r="P133" s="375">
        <v>142</v>
      </c>
      <c r="Q133" s="376" t="str">
        <f t="shared" si="3"/>
        <v>✔</v>
      </c>
      <c r="R133" s="87"/>
      <c r="V133" s="87"/>
    </row>
    <row r="134" spans="1:22" ht="18.75" customHeight="1" thickBot="1" x14ac:dyDescent="0.2">
      <c r="A134" s="1260"/>
      <c r="B134" s="943"/>
      <c r="C134" s="960"/>
      <c r="D134" s="85"/>
      <c r="E134" s="938"/>
      <c r="F134" s="1417" t="s">
        <v>1517</v>
      </c>
      <c r="G134" s="1417"/>
      <c r="H134" s="1417"/>
      <c r="I134" s="1417"/>
      <c r="J134" s="1417"/>
      <c r="K134" s="1417"/>
      <c r="L134" s="1418"/>
      <c r="M134" s="105" t="s">
        <v>23</v>
      </c>
      <c r="N134" s="8" t="s">
        <v>1672</v>
      </c>
      <c r="O134" s="149" t="s">
        <v>407</v>
      </c>
      <c r="P134" s="375">
        <v>143</v>
      </c>
      <c r="Q134" s="376" t="str">
        <f t="shared" si="3"/>
        <v>✔</v>
      </c>
      <c r="R134" s="87"/>
      <c r="V134" s="87"/>
    </row>
    <row r="135" spans="1:22" ht="15" customHeight="1" thickBot="1" x14ac:dyDescent="0.2">
      <c r="A135" s="1260"/>
      <c r="B135" s="943"/>
      <c r="C135" s="960"/>
      <c r="D135" s="85"/>
      <c r="E135" s="938"/>
      <c r="F135" s="1417" t="s">
        <v>1518</v>
      </c>
      <c r="G135" s="1417"/>
      <c r="H135" s="1417"/>
      <c r="I135" s="1417"/>
      <c r="J135" s="1417"/>
      <c r="K135" s="1417"/>
      <c r="L135" s="1418"/>
      <c r="M135" s="88" t="s">
        <v>1568</v>
      </c>
      <c r="N135" s="362">
        <v>2</v>
      </c>
      <c r="O135" s="994" t="s">
        <v>1251</v>
      </c>
      <c r="P135" s="375">
        <v>144</v>
      </c>
      <c r="Q135" s="376" t="str">
        <f t="shared" si="3"/>
        <v>✔</v>
      </c>
      <c r="R135" s="87"/>
      <c r="V135" s="87"/>
    </row>
    <row r="136" spans="1:22" ht="15" customHeight="1" thickBot="1" x14ac:dyDescent="0.2">
      <c r="A136" s="1260"/>
      <c r="B136" s="943"/>
      <c r="C136" s="960"/>
      <c r="D136" s="85"/>
      <c r="E136" s="938"/>
      <c r="F136" s="1437" t="s">
        <v>1519</v>
      </c>
      <c r="G136" s="1437"/>
      <c r="H136" s="1437"/>
      <c r="I136" s="1437"/>
      <c r="J136" s="1437"/>
      <c r="K136" s="1437"/>
      <c r="L136" s="1438"/>
      <c r="M136" s="88" t="s">
        <v>1569</v>
      </c>
      <c r="N136" s="362">
        <v>2</v>
      </c>
      <c r="O136" s="994" t="s">
        <v>1251</v>
      </c>
      <c r="P136" s="375">
        <v>145</v>
      </c>
      <c r="Q136" s="376" t="str">
        <f t="shared" si="3"/>
        <v>✔</v>
      </c>
      <c r="R136" s="87"/>
      <c r="V136" s="87"/>
    </row>
    <row r="137" spans="1:22" ht="13.5" customHeight="1" thickBot="1" x14ac:dyDescent="0.2">
      <c r="A137" s="167"/>
      <c r="B137" s="943"/>
      <c r="C137" s="960"/>
      <c r="D137" s="85"/>
      <c r="E137" s="1287" t="s">
        <v>1475</v>
      </c>
      <c r="F137" s="1432" t="s">
        <v>1522</v>
      </c>
      <c r="G137" s="1420"/>
      <c r="H137" s="1420"/>
      <c r="I137" s="1420"/>
      <c r="J137" s="1420"/>
      <c r="K137" s="1420"/>
      <c r="L137" s="1421"/>
      <c r="M137" s="114" t="s">
        <v>698</v>
      </c>
      <c r="N137" s="362">
        <v>10</v>
      </c>
      <c r="O137" s="994" t="s">
        <v>1251</v>
      </c>
      <c r="P137" s="375">
        <v>146</v>
      </c>
      <c r="Q137" s="376" t="str">
        <f t="shared" si="3"/>
        <v>✔</v>
      </c>
      <c r="R137" s="387"/>
      <c r="S137" s="193"/>
      <c r="T137" s="1200"/>
      <c r="V137" s="87"/>
    </row>
    <row r="138" spans="1:22" ht="13.5" customHeight="1" thickBot="1" x14ac:dyDescent="0.2">
      <c r="A138" s="167"/>
      <c r="B138" s="943"/>
      <c r="C138" s="960"/>
      <c r="D138" s="85"/>
      <c r="E138" s="1287" t="s">
        <v>1476</v>
      </c>
      <c r="F138" s="1432" t="s">
        <v>1520</v>
      </c>
      <c r="G138" s="1432"/>
      <c r="H138" s="1432"/>
      <c r="I138" s="1432"/>
      <c r="J138" s="1432"/>
      <c r="K138" s="1432"/>
      <c r="L138" s="1433"/>
      <c r="M138" s="114" t="s">
        <v>23</v>
      </c>
      <c r="N138" s="362">
        <v>1</v>
      </c>
      <c r="O138" s="994" t="s">
        <v>1251</v>
      </c>
      <c r="P138" s="375">
        <v>147</v>
      </c>
      <c r="Q138" s="376" t="str">
        <f t="shared" si="3"/>
        <v>✔</v>
      </c>
      <c r="R138" s="387"/>
      <c r="S138" s="193"/>
      <c r="T138" s="1200"/>
      <c r="V138" s="87"/>
    </row>
    <row r="139" spans="1:22" ht="13.5" customHeight="1" thickBot="1" x14ac:dyDescent="0.2">
      <c r="A139" s="167"/>
      <c r="B139" s="943"/>
      <c r="C139" s="960"/>
      <c r="D139" s="85"/>
      <c r="E139" s="943"/>
      <c r="F139" s="85"/>
      <c r="G139" s="1031"/>
      <c r="H139" s="1429" t="s">
        <v>1521</v>
      </c>
      <c r="I139" s="1430"/>
      <c r="J139" s="1430"/>
      <c r="K139" s="1430"/>
      <c r="L139" s="1431"/>
      <c r="M139" s="114" t="s">
        <v>21</v>
      </c>
      <c r="N139" s="362">
        <v>1</v>
      </c>
      <c r="O139" s="994" t="s">
        <v>1251</v>
      </c>
      <c r="P139" s="375">
        <v>148</v>
      </c>
      <c r="Q139" s="376" t="str">
        <f t="shared" si="3"/>
        <v>✔</v>
      </c>
      <c r="R139" s="387"/>
      <c r="S139" s="193"/>
      <c r="T139" s="1200"/>
      <c r="V139" s="87"/>
    </row>
    <row r="140" spans="1:22" ht="13.5" customHeight="1" thickBot="1" x14ac:dyDescent="0.2">
      <c r="A140" s="167"/>
      <c r="B140" s="943"/>
      <c r="C140" s="960"/>
      <c r="D140" s="85"/>
      <c r="E140" s="943"/>
      <c r="F140" s="936"/>
      <c r="G140" s="1419" t="s">
        <v>1291</v>
      </c>
      <c r="H140" s="1420"/>
      <c r="I140" s="1420"/>
      <c r="J140" s="1420"/>
      <c r="K140" s="1420"/>
      <c r="L140" s="1421"/>
      <c r="M140" s="114" t="s">
        <v>404</v>
      </c>
      <c r="N140" s="8" t="s">
        <v>1672</v>
      </c>
      <c r="O140" s="149" t="s">
        <v>407</v>
      </c>
      <c r="P140" s="375">
        <v>149</v>
      </c>
      <c r="Q140" s="376" t="str">
        <f t="shared" si="3"/>
        <v>✔</v>
      </c>
      <c r="R140" s="387"/>
      <c r="S140" s="193"/>
      <c r="T140" s="1200"/>
      <c r="V140" s="87"/>
    </row>
    <row r="141" spans="1:22" ht="13.5" customHeight="1" thickBot="1" x14ac:dyDescent="0.2">
      <c r="A141" s="167"/>
      <c r="B141" s="943"/>
      <c r="C141" s="960"/>
      <c r="D141" s="85"/>
      <c r="E141" s="943"/>
      <c r="F141" s="85"/>
      <c r="G141" s="939"/>
      <c r="H141" s="1429" t="s">
        <v>1513</v>
      </c>
      <c r="I141" s="1430"/>
      <c r="J141" s="1430"/>
      <c r="K141" s="1430"/>
      <c r="L141" s="1431"/>
      <c r="M141" s="114" t="s">
        <v>1161</v>
      </c>
      <c r="N141" s="362">
        <v>0</v>
      </c>
      <c r="O141" s="395" t="s">
        <v>740</v>
      </c>
      <c r="P141" s="375">
        <v>150</v>
      </c>
      <c r="Q141" s="376" t="str">
        <f t="shared" si="3"/>
        <v>✔</v>
      </c>
      <c r="R141" s="387"/>
      <c r="S141" s="193"/>
      <c r="T141" s="1200"/>
      <c r="V141" s="87"/>
    </row>
    <row r="142" spans="1:22" ht="13.5" customHeight="1" thickBot="1" x14ac:dyDescent="0.2">
      <c r="A142" s="167"/>
      <c r="B142" s="943"/>
      <c r="C142" s="960"/>
      <c r="D142" s="85"/>
      <c r="E142" s="943"/>
      <c r="F142" s="85"/>
      <c r="G142" s="939"/>
      <c r="H142" s="1429" t="s">
        <v>1514</v>
      </c>
      <c r="I142" s="1430"/>
      <c r="J142" s="1430"/>
      <c r="K142" s="1430"/>
      <c r="L142" s="1431"/>
      <c r="M142" s="114" t="s">
        <v>1161</v>
      </c>
      <c r="N142" s="362">
        <v>0</v>
      </c>
      <c r="O142" s="395" t="s">
        <v>740</v>
      </c>
      <c r="P142" s="375">
        <v>151</v>
      </c>
      <c r="Q142" s="376" t="str">
        <f t="shared" si="3"/>
        <v>✔</v>
      </c>
      <c r="R142" s="387"/>
      <c r="S142" s="193"/>
      <c r="T142" s="1200"/>
      <c r="V142" s="87"/>
    </row>
    <row r="143" spans="1:22" ht="35.25" customHeight="1" thickBot="1" x14ac:dyDescent="0.2">
      <c r="A143" s="167"/>
      <c r="B143" s="943"/>
      <c r="C143" s="960"/>
      <c r="D143" s="85"/>
      <c r="E143" s="943"/>
      <c r="F143" s="85"/>
      <c r="G143" s="940"/>
      <c r="H143" s="1422" t="s">
        <v>1515</v>
      </c>
      <c r="I143" s="1423"/>
      <c r="J143" s="1423"/>
      <c r="K143" s="1423"/>
      <c r="L143" s="1424"/>
      <c r="M143" s="114" t="s">
        <v>55</v>
      </c>
      <c r="N143" s="1465"/>
      <c r="O143" s="1466"/>
      <c r="P143" s="375">
        <v>152</v>
      </c>
      <c r="Q143" s="376" t="str">
        <f t="shared" si="3"/>
        <v>未入力あり</v>
      </c>
      <c r="S143" s="193"/>
      <c r="T143" s="1200"/>
      <c r="V143" s="87"/>
    </row>
    <row r="144" spans="1:22" ht="13.5" customHeight="1" thickBot="1" x14ac:dyDescent="0.2">
      <c r="A144" s="167"/>
      <c r="B144" s="943"/>
      <c r="C144" s="960"/>
      <c r="D144" s="85"/>
      <c r="E144" s="943"/>
      <c r="F144" s="1419" t="s">
        <v>1570</v>
      </c>
      <c r="G144" s="1432"/>
      <c r="H144" s="1432"/>
      <c r="I144" s="1432"/>
      <c r="J144" s="1432"/>
      <c r="K144" s="1432"/>
      <c r="L144" s="1433"/>
      <c r="M144" s="114" t="s">
        <v>698</v>
      </c>
      <c r="N144" s="362">
        <v>1</v>
      </c>
      <c r="O144" s="994" t="s">
        <v>1251</v>
      </c>
      <c r="P144" s="375">
        <v>153</v>
      </c>
      <c r="Q144" s="376" t="str">
        <f t="shared" si="3"/>
        <v>✔</v>
      </c>
      <c r="R144" s="387"/>
      <c r="S144" s="193"/>
      <c r="T144" s="1200"/>
      <c r="V144" s="87"/>
    </row>
    <row r="145" spans="1:22" ht="13.5" customHeight="1" thickBot="1" x14ac:dyDescent="0.2">
      <c r="A145" s="167"/>
      <c r="B145" s="943"/>
      <c r="C145" s="960"/>
      <c r="D145" s="85"/>
      <c r="E145" s="943"/>
      <c r="F145" s="960"/>
      <c r="G145" s="1450" t="s">
        <v>1571</v>
      </c>
      <c r="H145" s="1430"/>
      <c r="I145" s="1430"/>
      <c r="J145" s="1430"/>
      <c r="K145" s="1430"/>
      <c r="L145" s="1431"/>
      <c r="M145" s="114" t="s">
        <v>43</v>
      </c>
      <c r="N145" s="362">
        <v>1</v>
      </c>
      <c r="O145" s="994" t="s">
        <v>1251</v>
      </c>
      <c r="P145" s="375">
        <v>154</v>
      </c>
      <c r="Q145" s="376" t="str">
        <f t="shared" si="3"/>
        <v>✔</v>
      </c>
      <c r="R145" s="387"/>
      <c r="S145" s="193"/>
      <c r="T145" s="1200"/>
      <c r="V145" s="87"/>
    </row>
    <row r="146" spans="1:22" ht="13.5" customHeight="1" thickBot="1" x14ac:dyDescent="0.2">
      <c r="A146" s="167"/>
      <c r="B146" s="943"/>
      <c r="C146" s="960"/>
      <c r="D146" s="85"/>
      <c r="E146" s="944"/>
      <c r="F146" s="961"/>
      <c r="G146" s="1040"/>
      <c r="H146" s="1069"/>
      <c r="I146" s="1069"/>
      <c r="J146" s="1069"/>
      <c r="K146" s="1069"/>
      <c r="L146" s="1276" t="s">
        <v>1572</v>
      </c>
      <c r="M146" s="114" t="s">
        <v>519</v>
      </c>
      <c r="N146" s="362">
        <v>0</v>
      </c>
      <c r="O146" s="176" t="s">
        <v>29</v>
      </c>
      <c r="P146" s="375">
        <v>155</v>
      </c>
      <c r="Q146" s="376" t="str">
        <f t="shared" si="3"/>
        <v>✔</v>
      </c>
      <c r="R146" s="387"/>
      <c r="S146" s="193"/>
      <c r="T146" s="1200"/>
      <c r="V146" s="87"/>
    </row>
    <row r="147" spans="1:22" ht="33" customHeight="1" thickBot="1" x14ac:dyDescent="0.2">
      <c r="A147" s="1260"/>
      <c r="B147" s="943"/>
      <c r="C147" s="960"/>
      <c r="D147" s="85"/>
      <c r="E147" s="1287" t="s">
        <v>1477</v>
      </c>
      <c r="F147" s="1453" t="s">
        <v>1525</v>
      </c>
      <c r="G147" s="1453"/>
      <c r="H147" s="1453"/>
      <c r="I147" s="1453"/>
      <c r="J147" s="1453"/>
      <c r="K147" s="1453"/>
      <c r="L147" s="1454"/>
      <c r="M147" s="755" t="s">
        <v>21</v>
      </c>
      <c r="N147" s="8" t="s">
        <v>1664</v>
      </c>
      <c r="O147" s="149" t="s">
        <v>407</v>
      </c>
      <c r="P147" s="375">
        <v>156</v>
      </c>
      <c r="Q147" s="376" t="str">
        <f t="shared" si="3"/>
        <v>✔</v>
      </c>
      <c r="R147" s="87"/>
      <c r="V147" s="87"/>
    </row>
    <row r="148" spans="1:22" ht="12.75" customHeight="1" thickBot="1" x14ac:dyDescent="0.2">
      <c r="A148" s="1260"/>
      <c r="B148" s="943"/>
      <c r="C148" s="960"/>
      <c r="D148" s="85"/>
      <c r="E148" s="951"/>
      <c r="F148" s="1415" t="s">
        <v>1523</v>
      </c>
      <c r="G148" s="1415"/>
      <c r="H148" s="1415"/>
      <c r="I148" s="1415"/>
      <c r="J148" s="1415"/>
      <c r="K148" s="1415"/>
      <c r="L148" s="1416"/>
      <c r="M148" s="755" t="s">
        <v>23</v>
      </c>
      <c r="N148" s="8" t="s">
        <v>1664</v>
      </c>
      <c r="O148" s="149" t="s">
        <v>407</v>
      </c>
      <c r="P148" s="375">
        <v>157</v>
      </c>
      <c r="Q148" s="376" t="str">
        <f t="shared" si="3"/>
        <v>✔</v>
      </c>
      <c r="R148" s="87"/>
      <c r="V148" s="87"/>
    </row>
    <row r="149" spans="1:22" ht="15.75" customHeight="1" thickBot="1" x14ac:dyDescent="0.2">
      <c r="A149" s="1260"/>
      <c r="B149" s="943"/>
      <c r="C149" s="960"/>
      <c r="D149" s="85"/>
      <c r="E149" s="951"/>
      <c r="F149" s="1415" t="s">
        <v>1524</v>
      </c>
      <c r="G149" s="1415"/>
      <c r="H149" s="1415"/>
      <c r="I149" s="1415"/>
      <c r="J149" s="1415"/>
      <c r="K149" s="1415"/>
      <c r="L149" s="1416"/>
      <c r="M149" s="755" t="str">
        <f>IF(N148="いいえ","A",IF(N148="はい","-","A／-"))</f>
        <v>-</v>
      </c>
      <c r="N149" s="362">
        <v>2</v>
      </c>
      <c r="O149" s="994" t="s">
        <v>1251</v>
      </c>
      <c r="P149" s="375">
        <v>158</v>
      </c>
      <c r="Q149" s="376" t="str">
        <f t="shared" si="3"/>
        <v>✔</v>
      </c>
      <c r="R149" s="87"/>
      <c r="V149" s="87"/>
    </row>
    <row r="150" spans="1:22" ht="14.25" thickBot="1" x14ac:dyDescent="0.2">
      <c r="A150" s="167"/>
      <c r="B150" s="943"/>
      <c r="C150" s="960"/>
      <c r="D150" s="952" t="s">
        <v>1540</v>
      </c>
      <c r="E150" s="1025"/>
      <c r="F150" s="952"/>
      <c r="G150" s="1266"/>
      <c r="H150" s="1267"/>
      <c r="I150" s="1267"/>
      <c r="J150" s="1267"/>
      <c r="K150" s="1267"/>
      <c r="L150" s="1267"/>
      <c r="M150" s="1004"/>
      <c r="N150" s="1005" t="s">
        <v>309</v>
      </c>
      <c r="O150" s="1006" t="s">
        <v>309</v>
      </c>
      <c r="P150" s="375">
        <v>159</v>
      </c>
      <c r="Q150" s="1217"/>
      <c r="R150" s="745"/>
      <c r="S150" s="193"/>
      <c r="T150" s="1200"/>
      <c r="V150" s="87"/>
    </row>
    <row r="151" spans="1:22" ht="13.5" customHeight="1" thickBot="1" x14ac:dyDescent="0.2">
      <c r="A151" s="167"/>
      <c r="B151" s="943"/>
      <c r="C151" s="960"/>
      <c r="D151" s="85"/>
      <c r="E151" s="1287" t="s">
        <v>1473</v>
      </c>
      <c r="F151" s="1432" t="s">
        <v>1541</v>
      </c>
      <c r="G151" s="1432"/>
      <c r="H151" s="1432"/>
      <c r="I151" s="1432"/>
      <c r="J151" s="1432"/>
      <c r="K151" s="1432"/>
      <c r="L151" s="1433"/>
      <c r="M151" s="88" t="s">
        <v>1568</v>
      </c>
      <c r="N151" s="362">
        <v>0</v>
      </c>
      <c r="O151" s="994" t="s">
        <v>1251</v>
      </c>
      <c r="P151" s="375">
        <v>160</v>
      </c>
      <c r="Q151" s="376" t="str">
        <f t="shared" si="3"/>
        <v>✔</v>
      </c>
      <c r="R151" s="387"/>
      <c r="S151" s="193"/>
      <c r="T151" s="1200"/>
      <c r="V151" s="87"/>
    </row>
    <row r="152" spans="1:22" ht="13.5" customHeight="1" thickBot="1" x14ac:dyDescent="0.2">
      <c r="A152" s="167"/>
      <c r="B152" s="943"/>
      <c r="C152" s="960"/>
      <c r="D152" s="85"/>
      <c r="E152" s="943"/>
      <c r="F152" s="936"/>
      <c r="G152" s="1499" t="s">
        <v>699</v>
      </c>
      <c r="H152" s="1500"/>
      <c r="I152" s="1500"/>
      <c r="J152" s="1500"/>
      <c r="K152" s="1500"/>
      <c r="L152" s="1501"/>
      <c r="M152" s="88" t="s">
        <v>1569</v>
      </c>
      <c r="N152" s="8" t="s">
        <v>1672</v>
      </c>
      <c r="O152" s="149" t="s">
        <v>407</v>
      </c>
      <c r="P152" s="375">
        <v>161</v>
      </c>
      <c r="Q152" s="376" t="str">
        <f t="shared" si="3"/>
        <v>✔</v>
      </c>
      <c r="R152" s="387"/>
      <c r="S152" s="193"/>
      <c r="T152" s="1200"/>
      <c r="V152" s="87"/>
    </row>
    <row r="153" spans="1:22" ht="13.5" customHeight="1" thickBot="1" x14ac:dyDescent="0.2">
      <c r="A153" s="167"/>
      <c r="B153" s="943"/>
      <c r="C153" s="960"/>
      <c r="D153" s="85"/>
      <c r="E153" s="943"/>
      <c r="F153" s="936"/>
      <c r="G153" s="168"/>
      <c r="H153" s="990"/>
      <c r="I153" s="1275"/>
      <c r="J153" s="1275"/>
      <c r="K153" s="1275"/>
      <c r="L153" s="956" t="s">
        <v>1526</v>
      </c>
      <c r="M153" s="957" t="s">
        <v>1162</v>
      </c>
      <c r="N153" s="362">
        <v>0</v>
      </c>
      <c r="O153" s="882" t="s">
        <v>740</v>
      </c>
      <c r="P153" s="375">
        <v>162</v>
      </c>
      <c r="Q153" s="376" t="str">
        <f t="shared" si="3"/>
        <v>✔</v>
      </c>
      <c r="R153" s="387"/>
      <c r="S153" s="193"/>
      <c r="T153" s="1200"/>
      <c r="V153" s="87"/>
    </row>
    <row r="154" spans="1:22" ht="27.75" customHeight="1" thickBot="1" x14ac:dyDescent="0.2">
      <c r="A154" s="167"/>
      <c r="B154" s="943"/>
      <c r="C154" s="960"/>
      <c r="D154" s="85"/>
      <c r="E154" s="943"/>
      <c r="F154" s="936"/>
      <c r="G154" s="168"/>
      <c r="H154" s="1028"/>
      <c r="I154" s="1467" t="s">
        <v>1527</v>
      </c>
      <c r="J154" s="1467"/>
      <c r="K154" s="1467"/>
      <c r="L154" s="1468"/>
      <c r="M154" s="957" t="s">
        <v>55</v>
      </c>
      <c r="N154" s="1465"/>
      <c r="O154" s="1466"/>
      <c r="P154" s="375">
        <v>163</v>
      </c>
      <c r="Q154" s="1217"/>
      <c r="S154" s="193"/>
      <c r="T154" s="1200"/>
      <c r="V154" s="87"/>
    </row>
    <row r="155" spans="1:22" ht="13.5" customHeight="1" thickBot="1" x14ac:dyDescent="0.2">
      <c r="A155" s="167"/>
      <c r="B155" s="943"/>
      <c r="C155" s="960"/>
      <c r="D155" s="85"/>
      <c r="E155" s="943"/>
      <c r="F155" s="1419" t="s">
        <v>1253</v>
      </c>
      <c r="G155" s="1432"/>
      <c r="H155" s="1432"/>
      <c r="I155" s="1432"/>
      <c r="J155" s="1432"/>
      <c r="K155" s="1432"/>
      <c r="L155" s="1433"/>
      <c r="M155" s="88" t="s">
        <v>1568</v>
      </c>
      <c r="N155" s="362">
        <v>0</v>
      </c>
      <c r="O155" s="994" t="s">
        <v>1251</v>
      </c>
      <c r="P155" s="375">
        <v>164</v>
      </c>
      <c r="Q155" s="376" t="str">
        <f t="shared" si="3"/>
        <v>✔</v>
      </c>
      <c r="R155" s="387"/>
      <c r="S155" s="193"/>
      <c r="T155" s="1200"/>
      <c r="V155" s="87"/>
    </row>
    <row r="156" spans="1:22" ht="13.5" customHeight="1" thickBot="1" x14ac:dyDescent="0.2">
      <c r="A156" s="167"/>
      <c r="B156" s="943"/>
      <c r="C156" s="960"/>
      <c r="D156" s="85"/>
      <c r="E156" s="943"/>
      <c r="F156" s="943"/>
      <c r="G156" s="1029"/>
      <c r="H156" s="990"/>
      <c r="I156" s="1275"/>
      <c r="J156" s="1275"/>
      <c r="K156" s="1275"/>
      <c r="L156" s="956" t="s">
        <v>700</v>
      </c>
      <c r="M156" s="957" t="s">
        <v>521</v>
      </c>
      <c r="N156" s="362">
        <v>0</v>
      </c>
      <c r="O156" s="389" t="s">
        <v>29</v>
      </c>
      <c r="P156" s="375">
        <v>165</v>
      </c>
      <c r="Q156" s="376" t="str">
        <f t="shared" si="3"/>
        <v>✔</v>
      </c>
      <c r="R156" s="387"/>
      <c r="S156" s="193"/>
      <c r="T156" s="1200"/>
      <c r="V156" s="87"/>
    </row>
    <row r="157" spans="1:22" ht="13.5" customHeight="1" thickBot="1" x14ac:dyDescent="0.2">
      <c r="A157" s="167"/>
      <c r="B157" s="943"/>
      <c r="C157" s="960"/>
      <c r="D157" s="85"/>
      <c r="E157" s="943"/>
      <c r="F157" s="960"/>
      <c r="G157" s="1434" t="s">
        <v>701</v>
      </c>
      <c r="H157" s="1435"/>
      <c r="I157" s="1435"/>
      <c r="J157" s="1435"/>
      <c r="K157" s="1435"/>
      <c r="L157" s="1436"/>
      <c r="M157" s="88" t="s">
        <v>1569</v>
      </c>
      <c r="N157" s="8" t="s">
        <v>1672</v>
      </c>
      <c r="O157" s="149" t="s">
        <v>407</v>
      </c>
      <c r="P157" s="375">
        <v>166</v>
      </c>
      <c r="Q157" s="376" t="str">
        <f t="shared" si="3"/>
        <v>✔</v>
      </c>
      <c r="R157" s="387"/>
      <c r="S157" s="193"/>
      <c r="T157" s="1200"/>
      <c r="V157" s="87"/>
    </row>
    <row r="158" spans="1:22" ht="13.5" customHeight="1" thickBot="1" x14ac:dyDescent="0.2">
      <c r="A158" s="167"/>
      <c r="B158" s="943"/>
      <c r="C158" s="960"/>
      <c r="D158" s="85"/>
      <c r="E158" s="943"/>
      <c r="F158" s="960"/>
      <c r="G158" s="954"/>
      <c r="H158" s="990"/>
      <c r="I158" s="1275"/>
      <c r="J158" s="1275"/>
      <c r="K158" s="1275"/>
      <c r="L158" s="956" t="s">
        <v>1528</v>
      </c>
      <c r="M158" s="957" t="s">
        <v>1161</v>
      </c>
      <c r="N158" s="362">
        <v>0</v>
      </c>
      <c r="O158" s="882" t="s">
        <v>740</v>
      </c>
      <c r="P158" s="375">
        <v>167</v>
      </c>
      <c r="Q158" s="376" t="str">
        <f t="shared" si="3"/>
        <v>✔</v>
      </c>
      <c r="R158" s="387"/>
      <c r="S158" s="193"/>
      <c r="T158" s="1200"/>
      <c r="V158" s="87"/>
    </row>
    <row r="159" spans="1:22" ht="27" customHeight="1" thickBot="1" x14ac:dyDescent="0.2">
      <c r="A159" s="167"/>
      <c r="B159" s="943"/>
      <c r="C159" s="960"/>
      <c r="D159" s="85"/>
      <c r="E159" s="943"/>
      <c r="F159" s="961"/>
      <c r="G159" s="1026"/>
      <c r="H159" s="1469" t="s">
        <v>1515</v>
      </c>
      <c r="I159" s="1470"/>
      <c r="J159" s="1470"/>
      <c r="K159" s="1470"/>
      <c r="L159" s="1471"/>
      <c r="M159" s="957" t="s">
        <v>55</v>
      </c>
      <c r="N159" s="1465"/>
      <c r="O159" s="1466"/>
      <c r="P159" s="375">
        <v>168</v>
      </c>
      <c r="Q159" s="1217"/>
      <c r="S159" s="193"/>
      <c r="T159" s="1200"/>
      <c r="V159" s="87"/>
    </row>
    <row r="160" spans="1:22" ht="13.5" customHeight="1" thickBot="1" x14ac:dyDescent="0.2">
      <c r="A160" s="167"/>
      <c r="B160" s="943"/>
      <c r="C160" s="960"/>
      <c r="D160" s="85"/>
      <c r="E160" s="943"/>
      <c r="F160" s="1419" t="s">
        <v>1254</v>
      </c>
      <c r="G160" s="1432"/>
      <c r="H160" s="1432"/>
      <c r="I160" s="1432"/>
      <c r="J160" s="1432"/>
      <c r="K160" s="1432"/>
      <c r="L160" s="1433"/>
      <c r="M160" s="88" t="s">
        <v>1569</v>
      </c>
      <c r="N160" s="362">
        <v>0</v>
      </c>
      <c r="O160" s="994" t="s">
        <v>1251</v>
      </c>
      <c r="P160" s="375">
        <v>169</v>
      </c>
      <c r="Q160" s="376" t="str">
        <f t="shared" si="3"/>
        <v>✔</v>
      </c>
      <c r="R160" s="387"/>
      <c r="S160" s="193"/>
      <c r="T160" s="1200"/>
      <c r="V160" s="87"/>
    </row>
    <row r="161" spans="1:22" ht="13.5" customHeight="1" thickBot="1" x14ac:dyDescent="0.2">
      <c r="A161" s="167"/>
      <c r="B161" s="943"/>
      <c r="C161" s="960"/>
      <c r="D161" s="85"/>
      <c r="E161" s="943"/>
      <c r="F161" s="943"/>
      <c r="G161" s="1012"/>
      <c r="H161" s="955"/>
      <c r="I161" s="955"/>
      <c r="J161" s="955"/>
      <c r="K161" s="955"/>
      <c r="L161" s="956" t="s">
        <v>702</v>
      </c>
      <c r="M161" s="957" t="s">
        <v>45</v>
      </c>
      <c r="N161" s="362">
        <v>0</v>
      </c>
      <c r="O161" s="389" t="s">
        <v>29</v>
      </c>
      <c r="P161" s="375">
        <v>170</v>
      </c>
      <c r="Q161" s="376" t="str">
        <f t="shared" si="3"/>
        <v>✔</v>
      </c>
      <c r="R161" s="387"/>
      <c r="S161" s="193"/>
      <c r="T161" s="1200"/>
      <c r="V161" s="87"/>
    </row>
    <row r="162" spans="1:22" ht="13.5" customHeight="1" thickBot="1" x14ac:dyDescent="0.2">
      <c r="A162" s="167"/>
      <c r="B162" s="943"/>
      <c r="C162" s="960"/>
      <c r="D162" s="85"/>
      <c r="E162" s="943"/>
      <c r="F162" s="960"/>
      <c r="G162" s="1434" t="s">
        <v>703</v>
      </c>
      <c r="H162" s="1435"/>
      <c r="I162" s="1435"/>
      <c r="J162" s="1435"/>
      <c r="K162" s="1435"/>
      <c r="L162" s="1436"/>
      <c r="M162" s="88" t="s">
        <v>1569</v>
      </c>
      <c r="N162" s="8" t="s">
        <v>1672</v>
      </c>
      <c r="O162" s="149" t="s">
        <v>407</v>
      </c>
      <c r="P162" s="375">
        <v>171</v>
      </c>
      <c r="Q162" s="376" t="str">
        <f t="shared" si="3"/>
        <v>✔</v>
      </c>
      <c r="R162" s="387"/>
      <c r="S162" s="193"/>
      <c r="T162" s="1200"/>
      <c r="V162" s="87"/>
    </row>
    <row r="163" spans="1:22" ht="13.5" customHeight="1" thickBot="1" x14ac:dyDescent="0.2">
      <c r="A163" s="167"/>
      <c r="B163" s="943"/>
      <c r="C163" s="960"/>
      <c r="D163" s="85"/>
      <c r="E163" s="943"/>
      <c r="F163" s="960"/>
      <c r="G163" s="168"/>
      <c r="H163" s="990"/>
      <c r="I163" s="1275"/>
      <c r="J163" s="1275"/>
      <c r="K163" s="1275"/>
      <c r="L163" s="956" t="s">
        <v>1529</v>
      </c>
      <c r="M163" s="957" t="s">
        <v>1163</v>
      </c>
      <c r="N163" s="362">
        <v>0</v>
      </c>
      <c r="O163" s="882" t="s">
        <v>740</v>
      </c>
      <c r="P163" s="375">
        <v>172</v>
      </c>
      <c r="Q163" s="376" t="str">
        <f t="shared" si="3"/>
        <v>✔</v>
      </c>
      <c r="R163" s="387"/>
      <c r="S163" s="193"/>
      <c r="T163" s="1200"/>
      <c r="V163" s="87"/>
    </row>
    <row r="164" spans="1:22" ht="27" customHeight="1" thickBot="1" x14ac:dyDescent="0.2">
      <c r="A164" s="167"/>
      <c r="B164" s="943"/>
      <c r="C164" s="960"/>
      <c r="D164" s="85"/>
      <c r="E164" s="944"/>
      <c r="F164" s="961"/>
      <c r="G164" s="1024"/>
      <c r="H164" s="1469" t="s">
        <v>1530</v>
      </c>
      <c r="I164" s="1470"/>
      <c r="J164" s="1470"/>
      <c r="K164" s="1470"/>
      <c r="L164" s="1471"/>
      <c r="M164" s="957" t="s">
        <v>55</v>
      </c>
      <c r="N164" s="1465"/>
      <c r="O164" s="1466"/>
      <c r="P164" s="375">
        <v>173</v>
      </c>
      <c r="Q164" s="1217"/>
      <c r="S164" s="193"/>
      <c r="T164" s="1200"/>
      <c r="V164" s="87"/>
    </row>
    <row r="165" spans="1:22" ht="13.5" customHeight="1" thickBot="1" x14ac:dyDescent="0.2">
      <c r="A165" s="167"/>
      <c r="B165" s="943"/>
      <c r="C165" s="960"/>
      <c r="D165" s="85"/>
      <c r="E165" s="1287" t="s">
        <v>1474</v>
      </c>
      <c r="F165" s="1432" t="s">
        <v>1255</v>
      </c>
      <c r="G165" s="1432"/>
      <c r="H165" s="1432"/>
      <c r="I165" s="1432"/>
      <c r="J165" s="1432"/>
      <c r="K165" s="1432"/>
      <c r="L165" s="1433"/>
      <c r="M165" s="1030" t="s">
        <v>520</v>
      </c>
      <c r="N165" s="362">
        <v>3</v>
      </c>
      <c r="O165" s="994" t="s">
        <v>1251</v>
      </c>
      <c r="P165" s="375">
        <v>174</v>
      </c>
      <c r="Q165" s="376" t="str">
        <f t="shared" si="3"/>
        <v>✔</v>
      </c>
      <c r="R165" s="387"/>
      <c r="S165" s="193"/>
      <c r="T165" s="1200"/>
      <c r="V165" s="87"/>
    </row>
    <row r="166" spans="1:22" ht="13.5" customHeight="1" thickBot="1" x14ac:dyDescent="0.2">
      <c r="A166" s="167"/>
      <c r="B166" s="943"/>
      <c r="C166" s="960"/>
      <c r="D166" s="85"/>
      <c r="E166" s="943"/>
      <c r="F166" s="85"/>
      <c r="G166" s="168"/>
      <c r="H166" s="1022"/>
      <c r="I166" s="1273"/>
      <c r="J166" s="1273"/>
      <c r="K166" s="1273"/>
      <c r="L166" s="1276" t="s">
        <v>702</v>
      </c>
      <c r="M166" s="114" t="s">
        <v>45</v>
      </c>
      <c r="N166" s="362">
        <v>1</v>
      </c>
      <c r="O166" s="389" t="s">
        <v>26</v>
      </c>
      <c r="P166" s="375">
        <v>175</v>
      </c>
      <c r="Q166" s="376" t="str">
        <f t="shared" si="3"/>
        <v>✔</v>
      </c>
      <c r="R166" s="387"/>
      <c r="S166" s="193"/>
      <c r="T166" s="1200"/>
      <c r="V166" s="87"/>
    </row>
    <row r="167" spans="1:22" ht="13.5" customHeight="1" thickBot="1" x14ac:dyDescent="0.2">
      <c r="A167" s="167"/>
      <c r="B167" s="943"/>
      <c r="C167" s="960"/>
      <c r="D167" s="85"/>
      <c r="E167" s="943"/>
      <c r="F167" s="936"/>
      <c r="G167" s="1419" t="s">
        <v>704</v>
      </c>
      <c r="H167" s="1420"/>
      <c r="I167" s="1420"/>
      <c r="J167" s="1420"/>
      <c r="K167" s="1420"/>
      <c r="L167" s="1421"/>
      <c r="M167" s="114" t="s">
        <v>404</v>
      </c>
      <c r="N167" s="8" t="s">
        <v>1664</v>
      </c>
      <c r="O167" s="149" t="s">
        <v>407</v>
      </c>
      <c r="P167" s="375">
        <v>176</v>
      </c>
      <c r="Q167" s="376" t="str">
        <f t="shared" si="3"/>
        <v>✔</v>
      </c>
      <c r="R167" s="387"/>
      <c r="S167" s="193"/>
      <c r="T167" s="1200"/>
      <c r="V167" s="87"/>
    </row>
    <row r="168" spans="1:22" ht="13.5" customHeight="1" thickBot="1" x14ac:dyDescent="0.2">
      <c r="A168" s="167"/>
      <c r="B168" s="943"/>
      <c r="C168" s="960"/>
      <c r="D168" s="85"/>
      <c r="E168" s="943"/>
      <c r="F168" s="936"/>
      <c r="G168" s="168"/>
      <c r="H168" s="1269"/>
      <c r="I168" s="1268"/>
      <c r="J168" s="1268"/>
      <c r="K168" s="1268"/>
      <c r="L168" s="1276" t="s">
        <v>1531</v>
      </c>
      <c r="M168" s="114" t="s">
        <v>1159</v>
      </c>
      <c r="N168" s="362">
        <v>0</v>
      </c>
      <c r="O168" s="389" t="s">
        <v>25</v>
      </c>
      <c r="P168" s="375">
        <v>177</v>
      </c>
      <c r="Q168" s="376" t="str">
        <f t="shared" si="3"/>
        <v>✔</v>
      </c>
      <c r="R168" s="387"/>
      <c r="S168" s="193"/>
      <c r="T168" s="1200"/>
      <c r="V168" s="87"/>
    </row>
    <row r="169" spans="1:22" ht="13.5" customHeight="1" thickBot="1" x14ac:dyDescent="0.2">
      <c r="A169" s="167"/>
      <c r="B169" s="943"/>
      <c r="C169" s="960"/>
      <c r="D169" s="85"/>
      <c r="E169" s="943"/>
      <c r="F169" s="936"/>
      <c r="G169" s="168"/>
      <c r="H169" s="1269"/>
      <c r="I169" s="1268"/>
      <c r="J169" s="1268"/>
      <c r="K169" s="1268"/>
      <c r="L169" s="1276" t="s">
        <v>1532</v>
      </c>
      <c r="M169" s="114" t="s">
        <v>1161</v>
      </c>
      <c r="N169" s="362">
        <v>1</v>
      </c>
      <c r="O169" s="389" t="s">
        <v>25</v>
      </c>
      <c r="P169" s="375">
        <v>178</v>
      </c>
      <c r="Q169" s="376" t="str">
        <f t="shared" si="3"/>
        <v>✔</v>
      </c>
      <c r="R169" s="387"/>
      <c r="S169" s="193"/>
      <c r="T169" s="1200"/>
      <c r="V169" s="87"/>
    </row>
    <row r="170" spans="1:22" ht="27" customHeight="1" thickBot="1" x14ac:dyDescent="0.2">
      <c r="A170" s="167"/>
      <c r="B170" s="943"/>
      <c r="C170" s="960"/>
      <c r="D170" s="85"/>
      <c r="E170" s="943"/>
      <c r="F170" s="936"/>
      <c r="G170" s="168"/>
      <c r="H170" s="1457" t="s">
        <v>1515</v>
      </c>
      <c r="I170" s="1458"/>
      <c r="J170" s="1458"/>
      <c r="K170" s="1458"/>
      <c r="L170" s="1459"/>
      <c r="M170" s="102" t="s">
        <v>55</v>
      </c>
      <c r="N170" s="1465"/>
      <c r="O170" s="1466"/>
      <c r="P170" s="375">
        <v>179</v>
      </c>
      <c r="Q170" s="1217"/>
      <c r="S170" s="193"/>
      <c r="T170" s="1200"/>
      <c r="V170" s="87"/>
    </row>
    <row r="171" spans="1:22" ht="13.5" customHeight="1" thickBot="1" x14ac:dyDescent="0.2">
      <c r="A171" s="167"/>
      <c r="B171" s="943"/>
      <c r="C171" s="960"/>
      <c r="D171" s="85"/>
      <c r="E171" s="943"/>
      <c r="F171" s="1419" t="s">
        <v>1256</v>
      </c>
      <c r="G171" s="1432"/>
      <c r="H171" s="1432"/>
      <c r="I171" s="1432"/>
      <c r="J171" s="1432"/>
      <c r="K171" s="1432"/>
      <c r="L171" s="1433"/>
      <c r="M171" s="1030" t="s">
        <v>520</v>
      </c>
      <c r="N171" s="362">
        <v>3</v>
      </c>
      <c r="O171" s="994" t="s">
        <v>1251</v>
      </c>
      <c r="P171" s="375">
        <v>180</v>
      </c>
      <c r="Q171" s="376" t="str">
        <f t="shared" si="3"/>
        <v>✔</v>
      </c>
      <c r="R171" s="387"/>
      <c r="S171" s="193"/>
      <c r="T171" s="1200"/>
      <c r="V171" s="87"/>
    </row>
    <row r="172" spans="1:22" ht="13.5" customHeight="1" thickBot="1" x14ac:dyDescent="0.2">
      <c r="A172" s="167"/>
      <c r="B172" s="943"/>
      <c r="C172" s="960"/>
      <c r="D172" s="85"/>
      <c r="E172" s="943"/>
      <c r="F172" s="960"/>
      <c r="G172" s="1419" t="s">
        <v>705</v>
      </c>
      <c r="H172" s="1420"/>
      <c r="I172" s="1420"/>
      <c r="J172" s="1420"/>
      <c r="K172" s="1420"/>
      <c r="L172" s="1421"/>
      <c r="M172" s="114" t="s">
        <v>404</v>
      </c>
      <c r="N172" s="8" t="s">
        <v>1664</v>
      </c>
      <c r="O172" s="149" t="s">
        <v>407</v>
      </c>
      <c r="P172" s="375">
        <v>181</v>
      </c>
      <c r="Q172" s="376" t="str">
        <f t="shared" si="3"/>
        <v>✔</v>
      </c>
      <c r="R172" s="387"/>
      <c r="S172" s="193"/>
      <c r="T172" s="1200"/>
      <c r="V172" s="87"/>
    </row>
    <row r="173" spans="1:22" ht="13.5" customHeight="1" thickBot="1" x14ac:dyDescent="0.2">
      <c r="A173" s="167"/>
      <c r="B173" s="943"/>
      <c r="C173" s="960"/>
      <c r="D173" s="85"/>
      <c r="E173" s="943"/>
      <c r="F173" s="960"/>
      <c r="G173" s="939"/>
      <c r="H173" s="1269"/>
      <c r="I173" s="1268"/>
      <c r="J173" s="1268"/>
      <c r="K173" s="1268"/>
      <c r="L173" s="1276" t="s">
        <v>1533</v>
      </c>
      <c r="M173" s="114" t="s">
        <v>155</v>
      </c>
      <c r="N173" s="362">
        <v>0</v>
      </c>
      <c r="O173" s="389" t="s">
        <v>25</v>
      </c>
      <c r="P173" s="375">
        <v>182</v>
      </c>
      <c r="Q173" s="376" t="str">
        <f t="shared" si="3"/>
        <v>✔</v>
      </c>
      <c r="R173" s="387"/>
      <c r="S173" s="193"/>
      <c r="T173" s="1200"/>
      <c r="V173" s="87"/>
    </row>
    <row r="174" spans="1:22" ht="13.5" customHeight="1" thickBot="1" x14ac:dyDescent="0.2">
      <c r="A174" s="167"/>
      <c r="B174" s="943"/>
      <c r="C174" s="960"/>
      <c r="D174" s="85"/>
      <c r="E174" s="943"/>
      <c r="F174" s="960"/>
      <c r="G174" s="947"/>
      <c r="H174" s="1269"/>
      <c r="I174" s="1268"/>
      <c r="J174" s="1268"/>
      <c r="K174" s="1268"/>
      <c r="L174" s="1276" t="s">
        <v>1534</v>
      </c>
      <c r="M174" s="114" t="s">
        <v>1164</v>
      </c>
      <c r="N174" s="362">
        <v>1</v>
      </c>
      <c r="O174" s="389" t="s">
        <v>25</v>
      </c>
      <c r="P174" s="375">
        <v>183</v>
      </c>
      <c r="Q174" s="376" t="str">
        <f t="shared" si="3"/>
        <v>✔</v>
      </c>
      <c r="R174" s="387"/>
      <c r="S174" s="193"/>
      <c r="T174" s="1200"/>
      <c r="V174" s="87"/>
    </row>
    <row r="175" spans="1:22" ht="27" customHeight="1" thickBot="1" x14ac:dyDescent="0.2">
      <c r="A175" s="167"/>
      <c r="B175" s="943"/>
      <c r="C175" s="960"/>
      <c r="D175" s="85"/>
      <c r="E175" s="944"/>
      <c r="F175" s="961"/>
      <c r="G175" s="958"/>
      <c r="H175" s="1422" t="s">
        <v>1515</v>
      </c>
      <c r="I175" s="1423"/>
      <c r="J175" s="1423"/>
      <c r="K175" s="1423"/>
      <c r="L175" s="1424"/>
      <c r="M175" s="114" t="s">
        <v>55</v>
      </c>
      <c r="N175" s="1465"/>
      <c r="O175" s="1466"/>
      <c r="P175" s="375">
        <v>184</v>
      </c>
      <c r="Q175" s="1217"/>
      <c r="S175" s="193"/>
      <c r="T175" s="1200"/>
      <c r="V175" s="87"/>
    </row>
    <row r="176" spans="1:22" ht="27" customHeight="1" thickBot="1" x14ac:dyDescent="0.2">
      <c r="A176" s="167"/>
      <c r="B176" s="943"/>
      <c r="C176" s="960"/>
      <c r="D176" s="85"/>
      <c r="E176" s="1287" t="s">
        <v>1475</v>
      </c>
      <c r="F176" s="1432" t="s">
        <v>1257</v>
      </c>
      <c r="G176" s="1432"/>
      <c r="H176" s="1432"/>
      <c r="I176" s="1432"/>
      <c r="J176" s="1432"/>
      <c r="K176" s="1432"/>
      <c r="L176" s="1433"/>
      <c r="M176" s="1030" t="s">
        <v>520</v>
      </c>
      <c r="N176" s="362">
        <v>2</v>
      </c>
      <c r="O176" s="994" t="s">
        <v>1251</v>
      </c>
      <c r="P176" s="375">
        <v>185</v>
      </c>
      <c r="Q176" s="376" t="str">
        <f t="shared" si="3"/>
        <v>✔</v>
      </c>
      <c r="R176" s="387"/>
      <c r="S176" s="193"/>
      <c r="T176" s="1200"/>
      <c r="V176" s="87"/>
    </row>
    <row r="177" spans="1:22" ht="13.5" customHeight="1" thickBot="1" x14ac:dyDescent="0.2">
      <c r="A177" s="167"/>
      <c r="B177" s="943"/>
      <c r="C177" s="960"/>
      <c r="D177" s="85"/>
      <c r="E177" s="943"/>
      <c r="F177" s="936"/>
      <c r="G177" s="1419" t="s">
        <v>706</v>
      </c>
      <c r="H177" s="1420"/>
      <c r="I177" s="1420"/>
      <c r="J177" s="1420"/>
      <c r="K177" s="1420"/>
      <c r="L177" s="1421"/>
      <c r="M177" s="114" t="s">
        <v>520</v>
      </c>
      <c r="N177" s="8" t="s">
        <v>1664</v>
      </c>
      <c r="O177" s="149" t="s">
        <v>407</v>
      </c>
      <c r="P177" s="375">
        <v>186</v>
      </c>
      <c r="Q177" s="376" t="str">
        <f t="shared" si="3"/>
        <v>✔</v>
      </c>
      <c r="R177" s="387"/>
      <c r="S177" s="193"/>
      <c r="T177" s="1200"/>
      <c r="V177" s="87"/>
    </row>
    <row r="178" spans="1:22" ht="13.5" customHeight="1" thickBot="1" x14ac:dyDescent="0.2">
      <c r="A178" s="167"/>
      <c r="B178" s="943"/>
      <c r="C178" s="960"/>
      <c r="D178" s="85"/>
      <c r="E178" s="943"/>
      <c r="F178" s="936"/>
      <c r="G178" s="168"/>
      <c r="H178" s="1269"/>
      <c r="I178" s="1268"/>
      <c r="J178" s="1268"/>
      <c r="K178" s="1268"/>
      <c r="L178" s="1276" t="s">
        <v>1535</v>
      </c>
      <c r="M178" s="114" t="s">
        <v>1162</v>
      </c>
      <c r="N178" s="362">
        <v>0</v>
      </c>
      <c r="O178" s="175" t="s">
        <v>740</v>
      </c>
      <c r="P178" s="375">
        <v>187</v>
      </c>
      <c r="Q178" s="376" t="str">
        <f t="shared" si="3"/>
        <v>✔</v>
      </c>
      <c r="R178" s="387"/>
      <c r="S178" s="193"/>
      <c r="T178" s="1200"/>
      <c r="V178" s="87"/>
    </row>
    <row r="179" spans="1:22" ht="13.5" customHeight="1" thickBot="1" x14ac:dyDescent="0.2">
      <c r="A179" s="167"/>
      <c r="B179" s="943"/>
      <c r="C179" s="960"/>
      <c r="D179" s="85"/>
      <c r="E179" s="943"/>
      <c r="F179" s="936"/>
      <c r="G179" s="168"/>
      <c r="H179" s="1269"/>
      <c r="I179" s="1268"/>
      <c r="J179" s="1268"/>
      <c r="K179" s="1268"/>
      <c r="L179" s="1276" t="s">
        <v>1536</v>
      </c>
      <c r="M179" s="114" t="s">
        <v>1165</v>
      </c>
      <c r="N179" s="362">
        <v>0</v>
      </c>
      <c r="O179" s="389" t="s">
        <v>740</v>
      </c>
      <c r="P179" s="375">
        <v>188</v>
      </c>
      <c r="Q179" s="376" t="str">
        <f t="shared" si="3"/>
        <v>✔</v>
      </c>
      <c r="R179" s="387"/>
      <c r="S179" s="193"/>
      <c r="T179" s="1200"/>
      <c r="V179" s="87"/>
    </row>
    <row r="180" spans="1:22" ht="13.5" customHeight="1" thickBot="1" x14ac:dyDescent="0.2">
      <c r="A180" s="167"/>
      <c r="B180" s="943"/>
      <c r="C180" s="960"/>
      <c r="D180" s="85"/>
      <c r="E180" s="943"/>
      <c r="F180" s="936"/>
      <c r="G180" s="168"/>
      <c r="H180" s="1269"/>
      <c r="I180" s="1268"/>
      <c r="J180" s="1268"/>
      <c r="K180" s="1268"/>
      <c r="L180" s="1276" t="s">
        <v>1537</v>
      </c>
      <c r="M180" s="114" t="s">
        <v>1159</v>
      </c>
      <c r="N180" s="362">
        <v>1</v>
      </c>
      <c r="O180" s="881" t="s">
        <v>740</v>
      </c>
      <c r="P180" s="375">
        <v>189</v>
      </c>
      <c r="Q180" s="376" t="str">
        <f t="shared" si="3"/>
        <v>✔</v>
      </c>
      <c r="R180" s="387"/>
      <c r="S180" s="193"/>
      <c r="T180" s="1200"/>
      <c r="V180" s="87"/>
    </row>
    <row r="181" spans="1:22" ht="27" customHeight="1" thickBot="1" x14ac:dyDescent="0.2">
      <c r="A181" s="167"/>
      <c r="B181" s="943"/>
      <c r="C181" s="960"/>
      <c r="D181" s="85"/>
      <c r="E181" s="943"/>
      <c r="F181" s="936"/>
      <c r="G181" s="168"/>
      <c r="H181" s="1457" t="s">
        <v>1515</v>
      </c>
      <c r="I181" s="1458"/>
      <c r="J181" s="1458"/>
      <c r="K181" s="1458"/>
      <c r="L181" s="1459"/>
      <c r="M181" s="114" t="s">
        <v>55</v>
      </c>
      <c r="N181" s="1465"/>
      <c r="O181" s="1466"/>
      <c r="P181" s="375">
        <v>190</v>
      </c>
      <c r="Q181" s="1217"/>
      <c r="S181" s="193"/>
      <c r="T181" s="1200"/>
      <c r="V181" s="87"/>
    </row>
    <row r="182" spans="1:22" ht="13.5" customHeight="1" thickBot="1" x14ac:dyDescent="0.2">
      <c r="A182" s="167"/>
      <c r="B182" s="943"/>
      <c r="C182" s="960"/>
      <c r="D182" s="85"/>
      <c r="E182" s="943"/>
      <c r="F182" s="1419" t="s">
        <v>1258</v>
      </c>
      <c r="G182" s="1432"/>
      <c r="H182" s="1432"/>
      <c r="I182" s="1432"/>
      <c r="J182" s="1432"/>
      <c r="K182" s="1432"/>
      <c r="L182" s="1433"/>
      <c r="M182" s="114" t="s">
        <v>522</v>
      </c>
      <c r="N182" s="362">
        <v>1</v>
      </c>
      <c r="O182" s="994" t="s">
        <v>1251</v>
      </c>
      <c r="P182" s="375">
        <v>191</v>
      </c>
      <c r="Q182" s="376" t="str">
        <f t="shared" si="3"/>
        <v>✔</v>
      </c>
      <c r="R182" s="387"/>
      <c r="S182" s="193"/>
      <c r="T182" s="1200"/>
      <c r="V182" s="87"/>
    </row>
    <row r="183" spans="1:22" ht="13.5" customHeight="1" thickBot="1" x14ac:dyDescent="0.2">
      <c r="A183" s="167"/>
      <c r="B183" s="943"/>
      <c r="C183" s="960"/>
      <c r="D183" s="85"/>
      <c r="E183" s="943"/>
      <c r="F183" s="960"/>
      <c r="G183" s="1419" t="s">
        <v>707</v>
      </c>
      <c r="H183" s="1420"/>
      <c r="I183" s="1420"/>
      <c r="J183" s="1420"/>
      <c r="K183" s="1420"/>
      <c r="L183" s="1421"/>
      <c r="M183" s="114" t="s">
        <v>732</v>
      </c>
      <c r="N183" s="8" t="s">
        <v>1672</v>
      </c>
      <c r="O183" s="149" t="s">
        <v>407</v>
      </c>
      <c r="P183" s="375">
        <v>192</v>
      </c>
      <c r="Q183" s="376" t="str">
        <f t="shared" si="3"/>
        <v>✔</v>
      </c>
      <c r="R183" s="387"/>
      <c r="S183" s="193"/>
      <c r="T183" s="1200"/>
      <c r="V183" s="87"/>
    </row>
    <row r="184" spans="1:22" ht="13.5" customHeight="1" thickBot="1" x14ac:dyDescent="0.2">
      <c r="A184" s="167"/>
      <c r="B184" s="943"/>
      <c r="C184" s="960"/>
      <c r="D184" s="85"/>
      <c r="E184" s="943"/>
      <c r="F184" s="960"/>
      <c r="G184" s="947"/>
      <c r="H184" s="1269"/>
      <c r="I184" s="1268"/>
      <c r="J184" s="1268"/>
      <c r="K184" s="1268"/>
      <c r="L184" s="1276" t="s">
        <v>1538</v>
      </c>
      <c r="M184" s="114" t="s">
        <v>1161</v>
      </c>
      <c r="N184" s="362">
        <v>0</v>
      </c>
      <c r="O184" s="882" t="s">
        <v>740</v>
      </c>
      <c r="P184" s="375">
        <v>193</v>
      </c>
      <c r="Q184" s="376" t="str">
        <f t="shared" si="3"/>
        <v>✔</v>
      </c>
      <c r="R184" s="387"/>
      <c r="S184" s="193"/>
      <c r="T184" s="1200"/>
      <c r="V184" s="87"/>
    </row>
    <row r="185" spans="1:22" ht="24" customHeight="1" thickBot="1" x14ac:dyDescent="0.2">
      <c r="A185" s="167"/>
      <c r="B185" s="943"/>
      <c r="C185" s="960"/>
      <c r="D185" s="85"/>
      <c r="E185" s="943"/>
      <c r="F185" s="961"/>
      <c r="G185" s="958"/>
      <c r="H185" s="1422" t="s">
        <v>1515</v>
      </c>
      <c r="I185" s="1423"/>
      <c r="J185" s="1423"/>
      <c r="K185" s="1423"/>
      <c r="L185" s="1424"/>
      <c r="M185" s="114" t="s">
        <v>55</v>
      </c>
      <c r="N185" s="1465"/>
      <c r="O185" s="1466"/>
      <c r="P185" s="375">
        <v>194</v>
      </c>
      <c r="Q185" s="1217"/>
      <c r="S185" s="193"/>
      <c r="T185" s="1200"/>
      <c r="V185" s="87"/>
    </row>
    <row r="186" spans="1:22" ht="13.5" customHeight="1" thickBot="1" x14ac:dyDescent="0.2">
      <c r="A186" s="167"/>
      <c r="B186" s="943"/>
      <c r="C186" s="960"/>
      <c r="D186" s="85"/>
      <c r="E186" s="943"/>
      <c r="F186" s="1419" t="s">
        <v>1259</v>
      </c>
      <c r="G186" s="1432"/>
      <c r="H186" s="1432"/>
      <c r="I186" s="1432"/>
      <c r="J186" s="1432"/>
      <c r="K186" s="1432"/>
      <c r="L186" s="1433"/>
      <c r="M186" s="114" t="s">
        <v>522</v>
      </c>
      <c r="N186" s="362">
        <v>0</v>
      </c>
      <c r="O186" s="994" t="s">
        <v>1251</v>
      </c>
      <c r="P186" s="375">
        <v>195</v>
      </c>
      <c r="Q186" s="376" t="str">
        <f t="shared" si="3"/>
        <v>✔</v>
      </c>
      <c r="R186" s="387"/>
      <c r="S186" s="193"/>
      <c r="T186" s="1200"/>
      <c r="V186" s="87"/>
    </row>
    <row r="187" spans="1:22" ht="13.5" customHeight="1" thickBot="1" x14ac:dyDescent="0.2">
      <c r="A187" s="167"/>
      <c r="B187" s="943"/>
      <c r="C187" s="960"/>
      <c r="D187" s="85"/>
      <c r="E187" s="943"/>
      <c r="F187" s="943"/>
      <c r="G187" s="941"/>
      <c r="H187" s="1268"/>
      <c r="I187" s="1268"/>
      <c r="J187" s="1268"/>
      <c r="K187" s="1268"/>
      <c r="L187" s="1276" t="s">
        <v>1366</v>
      </c>
      <c r="M187" s="114" t="s">
        <v>404</v>
      </c>
      <c r="N187" s="8" t="s">
        <v>1672</v>
      </c>
      <c r="O187" s="149" t="s">
        <v>407</v>
      </c>
      <c r="P187" s="375">
        <v>196</v>
      </c>
      <c r="Q187" s="376" t="str">
        <f t="shared" si="3"/>
        <v>✔</v>
      </c>
      <c r="R187" s="387"/>
      <c r="S187" s="193"/>
      <c r="T187" s="1200"/>
      <c r="V187" s="87"/>
    </row>
    <row r="188" spans="1:22" ht="13.5" customHeight="1" thickBot="1" x14ac:dyDescent="0.2">
      <c r="A188" s="167"/>
      <c r="B188" s="943"/>
      <c r="C188" s="960"/>
      <c r="D188" s="85"/>
      <c r="E188" s="943"/>
      <c r="F188" s="943"/>
      <c r="G188" s="940"/>
      <c r="H188" s="1268"/>
      <c r="I188" s="1268"/>
      <c r="J188" s="1268"/>
      <c r="K188" s="1268"/>
      <c r="L188" s="1276" t="s">
        <v>751</v>
      </c>
      <c r="M188" s="114" t="s">
        <v>1159</v>
      </c>
      <c r="N188" s="362">
        <v>0</v>
      </c>
      <c r="O188" s="175" t="s">
        <v>740</v>
      </c>
      <c r="P188" s="375">
        <v>197</v>
      </c>
      <c r="Q188" s="376" t="str">
        <f t="shared" si="3"/>
        <v>✔</v>
      </c>
      <c r="R188" s="387"/>
      <c r="S188" s="193"/>
      <c r="T188" s="1200"/>
      <c r="V188" s="87"/>
    </row>
    <row r="189" spans="1:22" ht="13.5" customHeight="1" thickBot="1" x14ac:dyDescent="0.2">
      <c r="A189" s="167"/>
      <c r="B189" s="943"/>
      <c r="C189" s="960"/>
      <c r="D189" s="85"/>
      <c r="E189" s="943"/>
      <c r="F189" s="943"/>
      <c r="G189" s="941"/>
      <c r="H189" s="1268"/>
      <c r="I189" s="1268"/>
      <c r="J189" s="1268"/>
      <c r="K189" s="1268"/>
      <c r="L189" s="1276" t="s">
        <v>1367</v>
      </c>
      <c r="M189" s="114" t="s">
        <v>1163</v>
      </c>
      <c r="N189" s="8" t="s">
        <v>1672</v>
      </c>
      <c r="O189" s="176" t="s">
        <v>407</v>
      </c>
      <c r="P189" s="375">
        <v>198</v>
      </c>
      <c r="Q189" s="376" t="str">
        <f t="shared" si="3"/>
        <v>✔</v>
      </c>
      <c r="R189" s="387"/>
      <c r="S189" s="193"/>
      <c r="T189" s="1200"/>
      <c r="V189" s="87"/>
    </row>
    <row r="190" spans="1:22" ht="13.5" customHeight="1" thickBot="1" x14ac:dyDescent="0.2">
      <c r="A190" s="167"/>
      <c r="B190" s="943"/>
      <c r="C190" s="960"/>
      <c r="D190" s="85"/>
      <c r="E190" s="943"/>
      <c r="F190" s="943"/>
      <c r="G190" s="940"/>
      <c r="H190" s="1268"/>
      <c r="I190" s="1268"/>
      <c r="J190" s="1268"/>
      <c r="K190" s="1268"/>
      <c r="L190" s="1276" t="s">
        <v>751</v>
      </c>
      <c r="M190" s="114" t="s">
        <v>1168</v>
      </c>
      <c r="N190" s="362">
        <v>0</v>
      </c>
      <c r="O190" s="881" t="s">
        <v>740</v>
      </c>
      <c r="P190" s="375">
        <v>199</v>
      </c>
      <c r="Q190" s="376" t="str">
        <f t="shared" si="3"/>
        <v>✔</v>
      </c>
      <c r="R190" s="387"/>
      <c r="S190" s="193"/>
      <c r="T190" s="1200"/>
      <c r="V190" s="87"/>
    </row>
    <row r="191" spans="1:22" ht="24" customHeight="1" thickBot="1" x14ac:dyDescent="0.2">
      <c r="A191" s="167"/>
      <c r="B191" s="943"/>
      <c r="C191" s="960"/>
      <c r="D191" s="85"/>
      <c r="E191" s="943"/>
      <c r="F191" s="944"/>
      <c r="G191" s="935"/>
      <c r="H191" s="1423" t="s">
        <v>1515</v>
      </c>
      <c r="I191" s="1423"/>
      <c r="J191" s="1423"/>
      <c r="K191" s="1423"/>
      <c r="L191" s="1424"/>
      <c r="M191" s="114" t="s">
        <v>55</v>
      </c>
      <c r="N191" s="1465"/>
      <c r="O191" s="1466"/>
      <c r="P191" s="375">
        <v>200</v>
      </c>
      <c r="Q191" s="1217"/>
      <c r="S191" s="193"/>
      <c r="T191" s="1200"/>
      <c r="V191" s="87"/>
    </row>
    <row r="192" spans="1:22" ht="13.5" customHeight="1" thickBot="1" x14ac:dyDescent="0.2">
      <c r="A192" s="167"/>
      <c r="B192" s="943"/>
      <c r="C192" s="960"/>
      <c r="D192" s="85"/>
      <c r="E192" s="943"/>
      <c r="F192" s="1434" t="s">
        <v>1260</v>
      </c>
      <c r="G192" s="1448"/>
      <c r="H192" s="1448"/>
      <c r="I192" s="1448"/>
      <c r="J192" s="1448"/>
      <c r="K192" s="1448"/>
      <c r="L192" s="1449"/>
      <c r="M192" s="114" t="s">
        <v>404</v>
      </c>
      <c r="N192" s="362">
        <v>1</v>
      </c>
      <c r="O192" s="994" t="s">
        <v>1251</v>
      </c>
      <c r="P192" s="375">
        <v>201</v>
      </c>
      <c r="Q192" s="376" t="str">
        <f t="shared" si="3"/>
        <v>✔</v>
      </c>
      <c r="R192" s="387"/>
      <c r="S192" s="193"/>
      <c r="T192" s="1200"/>
      <c r="V192" s="87"/>
    </row>
    <row r="193" spans="1:22" ht="13.5" customHeight="1" thickBot="1" x14ac:dyDescent="0.2">
      <c r="A193" s="167"/>
      <c r="B193" s="943"/>
      <c r="C193" s="960"/>
      <c r="D193" s="85"/>
      <c r="E193" s="943"/>
      <c r="F193" s="947"/>
      <c r="G193" s="970"/>
      <c r="H193" s="1268"/>
      <c r="I193" s="1268"/>
      <c r="J193" s="1268"/>
      <c r="K193" s="1268"/>
      <c r="L193" s="1276" t="s">
        <v>1368</v>
      </c>
      <c r="M193" s="114" t="s">
        <v>404</v>
      </c>
      <c r="N193" s="8" t="s">
        <v>1664</v>
      </c>
      <c r="O193" s="176" t="s">
        <v>407</v>
      </c>
      <c r="P193" s="375">
        <v>202</v>
      </c>
      <c r="Q193" s="376" t="str">
        <f t="shared" si="3"/>
        <v>✔</v>
      </c>
      <c r="R193" s="387"/>
      <c r="S193" s="193"/>
      <c r="T193" s="1200"/>
      <c r="V193" s="87"/>
    </row>
    <row r="194" spans="1:22" ht="13.5" customHeight="1" thickBot="1" x14ac:dyDescent="0.2">
      <c r="A194" s="167"/>
      <c r="B194" s="943"/>
      <c r="C194" s="960"/>
      <c r="D194" s="85"/>
      <c r="E194" s="943"/>
      <c r="F194" s="947"/>
      <c r="G194" s="1040"/>
      <c r="H194" s="1268"/>
      <c r="I194" s="1268"/>
      <c r="J194" s="1268"/>
      <c r="K194" s="1268"/>
      <c r="L194" s="1276" t="s">
        <v>751</v>
      </c>
      <c r="M194" s="114" t="s">
        <v>1169</v>
      </c>
      <c r="N194" s="362">
        <v>1</v>
      </c>
      <c r="O194" s="389" t="s">
        <v>740</v>
      </c>
      <c r="P194" s="375">
        <v>203</v>
      </c>
      <c r="Q194" s="376" t="str">
        <f t="shared" ref="Q194:Q258" si="4">IF(N194="","未入力あり","✔")</f>
        <v>✔</v>
      </c>
      <c r="R194" s="387"/>
      <c r="S194" s="193"/>
      <c r="T194" s="1200"/>
      <c r="V194" s="87"/>
    </row>
    <row r="195" spans="1:22" ht="13.5" customHeight="1" thickBot="1" x14ac:dyDescent="0.2">
      <c r="A195" s="167"/>
      <c r="B195" s="943"/>
      <c r="C195" s="960"/>
      <c r="D195" s="85"/>
      <c r="E195" s="943"/>
      <c r="F195" s="947"/>
      <c r="G195" s="970"/>
      <c r="H195" s="1268"/>
      <c r="I195" s="1268"/>
      <c r="J195" s="1268"/>
      <c r="K195" s="1268"/>
      <c r="L195" s="1276" t="s">
        <v>1369</v>
      </c>
      <c r="M195" s="114" t="s">
        <v>404</v>
      </c>
      <c r="N195" s="8" t="s">
        <v>1672</v>
      </c>
      <c r="O195" s="176" t="s">
        <v>407</v>
      </c>
      <c r="P195" s="375">
        <v>204</v>
      </c>
      <c r="Q195" s="376" t="str">
        <f t="shared" si="4"/>
        <v>✔</v>
      </c>
      <c r="R195" s="387"/>
      <c r="S195" s="193"/>
      <c r="T195" s="1200"/>
      <c r="V195" s="87"/>
    </row>
    <row r="196" spans="1:22" ht="13.5" customHeight="1" thickBot="1" x14ac:dyDescent="0.2">
      <c r="A196" s="167"/>
      <c r="B196" s="943"/>
      <c r="C196" s="960"/>
      <c r="D196" s="85"/>
      <c r="E196" s="943"/>
      <c r="F196" s="947"/>
      <c r="G196" s="1040"/>
      <c r="H196" s="1268"/>
      <c r="I196" s="1268"/>
      <c r="J196" s="1268"/>
      <c r="K196" s="1268"/>
      <c r="L196" s="1276" t="s">
        <v>751</v>
      </c>
      <c r="M196" s="114" t="s">
        <v>1161</v>
      </c>
      <c r="N196" s="362">
        <v>0</v>
      </c>
      <c r="O196" s="881" t="s">
        <v>740</v>
      </c>
      <c r="P196" s="375">
        <v>205</v>
      </c>
      <c r="Q196" s="376" t="str">
        <f t="shared" si="4"/>
        <v>✔</v>
      </c>
      <c r="R196" s="387"/>
      <c r="S196" s="193"/>
      <c r="T196" s="1200"/>
      <c r="V196" s="87"/>
    </row>
    <row r="197" spans="1:22" ht="24" customHeight="1" thickBot="1" x14ac:dyDescent="0.2">
      <c r="A197" s="167"/>
      <c r="B197" s="943"/>
      <c r="C197" s="960"/>
      <c r="D197" s="85"/>
      <c r="E197" s="943"/>
      <c r="F197" s="947"/>
      <c r="G197" s="1064"/>
      <c r="H197" s="1458" t="s">
        <v>1515</v>
      </c>
      <c r="I197" s="1458"/>
      <c r="J197" s="1458"/>
      <c r="K197" s="1458"/>
      <c r="L197" s="1459"/>
      <c r="M197" s="114" t="s">
        <v>55</v>
      </c>
      <c r="N197" s="1465"/>
      <c r="O197" s="1466"/>
      <c r="P197" s="375">
        <v>206</v>
      </c>
      <c r="Q197" s="1217"/>
      <c r="S197" s="193"/>
      <c r="T197" s="1200"/>
      <c r="V197" s="87"/>
    </row>
    <row r="198" spans="1:22" ht="13.5" customHeight="1" thickBot="1" x14ac:dyDescent="0.2">
      <c r="A198" s="167"/>
      <c r="B198" s="943"/>
      <c r="C198" s="960"/>
      <c r="D198" s="85"/>
      <c r="E198" s="943"/>
      <c r="F198" s="1428" t="s">
        <v>1443</v>
      </c>
      <c r="G198" s="1420"/>
      <c r="H198" s="1420"/>
      <c r="I198" s="1420"/>
      <c r="J198" s="1420"/>
      <c r="K198" s="1420"/>
      <c r="L198" s="1421"/>
      <c r="M198" s="455" t="s">
        <v>23</v>
      </c>
      <c r="N198" s="1248" t="s">
        <v>536</v>
      </c>
      <c r="O198" s="392"/>
      <c r="P198" s="375">
        <v>207</v>
      </c>
      <c r="Q198" s="1217"/>
      <c r="S198" s="193"/>
      <c r="T198" s="1200"/>
      <c r="V198" s="87"/>
    </row>
    <row r="199" spans="1:22" ht="13.5" customHeight="1" thickBot="1" x14ac:dyDescent="0.2">
      <c r="A199" s="167"/>
      <c r="B199" s="943"/>
      <c r="C199" s="960"/>
      <c r="D199" s="85"/>
      <c r="E199" s="1287" t="s">
        <v>1476</v>
      </c>
      <c r="F199" s="1432" t="s">
        <v>1578</v>
      </c>
      <c r="G199" s="1432"/>
      <c r="H199" s="1432"/>
      <c r="I199" s="1432"/>
      <c r="J199" s="1432"/>
      <c r="K199" s="1432"/>
      <c r="L199" s="1433"/>
      <c r="M199" s="1030" t="s">
        <v>1573</v>
      </c>
      <c r="N199" s="362">
        <v>2</v>
      </c>
      <c r="O199" s="994" t="s">
        <v>1251</v>
      </c>
      <c r="P199" s="375">
        <v>208</v>
      </c>
      <c r="Q199" s="376" t="str">
        <f t="shared" si="4"/>
        <v>✔</v>
      </c>
      <c r="R199" s="387"/>
      <c r="S199" s="193"/>
      <c r="T199" s="1200"/>
      <c r="V199" s="87"/>
    </row>
    <row r="200" spans="1:22" ht="13.5" customHeight="1" thickBot="1" x14ac:dyDescent="0.2">
      <c r="A200" s="167"/>
      <c r="B200" s="943"/>
      <c r="C200" s="960"/>
      <c r="D200" s="85"/>
      <c r="E200" s="943"/>
      <c r="F200" s="85"/>
      <c r="G200" s="1031"/>
      <c r="H200" s="1269"/>
      <c r="I200" s="1268"/>
      <c r="J200" s="1268"/>
      <c r="K200" s="1268"/>
      <c r="L200" s="1218" t="s">
        <v>1542</v>
      </c>
      <c r="M200" s="114" t="s">
        <v>45</v>
      </c>
      <c r="N200" s="362">
        <v>2</v>
      </c>
      <c r="O200" s="176" t="s">
        <v>29</v>
      </c>
      <c r="P200" s="375">
        <v>209</v>
      </c>
      <c r="Q200" s="376" t="str">
        <f t="shared" si="4"/>
        <v>✔</v>
      </c>
      <c r="R200" s="387"/>
      <c r="S200" s="193"/>
      <c r="T200" s="1200"/>
      <c r="V200" s="87"/>
    </row>
    <row r="201" spans="1:22" ht="13.5" customHeight="1" thickBot="1" x14ac:dyDescent="0.2">
      <c r="A201" s="167"/>
      <c r="B201" s="943"/>
      <c r="C201" s="960"/>
      <c r="D201" s="85"/>
      <c r="E201" s="943"/>
      <c r="F201" s="85"/>
      <c r="G201" s="1031"/>
      <c r="H201" s="1269"/>
      <c r="I201" s="1268"/>
      <c r="J201" s="1268"/>
      <c r="K201" s="1268"/>
      <c r="L201" s="1218" t="s">
        <v>1543</v>
      </c>
      <c r="M201" s="114" t="s">
        <v>45</v>
      </c>
      <c r="N201" s="362">
        <v>2</v>
      </c>
      <c r="O201" s="176" t="s">
        <v>29</v>
      </c>
      <c r="P201" s="375">
        <v>210</v>
      </c>
      <c r="Q201" s="376" t="str">
        <f t="shared" si="4"/>
        <v>✔</v>
      </c>
      <c r="R201" s="387"/>
      <c r="S201" s="193"/>
      <c r="T201" s="1200"/>
      <c r="V201" s="87"/>
    </row>
    <row r="202" spans="1:22" ht="13.5" customHeight="1" thickBot="1" x14ac:dyDescent="0.2">
      <c r="A202" s="167"/>
      <c r="B202" s="943"/>
      <c r="C202" s="960"/>
      <c r="D202" s="85"/>
      <c r="E202" s="943"/>
      <c r="F202" s="936"/>
      <c r="G202" s="1419" t="s">
        <v>1370</v>
      </c>
      <c r="H202" s="1420"/>
      <c r="I202" s="1420"/>
      <c r="J202" s="1420"/>
      <c r="K202" s="1420"/>
      <c r="L202" s="1421"/>
      <c r="M202" s="114" t="s">
        <v>1574</v>
      </c>
      <c r="N202" s="8" t="s">
        <v>1664</v>
      </c>
      <c r="O202" s="149" t="s">
        <v>407</v>
      </c>
      <c r="P202" s="375">
        <v>211</v>
      </c>
      <c r="Q202" s="376" t="str">
        <f t="shared" si="4"/>
        <v>✔</v>
      </c>
      <c r="R202" s="387"/>
      <c r="S202" s="193"/>
      <c r="T202" s="1200"/>
      <c r="V202" s="87"/>
    </row>
    <row r="203" spans="1:22" ht="13.5" customHeight="1" thickBot="1" x14ac:dyDescent="0.2">
      <c r="A203" s="167"/>
      <c r="B203" s="943"/>
      <c r="C203" s="960"/>
      <c r="D203" s="85"/>
      <c r="E203" s="943"/>
      <c r="F203" s="936"/>
      <c r="G203" s="168"/>
      <c r="H203" s="1269"/>
      <c r="I203" s="1268"/>
      <c r="J203" s="1268"/>
      <c r="K203" s="1268"/>
      <c r="L203" s="1276" t="s">
        <v>1539</v>
      </c>
      <c r="M203" s="114" t="s">
        <v>1159</v>
      </c>
      <c r="N203" s="362">
        <v>2</v>
      </c>
      <c r="O203" s="882" t="s">
        <v>740</v>
      </c>
      <c r="P203" s="375">
        <v>212</v>
      </c>
      <c r="Q203" s="376" t="str">
        <f t="shared" si="4"/>
        <v>✔</v>
      </c>
      <c r="R203" s="387"/>
      <c r="S203" s="193"/>
      <c r="T203" s="1200"/>
      <c r="V203" s="87"/>
    </row>
    <row r="204" spans="1:22" ht="27.75" customHeight="1" thickBot="1" x14ac:dyDescent="0.2">
      <c r="A204" s="167"/>
      <c r="B204" s="943"/>
      <c r="C204" s="960"/>
      <c r="D204" s="85"/>
      <c r="E204" s="944"/>
      <c r="F204" s="937"/>
      <c r="G204" s="1024"/>
      <c r="H204" s="1422" t="s">
        <v>1515</v>
      </c>
      <c r="I204" s="1423"/>
      <c r="J204" s="1423"/>
      <c r="K204" s="1423"/>
      <c r="L204" s="1424"/>
      <c r="M204" s="114" t="s">
        <v>55</v>
      </c>
      <c r="N204" s="1465"/>
      <c r="O204" s="1466"/>
      <c r="P204" s="375">
        <v>213</v>
      </c>
      <c r="Q204" s="1217"/>
      <c r="S204" s="193"/>
      <c r="T204" s="1200"/>
      <c r="V204" s="87"/>
    </row>
    <row r="205" spans="1:22" ht="11.25" thickBot="1" x14ac:dyDescent="0.2">
      <c r="A205" s="167"/>
      <c r="B205" s="943"/>
      <c r="C205" s="960"/>
      <c r="D205" s="1304" t="s">
        <v>1544</v>
      </c>
      <c r="E205" s="1025"/>
      <c r="F205" s="952"/>
      <c r="G205" s="1266"/>
      <c r="H205" s="1267"/>
      <c r="I205" s="1267"/>
      <c r="J205" s="1267"/>
      <c r="K205" s="1267"/>
      <c r="L205" s="1267"/>
      <c r="M205" s="1032"/>
      <c r="N205" s="1005" t="s">
        <v>309</v>
      </c>
      <c r="O205" s="1006" t="s">
        <v>309</v>
      </c>
      <c r="P205" s="375">
        <v>214</v>
      </c>
      <c r="Q205" s="1217"/>
      <c r="S205" s="193"/>
      <c r="T205" s="1200"/>
      <c r="V205" s="87"/>
    </row>
    <row r="206" spans="1:22" ht="18.75" customHeight="1" thickBot="1" x14ac:dyDescent="0.2">
      <c r="A206" s="167"/>
      <c r="B206" s="943"/>
      <c r="C206" s="960"/>
      <c r="D206" s="85"/>
      <c r="E206" s="1290" t="s">
        <v>1473</v>
      </c>
      <c r="F206" s="1420" t="s">
        <v>1111</v>
      </c>
      <c r="G206" s="1420"/>
      <c r="H206" s="1420"/>
      <c r="I206" s="1420"/>
      <c r="J206" s="1420"/>
      <c r="K206" s="1420"/>
      <c r="L206" s="1421"/>
      <c r="M206" s="114" t="s">
        <v>22</v>
      </c>
      <c r="N206" s="8" t="s">
        <v>1664</v>
      </c>
      <c r="O206" s="149" t="s">
        <v>407</v>
      </c>
      <c r="P206" s="375">
        <v>215</v>
      </c>
      <c r="Q206" s="376" t="str">
        <f t="shared" si="4"/>
        <v>✔</v>
      </c>
      <c r="R206" s="387"/>
      <c r="S206" s="193"/>
      <c r="T206" s="1200"/>
      <c r="V206" s="87"/>
    </row>
    <row r="207" spans="1:22" ht="62.45" customHeight="1" thickBot="1" x14ac:dyDescent="0.2">
      <c r="A207" s="167"/>
      <c r="B207" s="960"/>
      <c r="C207" s="961"/>
      <c r="D207" s="90"/>
      <c r="E207" s="1290" t="s">
        <v>1474</v>
      </c>
      <c r="F207" s="1453" t="s">
        <v>1545</v>
      </c>
      <c r="G207" s="1453"/>
      <c r="H207" s="1453"/>
      <c r="I207" s="1453"/>
      <c r="J207" s="1453"/>
      <c r="K207" s="1453"/>
      <c r="L207" s="1454"/>
      <c r="M207" s="114" t="s">
        <v>154</v>
      </c>
      <c r="N207" s="8" t="s">
        <v>1664</v>
      </c>
      <c r="O207" s="149" t="s">
        <v>407</v>
      </c>
      <c r="P207" s="375">
        <v>216</v>
      </c>
      <c r="Q207" s="376" t="str">
        <f t="shared" si="4"/>
        <v>✔</v>
      </c>
      <c r="R207" s="387"/>
      <c r="S207" s="193"/>
      <c r="T207" s="1200"/>
      <c r="V207" s="87"/>
    </row>
    <row r="208" spans="1:22" ht="13.5" customHeight="1" x14ac:dyDescent="0.15">
      <c r="A208" s="1057"/>
      <c r="B208" s="960"/>
      <c r="C208" s="980" t="s">
        <v>274</v>
      </c>
      <c r="D208" s="980"/>
      <c r="E208" s="169"/>
      <c r="F208" s="169"/>
      <c r="G208" s="169"/>
      <c r="H208" s="162"/>
      <c r="I208" s="162"/>
      <c r="J208" s="162"/>
      <c r="K208" s="162"/>
      <c r="L208" s="162"/>
      <c r="M208" s="93"/>
      <c r="N208" s="107"/>
      <c r="O208" s="94"/>
      <c r="P208" s="375">
        <v>217</v>
      </c>
      <c r="Q208" s="376" t="str">
        <f t="shared" si="4"/>
        <v>未入力あり</v>
      </c>
      <c r="S208" s="193"/>
      <c r="T208" s="1200"/>
      <c r="V208" s="87"/>
    </row>
    <row r="209" spans="1:22" ht="13.5" customHeight="1" thickBot="1" x14ac:dyDescent="0.2">
      <c r="A209" s="167"/>
      <c r="B209" s="960"/>
      <c r="C209" s="85"/>
      <c r="D209" s="948" t="s">
        <v>1546</v>
      </c>
      <c r="E209" s="1025"/>
      <c r="F209" s="948"/>
      <c r="G209" s="164"/>
      <c r="H209" s="166"/>
      <c r="I209" s="166"/>
      <c r="J209" s="166"/>
      <c r="K209" s="166"/>
      <c r="L209" s="166"/>
      <c r="M209" s="95"/>
      <c r="N209" s="96" t="s">
        <v>309</v>
      </c>
      <c r="O209" s="97" t="s">
        <v>309</v>
      </c>
      <c r="P209" s="375">
        <v>218</v>
      </c>
      <c r="Q209" s="1217"/>
      <c r="S209" s="193"/>
      <c r="T209" s="1200"/>
      <c r="V209" s="87"/>
    </row>
    <row r="210" spans="1:22" ht="21.75" customHeight="1" thickBot="1" x14ac:dyDescent="0.2">
      <c r="A210" s="167"/>
      <c r="B210" s="960"/>
      <c r="C210" s="85"/>
      <c r="D210" s="943"/>
      <c r="E210" s="1284" t="s">
        <v>1473</v>
      </c>
      <c r="F210" s="1432" t="s">
        <v>1547</v>
      </c>
      <c r="G210" s="1432"/>
      <c r="H210" s="1432"/>
      <c r="I210" s="1432"/>
      <c r="J210" s="1432"/>
      <c r="K210" s="1432"/>
      <c r="L210" s="1433"/>
      <c r="M210" s="88" t="str">
        <f>IF(N41="はい","A",IF(N41="いいえ","-","A／-"))</f>
        <v>A</v>
      </c>
      <c r="N210" s="8" t="s">
        <v>44</v>
      </c>
      <c r="O210" s="151" t="s">
        <v>407</v>
      </c>
      <c r="P210" s="375">
        <v>219</v>
      </c>
      <c r="Q210" s="376" t="str">
        <f t="shared" si="4"/>
        <v>✔</v>
      </c>
      <c r="R210" s="387"/>
      <c r="S210" s="193"/>
      <c r="T210" s="1200"/>
      <c r="V210" s="87"/>
    </row>
    <row r="211" spans="1:22" ht="13.5" customHeight="1" thickBot="1" x14ac:dyDescent="0.2">
      <c r="A211" s="167"/>
      <c r="B211" s="960"/>
      <c r="C211" s="85"/>
      <c r="D211" s="943"/>
      <c r="E211" s="1284" t="s">
        <v>1474</v>
      </c>
      <c r="F211" s="1432" t="s">
        <v>203</v>
      </c>
      <c r="G211" s="1432"/>
      <c r="H211" s="1432"/>
      <c r="I211" s="1432"/>
      <c r="J211" s="1432"/>
      <c r="K211" s="1432"/>
      <c r="L211" s="1433"/>
      <c r="M211" s="88" t="s">
        <v>21</v>
      </c>
      <c r="N211" s="8" t="s">
        <v>1664</v>
      </c>
      <c r="O211" s="151" t="s">
        <v>407</v>
      </c>
      <c r="P211" s="375">
        <v>220</v>
      </c>
      <c r="Q211" s="376" t="str">
        <f t="shared" si="4"/>
        <v>✔</v>
      </c>
      <c r="R211" s="387"/>
      <c r="S211" s="193"/>
      <c r="T211" s="1200"/>
      <c r="V211" s="87"/>
    </row>
    <row r="212" spans="1:22" ht="13.5" customHeight="1" thickBot="1" x14ac:dyDescent="0.2">
      <c r="A212" s="167"/>
      <c r="B212" s="960"/>
      <c r="C212" s="85"/>
      <c r="D212" s="943"/>
      <c r="E212" s="1286" t="s">
        <v>1475</v>
      </c>
      <c r="F212" s="1455" t="s">
        <v>1097</v>
      </c>
      <c r="G212" s="1455"/>
      <c r="H212" s="1455"/>
      <c r="I212" s="1455"/>
      <c r="J212" s="1455"/>
      <c r="K212" s="1455"/>
      <c r="L212" s="1456"/>
      <c r="M212" s="88" t="s">
        <v>22</v>
      </c>
      <c r="N212" s="8" t="s">
        <v>1672</v>
      </c>
      <c r="O212" s="151" t="s">
        <v>407</v>
      </c>
      <c r="P212" s="375">
        <v>221</v>
      </c>
      <c r="Q212" s="376" t="str">
        <f t="shared" si="4"/>
        <v>✔</v>
      </c>
      <c r="R212" s="387"/>
      <c r="S212" s="193"/>
      <c r="T212" s="1200"/>
      <c r="V212" s="87"/>
    </row>
    <row r="213" spans="1:22" ht="13.5" customHeight="1" thickBot="1" x14ac:dyDescent="0.2">
      <c r="A213" s="167"/>
      <c r="B213" s="960"/>
      <c r="C213" s="85"/>
      <c r="D213" s="943"/>
      <c r="E213" s="1284" t="s">
        <v>1476</v>
      </c>
      <c r="F213" s="1432" t="s">
        <v>526</v>
      </c>
      <c r="G213" s="1420"/>
      <c r="H213" s="1420"/>
      <c r="I213" s="1420"/>
      <c r="J213" s="1420"/>
      <c r="K213" s="1420"/>
      <c r="L213" s="1421"/>
      <c r="M213" s="88" t="s">
        <v>23</v>
      </c>
      <c r="N213" s="8" t="s">
        <v>1672</v>
      </c>
      <c r="O213" s="149" t="s">
        <v>407</v>
      </c>
      <c r="P213" s="375">
        <v>222</v>
      </c>
      <c r="Q213" s="376" t="str">
        <f t="shared" si="4"/>
        <v>✔</v>
      </c>
      <c r="R213" s="387"/>
      <c r="S213" s="193"/>
      <c r="T213" s="1200"/>
      <c r="V213" s="87"/>
    </row>
    <row r="214" spans="1:22" ht="13.5" customHeight="1" thickBot="1" x14ac:dyDescent="0.2">
      <c r="A214" s="167"/>
      <c r="B214" s="960"/>
      <c r="C214" s="85"/>
      <c r="D214" s="943"/>
      <c r="E214" s="1294"/>
      <c r="F214" s="937"/>
      <c r="G214" s="1428" t="s">
        <v>1203</v>
      </c>
      <c r="H214" s="1420"/>
      <c r="I214" s="1420"/>
      <c r="J214" s="1420"/>
      <c r="K214" s="1420"/>
      <c r="L214" s="1421"/>
      <c r="M214" s="1089" t="str">
        <f>IF(N213="はい","A",IF(N213="いいえ","-","A／-"))</f>
        <v>-</v>
      </c>
      <c r="N214" s="8" t="s">
        <v>44</v>
      </c>
      <c r="O214" s="149" t="s">
        <v>1204</v>
      </c>
      <c r="P214" s="375">
        <v>223</v>
      </c>
      <c r="Q214" s="376" t="str">
        <f t="shared" si="4"/>
        <v>✔</v>
      </c>
      <c r="R214" s="387"/>
      <c r="S214" s="193"/>
      <c r="T214" s="1200"/>
      <c r="V214" s="87"/>
    </row>
    <row r="215" spans="1:22" ht="13.5" customHeight="1" thickBot="1" x14ac:dyDescent="0.2">
      <c r="A215" s="167"/>
      <c r="B215" s="960"/>
      <c r="C215" s="85"/>
      <c r="D215" s="943"/>
      <c r="E215" s="1286" t="s">
        <v>1477</v>
      </c>
      <c r="F215" s="1420" t="s">
        <v>204</v>
      </c>
      <c r="G215" s="1420"/>
      <c r="H215" s="1420"/>
      <c r="I215" s="1420"/>
      <c r="J215" s="1420"/>
      <c r="K215" s="1420"/>
      <c r="L215" s="1421"/>
      <c r="M215" s="88" t="s">
        <v>22</v>
      </c>
      <c r="N215" s="8" t="s">
        <v>1664</v>
      </c>
      <c r="O215" s="149" t="s">
        <v>407</v>
      </c>
      <c r="P215" s="375">
        <v>224</v>
      </c>
      <c r="Q215" s="376" t="str">
        <f t="shared" si="4"/>
        <v>✔</v>
      </c>
      <c r="R215" s="387"/>
      <c r="S215" s="193"/>
      <c r="T215" s="1200"/>
      <c r="V215" s="87"/>
    </row>
    <row r="216" spans="1:22" ht="18.75" customHeight="1" thickBot="1" x14ac:dyDescent="0.2">
      <c r="A216" s="167"/>
      <c r="B216" s="960"/>
      <c r="C216" s="85"/>
      <c r="D216" s="943"/>
      <c r="E216" s="1290" t="s">
        <v>1478</v>
      </c>
      <c r="F216" s="1420" t="s">
        <v>149</v>
      </c>
      <c r="G216" s="1420"/>
      <c r="H216" s="1420"/>
      <c r="I216" s="1420"/>
      <c r="J216" s="1420"/>
      <c r="K216" s="1420"/>
      <c r="L216" s="1421"/>
      <c r="M216" s="88" t="s">
        <v>21</v>
      </c>
      <c r="N216" s="8" t="s">
        <v>1664</v>
      </c>
      <c r="O216" s="149" t="s">
        <v>407</v>
      </c>
      <c r="P216" s="375">
        <v>225</v>
      </c>
      <c r="Q216" s="376" t="str">
        <f t="shared" si="4"/>
        <v>✔</v>
      </c>
      <c r="R216" s="387"/>
      <c r="S216" s="193"/>
      <c r="T216" s="1200"/>
      <c r="V216" s="87"/>
    </row>
    <row r="217" spans="1:22" ht="13.5" customHeight="1" thickBot="1" x14ac:dyDescent="0.2">
      <c r="A217" s="167"/>
      <c r="B217" s="960"/>
      <c r="C217" s="85"/>
      <c r="D217" s="943"/>
      <c r="E217" s="1287" t="s">
        <v>1479</v>
      </c>
      <c r="F217" s="1432" t="s">
        <v>279</v>
      </c>
      <c r="G217" s="1420"/>
      <c r="H217" s="1420"/>
      <c r="I217" s="1420"/>
      <c r="J217" s="1420"/>
      <c r="K217" s="1420"/>
      <c r="L217" s="1421"/>
      <c r="M217" s="88" t="s">
        <v>21</v>
      </c>
      <c r="N217" s="8" t="s">
        <v>1664</v>
      </c>
      <c r="O217" s="149" t="s">
        <v>407</v>
      </c>
      <c r="P217" s="375">
        <v>226</v>
      </c>
      <c r="Q217" s="376" t="str">
        <f t="shared" si="4"/>
        <v>✔</v>
      </c>
      <c r="R217" s="387"/>
      <c r="S217" s="193"/>
      <c r="T217" s="1200"/>
      <c r="V217" s="87"/>
    </row>
    <row r="218" spans="1:22" ht="13.5" customHeight="1" thickBot="1" x14ac:dyDescent="0.2">
      <c r="A218" s="167"/>
      <c r="B218" s="960"/>
      <c r="C218" s="85"/>
      <c r="D218" s="943"/>
      <c r="E218" s="944"/>
      <c r="F218" s="937"/>
      <c r="G218" s="1428" t="s">
        <v>1444</v>
      </c>
      <c r="H218" s="1420"/>
      <c r="I218" s="1420"/>
      <c r="J218" s="1420"/>
      <c r="K218" s="1420"/>
      <c r="L218" s="1421"/>
      <c r="M218" s="106" t="s">
        <v>44</v>
      </c>
      <c r="N218" s="1248" t="s">
        <v>188</v>
      </c>
      <c r="O218" s="391"/>
      <c r="P218" s="375">
        <v>227</v>
      </c>
      <c r="Q218" s="1261"/>
      <c r="S218" s="193"/>
      <c r="T218" s="1200"/>
      <c r="V218" s="87"/>
    </row>
    <row r="219" spans="1:22" ht="13.5" customHeight="1" thickBot="1" x14ac:dyDescent="0.2">
      <c r="A219" s="167"/>
      <c r="B219" s="960"/>
      <c r="C219" s="85"/>
      <c r="D219" s="952" t="s">
        <v>1549</v>
      </c>
      <c r="E219" s="1025"/>
      <c r="F219" s="952"/>
      <c r="G219" s="164"/>
      <c r="H219" s="166"/>
      <c r="I219" s="166"/>
      <c r="J219" s="166"/>
      <c r="K219" s="166"/>
      <c r="L219" s="166"/>
      <c r="M219" s="95"/>
      <c r="N219" s="152" t="s">
        <v>309</v>
      </c>
      <c r="O219" s="97" t="s">
        <v>309</v>
      </c>
      <c r="P219" s="375">
        <v>228</v>
      </c>
      <c r="Q219" s="1314"/>
      <c r="S219" s="193"/>
      <c r="T219" s="1200"/>
      <c r="V219" s="87"/>
    </row>
    <row r="220" spans="1:22" ht="13.5" customHeight="1" thickBot="1" x14ac:dyDescent="0.2">
      <c r="A220" s="167"/>
      <c r="B220" s="960"/>
      <c r="C220" s="85"/>
      <c r="D220" s="943"/>
      <c r="E220" s="1475" t="s">
        <v>1550</v>
      </c>
      <c r="F220" s="1444"/>
      <c r="G220" s="1444"/>
      <c r="H220" s="1444"/>
      <c r="I220" s="1444"/>
      <c r="J220" s="1444"/>
      <c r="K220" s="1444"/>
      <c r="L220" s="1476"/>
      <c r="M220" s="88" t="s">
        <v>154</v>
      </c>
      <c r="N220" s="8" t="s">
        <v>1664</v>
      </c>
      <c r="O220" s="149" t="s">
        <v>407</v>
      </c>
      <c r="P220" s="375">
        <v>229</v>
      </c>
      <c r="Q220" s="376" t="str">
        <f t="shared" si="4"/>
        <v>✔</v>
      </c>
      <c r="R220" s="387"/>
      <c r="S220" s="193"/>
      <c r="T220" s="1200"/>
      <c r="V220" s="87"/>
    </row>
    <row r="221" spans="1:22" ht="13.5" customHeight="1" thickBot="1" x14ac:dyDescent="0.2">
      <c r="A221" s="167"/>
      <c r="B221" s="960"/>
      <c r="C221" s="85"/>
      <c r="D221" s="943"/>
      <c r="E221" s="1039"/>
      <c r="F221" s="1428" t="s">
        <v>532</v>
      </c>
      <c r="G221" s="1420"/>
      <c r="H221" s="1420"/>
      <c r="I221" s="1420"/>
      <c r="J221" s="1420"/>
      <c r="K221" s="1420"/>
      <c r="L221" s="1421"/>
      <c r="M221" s="103" t="s">
        <v>235</v>
      </c>
      <c r="N221" s="8" t="s">
        <v>1664</v>
      </c>
      <c r="O221" s="149" t="s">
        <v>407</v>
      </c>
      <c r="P221" s="375">
        <v>230</v>
      </c>
      <c r="Q221" s="376" t="str">
        <f t="shared" si="4"/>
        <v>✔</v>
      </c>
      <c r="R221" s="387"/>
      <c r="S221" s="193"/>
      <c r="T221" s="1200"/>
      <c r="V221" s="87"/>
    </row>
    <row r="222" spans="1:22" ht="13.5" customHeight="1" thickBot="1" x14ac:dyDescent="0.2">
      <c r="A222" s="167"/>
      <c r="B222" s="960"/>
      <c r="C222" s="85"/>
      <c r="D222" s="943"/>
      <c r="E222" s="1039"/>
      <c r="F222" s="1428" t="s">
        <v>236</v>
      </c>
      <c r="G222" s="1420"/>
      <c r="H222" s="1420"/>
      <c r="I222" s="1420"/>
      <c r="J222" s="1420"/>
      <c r="K222" s="1420"/>
      <c r="L222" s="1421"/>
      <c r="M222" s="103" t="s">
        <v>235</v>
      </c>
      <c r="N222" s="8" t="s">
        <v>1664</v>
      </c>
      <c r="O222" s="149" t="s">
        <v>407</v>
      </c>
      <c r="P222" s="375">
        <v>231</v>
      </c>
      <c r="Q222" s="376" t="str">
        <f t="shared" si="4"/>
        <v>✔</v>
      </c>
      <c r="R222" s="387"/>
      <c r="S222" s="193"/>
      <c r="T222" s="1200"/>
      <c r="V222" s="87"/>
    </row>
    <row r="223" spans="1:22" ht="13.5" customHeight="1" thickBot="1" x14ac:dyDescent="0.2">
      <c r="A223" s="167"/>
      <c r="B223" s="960"/>
      <c r="C223" s="85"/>
      <c r="D223" s="952" t="s">
        <v>1193</v>
      </c>
      <c r="E223" s="1025"/>
      <c r="F223" s="952"/>
      <c r="G223" s="1034"/>
      <c r="H223" s="1035"/>
      <c r="I223" s="1035"/>
      <c r="J223" s="1035"/>
      <c r="K223" s="1035"/>
      <c r="L223" s="1035"/>
      <c r="M223" s="95"/>
      <c r="N223" s="475" t="s">
        <v>302</v>
      </c>
      <c r="O223" s="97" t="s">
        <v>302</v>
      </c>
      <c r="P223" s="375">
        <v>232</v>
      </c>
      <c r="Q223" s="1217"/>
      <c r="S223" s="193"/>
      <c r="T223" s="1200"/>
      <c r="V223" s="87"/>
    </row>
    <row r="224" spans="1:22" ht="13.5" customHeight="1" thickBot="1" x14ac:dyDescent="0.2">
      <c r="A224" s="167"/>
      <c r="B224" s="960"/>
      <c r="C224" s="85"/>
      <c r="D224" s="943"/>
      <c r="E224" s="1428" t="s">
        <v>0</v>
      </c>
      <c r="F224" s="1420"/>
      <c r="G224" s="1420"/>
      <c r="H224" s="1420"/>
      <c r="I224" s="1420"/>
      <c r="J224" s="1420"/>
      <c r="K224" s="1420"/>
      <c r="L224" s="1421"/>
      <c r="M224" s="88" t="s">
        <v>44</v>
      </c>
      <c r="N224" s="8" t="s">
        <v>1672</v>
      </c>
      <c r="O224" s="149" t="s">
        <v>407</v>
      </c>
      <c r="P224" s="375">
        <v>233</v>
      </c>
      <c r="Q224" s="376" t="str">
        <f t="shared" si="4"/>
        <v>✔</v>
      </c>
      <c r="R224" s="387"/>
      <c r="S224" s="193"/>
      <c r="T224" s="1200"/>
      <c r="V224" s="87"/>
    </row>
    <row r="225" spans="1:23" ht="13.5" customHeight="1" thickBot="1" x14ac:dyDescent="0.2">
      <c r="A225" s="167"/>
      <c r="B225" s="960"/>
      <c r="C225" s="85"/>
      <c r="D225" s="943"/>
      <c r="E225" s="1428" t="s">
        <v>1392</v>
      </c>
      <c r="F225" s="1420"/>
      <c r="G225" s="1420"/>
      <c r="H225" s="1420"/>
      <c r="I225" s="1420"/>
      <c r="J225" s="1420"/>
      <c r="K225" s="1420"/>
      <c r="L225" s="1421"/>
      <c r="M225" s="88" t="s">
        <v>44</v>
      </c>
      <c r="N225" s="8" t="s">
        <v>1672</v>
      </c>
      <c r="O225" s="149" t="s">
        <v>407</v>
      </c>
      <c r="P225" s="375">
        <v>234</v>
      </c>
      <c r="Q225" s="376" t="str">
        <f t="shared" si="4"/>
        <v>✔</v>
      </c>
      <c r="R225" s="387"/>
      <c r="S225" s="193"/>
      <c r="T225" s="1200"/>
      <c r="V225" s="87"/>
    </row>
    <row r="226" spans="1:23" ht="12.75" customHeight="1" thickBot="1" x14ac:dyDescent="0.2">
      <c r="A226" s="950"/>
      <c r="B226" s="85"/>
      <c r="C226" s="960"/>
      <c r="D226" s="936"/>
      <c r="E226" s="1477"/>
      <c r="F226" s="1428" t="s">
        <v>1445</v>
      </c>
      <c r="G226" s="1451"/>
      <c r="H226" s="1451"/>
      <c r="I226" s="1451"/>
      <c r="J226" s="1451"/>
      <c r="K226" s="1451"/>
      <c r="L226" s="1452"/>
      <c r="M226" s="103" t="s">
        <v>44</v>
      </c>
      <c r="N226" s="1248" t="s">
        <v>186</v>
      </c>
      <c r="O226" s="397"/>
      <c r="P226" s="375">
        <v>235</v>
      </c>
      <c r="Q226" s="1217"/>
      <c r="S226" s="193"/>
      <c r="T226" s="1200"/>
      <c r="V226" s="87"/>
    </row>
    <row r="227" spans="1:23" ht="13.5" customHeight="1" thickBot="1" x14ac:dyDescent="0.2">
      <c r="A227" s="167"/>
      <c r="B227" s="960"/>
      <c r="C227" s="85"/>
      <c r="D227" s="943"/>
      <c r="E227" s="1478"/>
      <c r="F227" s="1428" t="s">
        <v>1587</v>
      </c>
      <c r="G227" s="1451"/>
      <c r="H227" s="1451"/>
      <c r="I227" s="1451"/>
      <c r="J227" s="1451"/>
      <c r="K227" s="1451"/>
      <c r="L227" s="1452"/>
      <c r="M227" s="88" t="s">
        <v>44</v>
      </c>
      <c r="N227" s="362">
        <v>0</v>
      </c>
      <c r="O227" s="149" t="s">
        <v>237</v>
      </c>
      <c r="P227" s="375">
        <v>236</v>
      </c>
      <c r="Q227" s="376" t="str">
        <f t="shared" si="4"/>
        <v>✔</v>
      </c>
      <c r="R227" s="387"/>
      <c r="S227" s="193"/>
      <c r="T227" s="1200"/>
      <c r="V227" s="87"/>
    </row>
    <row r="228" spans="1:23" ht="18" customHeight="1" thickBot="1" x14ac:dyDescent="0.2">
      <c r="A228" s="167"/>
      <c r="B228" s="960"/>
      <c r="C228" s="85"/>
      <c r="D228" s="943"/>
      <c r="E228" s="1478"/>
      <c r="F228" s="1428" t="s">
        <v>1588</v>
      </c>
      <c r="G228" s="1451"/>
      <c r="H228" s="1451"/>
      <c r="I228" s="1451"/>
      <c r="J228" s="1451"/>
      <c r="K228" s="1451"/>
      <c r="L228" s="1452"/>
      <c r="M228" s="88" t="s">
        <v>44</v>
      </c>
      <c r="N228" s="362">
        <v>0</v>
      </c>
      <c r="O228" s="149" t="s">
        <v>237</v>
      </c>
      <c r="P228" s="375">
        <v>237</v>
      </c>
      <c r="Q228" s="376" t="str">
        <f t="shared" si="4"/>
        <v>✔</v>
      </c>
      <c r="R228" s="387"/>
      <c r="S228" s="193"/>
      <c r="T228" s="1200"/>
      <c r="V228" s="87"/>
    </row>
    <row r="229" spans="1:23" ht="21" customHeight="1" thickBot="1" x14ac:dyDescent="0.2">
      <c r="A229" s="167"/>
      <c r="B229" s="960"/>
      <c r="C229" s="85"/>
      <c r="D229" s="943"/>
      <c r="E229" s="1479"/>
      <c r="F229" s="1428" t="s">
        <v>1589</v>
      </c>
      <c r="G229" s="1451"/>
      <c r="H229" s="1451"/>
      <c r="I229" s="1451"/>
      <c r="J229" s="1451"/>
      <c r="K229" s="1451"/>
      <c r="L229" s="1452"/>
      <c r="M229" s="88" t="s">
        <v>44</v>
      </c>
      <c r="N229" s="362">
        <v>0</v>
      </c>
      <c r="O229" s="149" t="s">
        <v>25</v>
      </c>
      <c r="P229" s="375">
        <v>238</v>
      </c>
      <c r="Q229" s="376" t="str">
        <f t="shared" si="4"/>
        <v>✔</v>
      </c>
      <c r="R229" s="387"/>
      <c r="S229" s="193"/>
      <c r="T229" s="1200"/>
      <c r="V229" s="87"/>
    </row>
    <row r="230" spans="1:23" ht="13.5" customHeight="1" thickBot="1" x14ac:dyDescent="0.2">
      <c r="A230" s="167"/>
      <c r="B230" s="960"/>
      <c r="C230" s="85"/>
      <c r="D230" s="943"/>
      <c r="E230" s="1425" t="s">
        <v>1222</v>
      </c>
      <c r="F230" s="1426"/>
      <c r="G230" s="1426"/>
      <c r="H230" s="1426"/>
      <c r="I230" s="1426"/>
      <c r="J230" s="1426"/>
      <c r="K230" s="1426"/>
      <c r="L230" s="1427"/>
      <c r="M230" s="88" t="s">
        <v>44</v>
      </c>
      <c r="N230" s="8" t="s">
        <v>1672</v>
      </c>
      <c r="O230" s="149" t="s">
        <v>407</v>
      </c>
      <c r="P230" s="375">
        <v>239</v>
      </c>
      <c r="Q230" s="376" t="str">
        <f t="shared" si="4"/>
        <v>✔</v>
      </c>
      <c r="R230" s="387"/>
      <c r="S230" s="193"/>
      <c r="T230" s="1200"/>
      <c r="V230" s="87"/>
    </row>
    <row r="231" spans="1:23" ht="13.5" customHeight="1" thickBot="1" x14ac:dyDescent="0.2">
      <c r="A231" s="167"/>
      <c r="B231" s="960"/>
      <c r="C231" s="85"/>
      <c r="D231" s="943"/>
      <c r="E231" s="1425" t="s">
        <v>3</v>
      </c>
      <c r="F231" s="1426"/>
      <c r="G231" s="1426"/>
      <c r="H231" s="1426"/>
      <c r="I231" s="1426"/>
      <c r="J231" s="1426"/>
      <c r="K231" s="1426"/>
      <c r="L231" s="1427"/>
      <c r="M231" s="88" t="s">
        <v>44</v>
      </c>
      <c r="N231" s="8" t="s">
        <v>1672</v>
      </c>
      <c r="O231" s="149" t="s">
        <v>407</v>
      </c>
      <c r="P231" s="375">
        <v>240</v>
      </c>
      <c r="Q231" s="376" t="str">
        <f t="shared" si="4"/>
        <v>✔</v>
      </c>
      <c r="R231" s="387"/>
      <c r="S231" s="193"/>
      <c r="T231" s="1200"/>
      <c r="V231" s="87"/>
    </row>
    <row r="232" spans="1:23" ht="13.5" customHeight="1" thickBot="1" x14ac:dyDescent="0.2">
      <c r="A232" s="167"/>
      <c r="B232" s="960"/>
      <c r="C232" s="85"/>
      <c r="D232" s="943"/>
      <c r="E232" s="1419" t="s">
        <v>4</v>
      </c>
      <c r="F232" s="1432"/>
      <c r="G232" s="1432"/>
      <c r="H232" s="1432"/>
      <c r="I232" s="1432"/>
      <c r="J232" s="1432"/>
      <c r="K232" s="1432"/>
      <c r="L232" s="1433"/>
      <c r="M232" s="88" t="s">
        <v>44</v>
      </c>
      <c r="N232" s="8" t="s">
        <v>1672</v>
      </c>
      <c r="O232" s="149" t="s">
        <v>407</v>
      </c>
      <c r="P232" s="375">
        <v>241</v>
      </c>
      <c r="Q232" s="376" t="str">
        <f t="shared" si="4"/>
        <v>✔</v>
      </c>
      <c r="R232" s="387"/>
      <c r="S232" s="193"/>
      <c r="T232" s="1200"/>
      <c r="V232" s="87"/>
    </row>
    <row r="233" spans="1:23" ht="22.15" customHeight="1" thickBot="1" x14ac:dyDescent="0.2">
      <c r="A233" s="167"/>
      <c r="B233" s="961"/>
      <c r="C233" s="90"/>
      <c r="D233" s="944"/>
      <c r="E233" s="961"/>
      <c r="F233" s="1428" t="s">
        <v>1176</v>
      </c>
      <c r="G233" s="1420"/>
      <c r="H233" s="1420"/>
      <c r="I233" s="1420"/>
      <c r="J233" s="1420"/>
      <c r="K233" s="1420"/>
      <c r="L233" s="1421"/>
      <c r="M233" s="88" t="s">
        <v>44</v>
      </c>
      <c r="N233" s="362">
        <v>0</v>
      </c>
      <c r="O233" s="149" t="s">
        <v>7</v>
      </c>
      <c r="P233" s="375">
        <v>242</v>
      </c>
      <c r="Q233" s="376" t="str">
        <f t="shared" si="4"/>
        <v>✔</v>
      </c>
      <c r="R233" s="387"/>
      <c r="S233" s="193"/>
      <c r="T233" s="1200"/>
      <c r="V233" s="87"/>
    </row>
    <row r="234" spans="1:23" ht="13.5" customHeight="1" thickBot="1" x14ac:dyDescent="0.2">
      <c r="A234" s="1057"/>
      <c r="B234" s="1036" t="s">
        <v>275</v>
      </c>
      <c r="C234" s="159"/>
      <c r="D234" s="159"/>
      <c r="E234" s="159"/>
      <c r="F234" s="159"/>
      <c r="G234" s="159"/>
      <c r="H234" s="160"/>
      <c r="I234" s="160"/>
      <c r="J234" s="160"/>
      <c r="K234" s="160"/>
      <c r="L234" s="160"/>
      <c r="M234" s="91"/>
      <c r="N234" s="108"/>
      <c r="O234" s="109"/>
      <c r="P234" s="375">
        <v>243</v>
      </c>
      <c r="Q234" s="376"/>
      <c r="S234" s="193"/>
      <c r="T234" s="1200"/>
      <c r="V234" s="87"/>
    </row>
    <row r="235" spans="1:23" ht="22.5" customHeight="1" thickBot="1" x14ac:dyDescent="0.2">
      <c r="A235" s="167"/>
      <c r="B235" s="943"/>
      <c r="C235" s="1288" t="s">
        <v>1472</v>
      </c>
      <c r="D235" s="1480" t="s">
        <v>1551</v>
      </c>
      <c r="E235" s="1481"/>
      <c r="F235" s="1481"/>
      <c r="G235" s="1481"/>
      <c r="H235" s="1481"/>
      <c r="I235" s="1481"/>
      <c r="J235" s="1481"/>
      <c r="K235" s="1481"/>
      <c r="L235" s="1482"/>
      <c r="M235" s="88" t="s">
        <v>21</v>
      </c>
      <c r="N235" s="8" t="s">
        <v>1664</v>
      </c>
      <c r="O235" s="149" t="s">
        <v>407</v>
      </c>
      <c r="P235" s="375">
        <v>244</v>
      </c>
      <c r="Q235" s="376" t="str">
        <f t="shared" si="4"/>
        <v>✔</v>
      </c>
      <c r="R235" s="387"/>
      <c r="S235" s="193"/>
      <c r="T235" s="1200"/>
      <c r="V235" s="87"/>
    </row>
    <row r="236" spans="1:23" ht="27" customHeight="1" thickBot="1" x14ac:dyDescent="0.2">
      <c r="A236" s="167"/>
      <c r="B236" s="943"/>
      <c r="C236" s="943"/>
      <c r="D236" s="943"/>
      <c r="E236" s="1284" t="s">
        <v>1473</v>
      </c>
      <c r="F236" s="1420" t="s">
        <v>1590</v>
      </c>
      <c r="G236" s="1420"/>
      <c r="H236" s="1420"/>
      <c r="I236" s="1420"/>
      <c r="J236" s="1420"/>
      <c r="K236" s="1420"/>
      <c r="L236" s="1421"/>
      <c r="M236" s="1050" t="s">
        <v>1278</v>
      </c>
      <c r="N236" s="362">
        <v>216</v>
      </c>
      <c r="O236" s="150" t="s">
        <v>172</v>
      </c>
      <c r="P236" s="375">
        <v>245</v>
      </c>
      <c r="Q236" s="376" t="str">
        <f t="shared" si="4"/>
        <v>✔</v>
      </c>
      <c r="R236" s="387"/>
      <c r="S236" s="193"/>
      <c r="T236" s="1200"/>
      <c r="V236" s="87"/>
    </row>
    <row r="237" spans="1:23" ht="41.45" customHeight="1" thickBot="1" x14ac:dyDescent="0.2">
      <c r="A237" s="167"/>
      <c r="B237" s="943"/>
      <c r="C237" s="943"/>
      <c r="D237" s="943"/>
      <c r="E237" s="1284" t="s">
        <v>1474</v>
      </c>
      <c r="F237" s="1420" t="s">
        <v>1591</v>
      </c>
      <c r="G237" s="1420"/>
      <c r="H237" s="1420"/>
      <c r="I237" s="1420"/>
      <c r="J237" s="1420"/>
      <c r="K237" s="1420"/>
      <c r="L237" s="1421"/>
      <c r="M237" s="114" t="s">
        <v>1279</v>
      </c>
      <c r="N237" s="362">
        <v>207</v>
      </c>
      <c r="O237" s="150" t="s">
        <v>172</v>
      </c>
      <c r="P237" s="375">
        <v>246</v>
      </c>
      <c r="Q237" s="376" t="str">
        <f t="shared" si="4"/>
        <v>✔</v>
      </c>
      <c r="R237" s="387"/>
      <c r="S237" s="193"/>
      <c r="T237" s="1200"/>
      <c r="V237" s="87"/>
    </row>
    <row r="238" spans="1:23" ht="39" customHeight="1" thickBot="1" x14ac:dyDescent="0.2">
      <c r="A238" s="167"/>
      <c r="B238" s="943"/>
      <c r="C238" s="943"/>
      <c r="D238" s="943"/>
      <c r="E238" s="1284" t="s">
        <v>1475</v>
      </c>
      <c r="F238" s="1420" t="s">
        <v>1592</v>
      </c>
      <c r="G238" s="1420"/>
      <c r="H238" s="1420"/>
      <c r="I238" s="1420"/>
      <c r="J238" s="1420"/>
      <c r="K238" s="1420"/>
      <c r="L238" s="1421"/>
      <c r="M238" s="114" t="s">
        <v>23</v>
      </c>
      <c r="N238" s="362">
        <v>416</v>
      </c>
      <c r="O238" s="150" t="s">
        <v>329</v>
      </c>
      <c r="P238" s="375">
        <v>247</v>
      </c>
      <c r="Q238" s="376" t="str">
        <f t="shared" si="4"/>
        <v>✔</v>
      </c>
      <c r="R238" s="387"/>
      <c r="S238" s="193"/>
      <c r="T238" s="1200"/>
      <c r="V238" s="87"/>
    </row>
    <row r="239" spans="1:23" ht="21.75" customHeight="1" thickBot="1" x14ac:dyDescent="0.2">
      <c r="A239" s="1260"/>
      <c r="B239" s="943"/>
      <c r="C239" s="943"/>
      <c r="D239" s="943"/>
      <c r="E239" s="1322"/>
      <c r="F239" s="1312"/>
      <c r="G239" s="1311"/>
      <c r="H239" s="1423" t="s">
        <v>1581</v>
      </c>
      <c r="I239" s="1423"/>
      <c r="J239" s="1423"/>
      <c r="K239" s="1423"/>
      <c r="L239" s="1424"/>
      <c r="M239" s="114" t="s">
        <v>23</v>
      </c>
      <c r="N239" s="362">
        <v>382</v>
      </c>
      <c r="O239" s="150" t="s">
        <v>329</v>
      </c>
      <c r="P239" s="375">
        <v>248</v>
      </c>
      <c r="Q239" s="376" t="str">
        <f t="shared" si="4"/>
        <v>✔</v>
      </c>
      <c r="R239" s="387"/>
      <c r="S239" s="193"/>
      <c r="T239" s="1200"/>
      <c r="V239" s="87"/>
    </row>
    <row r="240" spans="1:23" ht="24" customHeight="1" thickBot="1" x14ac:dyDescent="0.2">
      <c r="A240" s="167"/>
      <c r="B240" s="943"/>
      <c r="C240" s="943"/>
      <c r="D240" s="943"/>
      <c r="E240" s="1284" t="s">
        <v>1476</v>
      </c>
      <c r="F240" s="1420" t="s">
        <v>1593</v>
      </c>
      <c r="G240" s="1420"/>
      <c r="H240" s="1420"/>
      <c r="I240" s="1420"/>
      <c r="J240" s="1420"/>
      <c r="K240" s="1420"/>
      <c r="L240" s="1421"/>
      <c r="M240" s="114" t="s">
        <v>1280</v>
      </c>
      <c r="N240" s="362">
        <v>43</v>
      </c>
      <c r="O240" s="150" t="s">
        <v>329</v>
      </c>
      <c r="P240" s="375">
        <v>249</v>
      </c>
      <c r="Q240" s="376" t="str">
        <f t="shared" si="4"/>
        <v>✔</v>
      </c>
      <c r="R240" s="387"/>
      <c r="S240" s="193"/>
      <c r="T240" s="1200"/>
      <c r="V240" s="87"/>
      <c r="W240" s="857"/>
    </row>
    <row r="241" spans="1:30" ht="49.15" customHeight="1" thickBot="1" x14ac:dyDescent="0.2">
      <c r="A241" s="167"/>
      <c r="B241" s="943"/>
      <c r="C241" s="943"/>
      <c r="D241" s="942"/>
      <c r="E241" s="1432" t="s">
        <v>1470</v>
      </c>
      <c r="F241" s="1432"/>
      <c r="G241" s="1432"/>
      <c r="H241" s="1432"/>
      <c r="I241" s="1432"/>
      <c r="J241" s="1432"/>
      <c r="K241" s="1432"/>
      <c r="L241" s="1433"/>
      <c r="M241" s="102" t="s">
        <v>44</v>
      </c>
      <c r="N241" s="8" t="s">
        <v>1672</v>
      </c>
      <c r="O241" s="398" t="s">
        <v>407</v>
      </c>
      <c r="P241" s="375">
        <v>250</v>
      </c>
      <c r="Q241" s="376" t="str">
        <f t="shared" si="4"/>
        <v>✔</v>
      </c>
      <c r="R241" s="387"/>
      <c r="S241" s="193"/>
      <c r="T241" s="1200"/>
      <c r="V241" s="87"/>
      <c r="W241" s="857"/>
    </row>
    <row r="242" spans="1:30" ht="13.5" customHeight="1" thickBot="1" x14ac:dyDescent="0.2">
      <c r="A242" s="167"/>
      <c r="B242" s="943"/>
      <c r="C242" s="943"/>
      <c r="D242" s="943"/>
      <c r="E242" s="983"/>
      <c r="F242" s="1069"/>
      <c r="G242" s="1021"/>
      <c r="H242" s="1273"/>
      <c r="I242" s="1069"/>
      <c r="J242" s="1069"/>
      <c r="K242" s="1069"/>
      <c r="L242" s="1276" t="s">
        <v>733</v>
      </c>
      <c r="M242" s="114" t="s">
        <v>1166</v>
      </c>
      <c r="N242" s="362">
        <v>10</v>
      </c>
      <c r="O242" s="399" t="s">
        <v>27</v>
      </c>
      <c r="P242" s="375">
        <v>251</v>
      </c>
      <c r="Q242" s="376" t="str">
        <f t="shared" si="4"/>
        <v>✔</v>
      </c>
      <c r="R242" s="387"/>
      <c r="S242" s="193"/>
      <c r="T242" s="1200"/>
      <c r="V242" s="87"/>
      <c r="W242" s="857"/>
    </row>
    <row r="243" spans="1:30" ht="13.5" customHeight="1" thickBot="1" x14ac:dyDescent="0.2">
      <c r="A243" s="167"/>
      <c r="B243" s="960"/>
      <c r="C243" s="944"/>
      <c r="D243" s="1428" t="s">
        <v>1446</v>
      </c>
      <c r="E243" s="1420"/>
      <c r="F243" s="1420"/>
      <c r="G243" s="1420"/>
      <c r="H243" s="1420"/>
      <c r="I243" s="1420"/>
      <c r="J243" s="1420"/>
      <c r="K243" s="1420"/>
      <c r="L243" s="1421"/>
      <c r="M243" s="455" t="s">
        <v>734</v>
      </c>
      <c r="N243" s="1248" t="s">
        <v>197</v>
      </c>
      <c r="O243" s="393"/>
      <c r="P243" s="375">
        <v>252</v>
      </c>
      <c r="Q243" s="1261"/>
      <c r="S243" s="193"/>
      <c r="T243" s="1200"/>
      <c r="V243" s="87"/>
      <c r="W243" s="857"/>
    </row>
    <row r="244" spans="1:30" ht="13.5" customHeight="1" x14ac:dyDescent="0.15">
      <c r="A244" s="167"/>
      <c r="B244" s="943"/>
      <c r="C244" s="942" t="s">
        <v>736</v>
      </c>
      <c r="D244" s="158"/>
      <c r="E244" s="87"/>
      <c r="F244" s="158"/>
      <c r="G244" s="746"/>
      <c r="H244" s="1272"/>
      <c r="I244" s="1272"/>
      <c r="J244" s="1272"/>
      <c r="K244" s="1272"/>
      <c r="L244" s="1272"/>
      <c r="M244" s="115"/>
      <c r="N244" s="966"/>
      <c r="O244" s="394"/>
      <c r="P244" s="375">
        <v>253</v>
      </c>
      <c r="Q244" s="387"/>
      <c r="S244" s="193"/>
      <c r="T244" s="1200"/>
      <c r="V244" s="87"/>
      <c r="W244" s="857"/>
    </row>
    <row r="245" spans="1:30" ht="13.5" customHeight="1" x14ac:dyDescent="0.15">
      <c r="A245" s="894"/>
      <c r="B245" s="900"/>
      <c r="C245" s="900"/>
      <c r="D245" s="970" t="s">
        <v>1594</v>
      </c>
      <c r="E245" s="1001"/>
      <c r="F245" s="454"/>
      <c r="G245" s="454"/>
      <c r="H245" s="971"/>
      <c r="I245" s="971"/>
      <c r="J245" s="1080"/>
      <c r="K245" s="1080"/>
      <c r="L245" s="110"/>
      <c r="M245" s="901"/>
      <c r="N245" s="901"/>
      <c r="O245" s="893"/>
      <c r="P245" s="375">
        <v>254</v>
      </c>
      <c r="Q245" s="387"/>
      <c r="R245" s="505"/>
      <c r="S245" s="505"/>
      <c r="T245" s="1200"/>
      <c r="V245" s="87"/>
      <c r="W245" s="857"/>
    </row>
    <row r="246" spans="1:30" ht="13.5" customHeight="1" x14ac:dyDescent="0.15">
      <c r="A246" s="894"/>
      <c r="B246" s="900"/>
      <c r="C246" s="900"/>
      <c r="D246" s="1300"/>
      <c r="E246" s="970" t="s">
        <v>750</v>
      </c>
      <c r="F246" s="454"/>
      <c r="G246" s="454"/>
      <c r="H246" s="454"/>
      <c r="I246" s="971"/>
      <c r="J246" s="971"/>
      <c r="K246" s="1080"/>
      <c r="L246" s="110"/>
      <c r="M246" s="901"/>
      <c r="N246" s="1038"/>
      <c r="O246" s="893"/>
      <c r="P246" s="375">
        <v>255</v>
      </c>
      <c r="Q246" s="387"/>
      <c r="R246" s="505"/>
      <c r="S246" s="505"/>
      <c r="T246" s="1200"/>
      <c r="V246" s="87"/>
      <c r="W246" s="857"/>
    </row>
    <row r="247" spans="1:30" ht="13.5" customHeight="1" thickBot="1" x14ac:dyDescent="0.2">
      <c r="A247" s="894"/>
      <c r="B247" s="900"/>
      <c r="C247" s="900"/>
      <c r="D247" s="1300"/>
      <c r="E247" s="1039"/>
      <c r="F247" s="970" t="s">
        <v>183</v>
      </c>
      <c r="G247" s="1069"/>
      <c r="H247" s="1069"/>
      <c r="I247" s="963"/>
      <c r="J247" s="963"/>
      <c r="K247" s="1273"/>
      <c r="L247" s="115"/>
      <c r="M247" s="503"/>
      <c r="N247" s="972"/>
      <c r="O247" s="973"/>
      <c r="P247" s="375">
        <v>256</v>
      </c>
      <c r="Q247" s="1314"/>
      <c r="R247" s="505"/>
      <c r="S247" s="505"/>
      <c r="T247" s="1200"/>
      <c r="V247" s="87"/>
      <c r="W247" s="857"/>
    </row>
    <row r="248" spans="1:30" ht="13.5" customHeight="1" thickBot="1" x14ac:dyDescent="0.2">
      <c r="A248" s="894"/>
      <c r="B248" s="900"/>
      <c r="C248" s="900"/>
      <c r="D248" s="1300"/>
      <c r="E248" s="1039"/>
      <c r="F248" s="1037"/>
      <c r="G248" s="1064" t="s">
        <v>232</v>
      </c>
      <c r="H248" s="1069"/>
      <c r="I248" s="963"/>
      <c r="J248" s="963"/>
      <c r="K248" s="1273"/>
      <c r="L248" s="751"/>
      <c r="M248" s="102" t="s">
        <v>734</v>
      </c>
      <c r="N248" s="362">
        <v>0</v>
      </c>
      <c r="O248" s="883" t="s">
        <v>172</v>
      </c>
      <c r="P248" s="375">
        <v>257</v>
      </c>
      <c r="Q248" s="376" t="str">
        <f t="shared" si="4"/>
        <v>✔</v>
      </c>
      <c r="R248" s="1078"/>
      <c r="S248" s="505"/>
      <c r="T248" s="1200"/>
      <c r="V248" s="87"/>
      <c r="W248" s="857"/>
    </row>
    <row r="249" spans="1:30" ht="13.5" customHeight="1" thickBot="1" x14ac:dyDescent="0.2">
      <c r="A249" s="894"/>
      <c r="B249" s="900"/>
      <c r="C249" s="900"/>
      <c r="D249" s="1300"/>
      <c r="E249" s="1039"/>
      <c r="F249" s="1274"/>
      <c r="G249" s="1064" t="s">
        <v>515</v>
      </c>
      <c r="H249" s="1069"/>
      <c r="I249" s="963"/>
      <c r="J249" s="963"/>
      <c r="K249" s="1273" t="s">
        <v>48</v>
      </c>
      <c r="L249" s="749"/>
      <c r="M249" s="114" t="s">
        <v>44</v>
      </c>
      <c r="N249" s="362">
        <v>0</v>
      </c>
      <c r="O249" s="883" t="s">
        <v>172</v>
      </c>
      <c r="P249" s="375">
        <v>258</v>
      </c>
      <c r="Q249" s="376" t="str">
        <f t="shared" si="4"/>
        <v>✔</v>
      </c>
      <c r="R249" s="1078"/>
      <c r="S249" s="505"/>
      <c r="T249" s="1200"/>
      <c r="V249" s="87"/>
      <c r="W249" s="857"/>
    </row>
    <row r="250" spans="1:30" ht="13.5" customHeight="1" thickBot="1" x14ac:dyDescent="0.2">
      <c r="A250" s="894"/>
      <c r="B250" s="900"/>
      <c r="C250" s="900"/>
      <c r="D250" s="1300"/>
      <c r="E250" s="1039"/>
      <c r="F250" s="1434" t="s">
        <v>132</v>
      </c>
      <c r="G250" s="1448"/>
      <c r="H250" s="1448"/>
      <c r="I250" s="1448"/>
      <c r="J250" s="1448"/>
      <c r="K250" s="1448"/>
      <c r="L250" s="1448"/>
      <c r="M250" s="503"/>
      <c r="N250" s="965"/>
      <c r="O250" s="883"/>
      <c r="P250" s="375">
        <v>259</v>
      </c>
      <c r="Q250" s="1217"/>
      <c r="R250" s="890"/>
      <c r="S250" s="890"/>
      <c r="T250" s="1200"/>
      <c r="V250" s="87"/>
      <c r="W250" s="857"/>
    </row>
    <row r="251" spans="1:30" s="505" customFormat="1" ht="13.5" customHeight="1" thickBot="1" x14ac:dyDescent="0.2">
      <c r="A251" s="894"/>
      <c r="B251" s="900"/>
      <c r="C251" s="900"/>
      <c r="D251" s="1300"/>
      <c r="E251" s="1039"/>
      <c r="F251" s="141"/>
      <c r="G251" s="1428" t="s">
        <v>1210</v>
      </c>
      <c r="H251" s="1420"/>
      <c r="I251" s="1420"/>
      <c r="J251" s="1420"/>
      <c r="K251" s="1420"/>
      <c r="L251" s="1421"/>
      <c r="M251" s="964" t="s">
        <v>44</v>
      </c>
      <c r="N251" s="362">
        <v>10</v>
      </c>
      <c r="O251" s="883" t="s">
        <v>172</v>
      </c>
      <c r="P251" s="375">
        <v>260</v>
      </c>
      <c r="Q251" s="376" t="str">
        <f t="shared" si="4"/>
        <v>✔</v>
      </c>
      <c r="R251" s="1078"/>
      <c r="T251" s="1200"/>
      <c r="V251" s="886"/>
      <c r="W251" s="852"/>
      <c r="Z251" s="887"/>
      <c r="AA251" s="886"/>
      <c r="AC251" s="888"/>
      <c r="AD251" s="504"/>
    </row>
    <row r="252" spans="1:30" s="505" customFormat="1" ht="13.5" customHeight="1" thickBot="1" x14ac:dyDescent="0.2">
      <c r="A252" s="894"/>
      <c r="B252" s="900"/>
      <c r="C252" s="900"/>
      <c r="D252" s="1300"/>
      <c r="E252" s="1039"/>
      <c r="F252" s="141"/>
      <c r="G252" s="1064" t="s">
        <v>1211</v>
      </c>
      <c r="H252" s="1301"/>
      <c r="I252" s="963"/>
      <c r="J252" s="963"/>
      <c r="K252" s="1273"/>
      <c r="L252" s="751"/>
      <c r="M252" s="964" t="s">
        <v>44</v>
      </c>
      <c r="N252" s="851">
        <v>4</v>
      </c>
      <c r="O252" s="883" t="s">
        <v>172</v>
      </c>
      <c r="P252" s="375">
        <v>261</v>
      </c>
      <c r="Q252" s="376" t="str">
        <f t="shared" si="4"/>
        <v>✔</v>
      </c>
      <c r="R252" s="1078"/>
      <c r="T252" s="1200"/>
      <c r="V252" s="830"/>
      <c r="W252" s="852"/>
      <c r="Y252" s="889"/>
      <c r="Z252" s="887"/>
      <c r="AA252" s="508"/>
      <c r="AC252" s="888"/>
      <c r="AD252" s="506"/>
    </row>
    <row r="253" spans="1:30" s="505" customFormat="1" ht="13.5" customHeight="1" thickBot="1" x14ac:dyDescent="0.2">
      <c r="A253" s="894"/>
      <c r="B253" s="900"/>
      <c r="C253" s="900"/>
      <c r="D253" s="1300"/>
      <c r="E253" s="1039"/>
      <c r="F253" s="141"/>
      <c r="G253" s="1064" t="s">
        <v>134</v>
      </c>
      <c r="H253" s="1301"/>
      <c r="I253" s="963"/>
      <c r="J253" s="963"/>
      <c r="K253" s="1273" t="s">
        <v>48</v>
      </c>
      <c r="L253" s="751"/>
      <c r="M253" s="964" t="s">
        <v>44</v>
      </c>
      <c r="N253" s="851">
        <v>0</v>
      </c>
      <c r="O253" s="883" t="s">
        <v>172</v>
      </c>
      <c r="P253" s="375">
        <v>262</v>
      </c>
      <c r="Q253" s="376" t="str">
        <f t="shared" si="4"/>
        <v>✔</v>
      </c>
      <c r="R253" s="387"/>
      <c r="T253" s="1200"/>
      <c r="V253" s="830"/>
      <c r="W253" s="852"/>
      <c r="Y253" s="889"/>
      <c r="Z253" s="887"/>
      <c r="AA253" s="508"/>
      <c r="AC253" s="888"/>
      <c r="AD253" s="506"/>
    </row>
    <row r="254" spans="1:30" s="505" customFormat="1" ht="13.5" customHeight="1" thickBot="1" x14ac:dyDescent="0.2">
      <c r="A254" s="894"/>
      <c r="B254" s="900"/>
      <c r="C254" s="900"/>
      <c r="D254" s="1300"/>
      <c r="E254" s="1039"/>
      <c r="F254" s="141"/>
      <c r="G254" s="1064" t="s">
        <v>133</v>
      </c>
      <c r="H254" s="1301"/>
      <c r="I254" s="963"/>
      <c r="J254" s="963"/>
      <c r="K254" s="1273"/>
      <c r="L254" s="751"/>
      <c r="M254" s="964" t="s">
        <v>44</v>
      </c>
      <c r="N254" s="851">
        <v>6</v>
      </c>
      <c r="O254" s="883" t="s">
        <v>172</v>
      </c>
      <c r="P254" s="375">
        <v>263</v>
      </c>
      <c r="Q254" s="376" t="str">
        <f t="shared" si="4"/>
        <v>✔</v>
      </c>
      <c r="R254" s="1078"/>
      <c r="T254" s="1200"/>
      <c r="V254" s="829"/>
      <c r="W254" s="852"/>
      <c r="Y254" s="889"/>
      <c r="Z254" s="887"/>
      <c r="AA254" s="886"/>
      <c r="AC254" s="888"/>
      <c r="AD254" s="506"/>
    </row>
    <row r="255" spans="1:30" s="505" customFormat="1" ht="13.5" customHeight="1" thickBot="1" x14ac:dyDescent="0.2">
      <c r="A255" s="894"/>
      <c r="B255" s="900"/>
      <c r="C255" s="900"/>
      <c r="D255" s="1300"/>
      <c r="E255" s="1039"/>
      <c r="F255" s="970" t="s">
        <v>184</v>
      </c>
      <c r="G255" s="1302"/>
      <c r="H255" s="87"/>
      <c r="I255" s="914"/>
      <c r="J255" s="914"/>
      <c r="K255" s="991"/>
      <c r="L255" s="1023"/>
      <c r="M255" s="503"/>
      <c r="N255" s="915"/>
      <c r="O255" s="883"/>
      <c r="P255" s="375">
        <v>264</v>
      </c>
      <c r="Q255" s="1217"/>
      <c r="T255" s="1200"/>
      <c r="V255" s="830"/>
      <c r="W255" s="852"/>
      <c r="Y255" s="889"/>
      <c r="Z255" s="887"/>
      <c r="AA255" s="508"/>
      <c r="AC255" s="888"/>
      <c r="AD255" s="506"/>
    </row>
    <row r="256" spans="1:30" s="505" customFormat="1" ht="13.5" customHeight="1" thickBot="1" x14ac:dyDescent="0.2">
      <c r="A256" s="894"/>
      <c r="B256" s="900"/>
      <c r="C256" s="900"/>
      <c r="D256" s="1300"/>
      <c r="E256" s="1039"/>
      <c r="F256" s="141"/>
      <c r="G256" s="1511" t="s">
        <v>294</v>
      </c>
      <c r="H256" s="1512"/>
      <c r="I256" s="1512"/>
      <c r="J256" s="1512"/>
      <c r="K256" s="1512"/>
      <c r="L256" s="1513"/>
      <c r="M256" s="964" t="s">
        <v>44</v>
      </c>
      <c r="N256" s="851">
        <v>2</v>
      </c>
      <c r="O256" s="883" t="s">
        <v>172</v>
      </c>
      <c r="P256" s="375">
        <v>265</v>
      </c>
      <c r="Q256" s="376" t="str">
        <f t="shared" si="4"/>
        <v>✔</v>
      </c>
      <c r="R256" s="1078"/>
      <c r="T256" s="1200"/>
      <c r="V256" s="830"/>
      <c r="W256" s="852"/>
      <c r="Y256" s="889"/>
      <c r="Z256" s="887"/>
      <c r="AA256" s="508"/>
      <c r="AC256" s="888"/>
      <c r="AD256" s="506"/>
    </row>
    <row r="257" spans="1:30" s="505" customFormat="1" ht="13.5" customHeight="1" thickBot="1" x14ac:dyDescent="0.2">
      <c r="A257" s="894"/>
      <c r="B257" s="900"/>
      <c r="C257" s="900"/>
      <c r="D257" s="1300"/>
      <c r="E257" s="1039"/>
      <c r="F257" s="141"/>
      <c r="G257" s="1064" t="s">
        <v>516</v>
      </c>
      <c r="H257" s="1301"/>
      <c r="I257" s="963"/>
      <c r="J257" s="963"/>
      <c r="K257" s="1273"/>
      <c r="L257" s="751"/>
      <c r="M257" s="964" t="s">
        <v>44</v>
      </c>
      <c r="N257" s="851">
        <v>20</v>
      </c>
      <c r="O257" s="883" t="s">
        <v>172</v>
      </c>
      <c r="P257" s="375">
        <v>266</v>
      </c>
      <c r="Q257" s="376" t="str">
        <f t="shared" si="4"/>
        <v>✔</v>
      </c>
      <c r="R257" s="1078"/>
      <c r="T257" s="1200"/>
      <c r="U257" s="890"/>
      <c r="V257" s="829"/>
      <c r="W257" s="852"/>
      <c r="Y257" s="889"/>
      <c r="Z257" s="887"/>
      <c r="AA257" s="886"/>
      <c r="AC257" s="888"/>
      <c r="AD257" s="506"/>
    </row>
    <row r="258" spans="1:30" s="505" customFormat="1" ht="13.5" customHeight="1" thickBot="1" x14ac:dyDescent="0.2">
      <c r="A258" s="894"/>
      <c r="B258" s="900"/>
      <c r="C258" s="900"/>
      <c r="D258" s="1300"/>
      <c r="E258" s="1039"/>
      <c r="F258" s="141"/>
      <c r="G258" s="970" t="s">
        <v>1194</v>
      </c>
      <c r="H258" s="1303"/>
      <c r="I258" s="971"/>
      <c r="J258" s="971"/>
      <c r="K258" s="1080"/>
      <c r="L258" s="752"/>
      <c r="M258" s="964" t="s">
        <v>44</v>
      </c>
      <c r="N258" s="851">
        <v>26</v>
      </c>
      <c r="O258" s="883" t="s">
        <v>172</v>
      </c>
      <c r="P258" s="375">
        <v>267</v>
      </c>
      <c r="Q258" s="376" t="str">
        <f t="shared" si="4"/>
        <v>✔</v>
      </c>
      <c r="R258" s="387"/>
      <c r="T258" s="1200"/>
      <c r="V258" s="830"/>
      <c r="W258" s="852"/>
      <c r="Y258" s="889"/>
      <c r="Z258" s="887"/>
      <c r="AA258" s="508"/>
      <c r="AC258" s="888"/>
      <c r="AD258" s="506"/>
    </row>
    <row r="259" spans="1:30" s="505" customFormat="1" ht="13.5" customHeight="1" thickBot="1" x14ac:dyDescent="0.2">
      <c r="A259" s="894"/>
      <c r="B259" s="900"/>
      <c r="C259" s="900"/>
      <c r="D259" s="1300"/>
      <c r="E259" s="1039"/>
      <c r="F259" s="970" t="s">
        <v>135</v>
      </c>
      <c r="G259" s="1303"/>
      <c r="H259" s="454"/>
      <c r="I259" s="971"/>
      <c r="J259" s="971"/>
      <c r="K259" s="1080" t="s">
        <v>48</v>
      </c>
      <c r="L259" s="110"/>
      <c r="M259" s="503"/>
      <c r="N259" s="967"/>
      <c r="O259" s="883"/>
      <c r="P259" s="375">
        <v>268</v>
      </c>
      <c r="Q259" s="1217"/>
      <c r="T259" s="1200"/>
      <c r="V259" s="830"/>
      <c r="W259" s="852"/>
      <c r="Y259" s="889"/>
      <c r="Z259" s="887"/>
      <c r="AA259" s="508"/>
      <c r="AC259" s="888"/>
      <c r="AD259" s="506"/>
    </row>
    <row r="260" spans="1:30" s="505" customFormat="1" ht="13.5" customHeight="1" thickBot="1" x14ac:dyDescent="0.2">
      <c r="A260" s="894"/>
      <c r="B260" s="900"/>
      <c r="C260" s="900"/>
      <c r="D260" s="1300"/>
      <c r="E260" s="1039"/>
      <c r="F260" s="975"/>
      <c r="G260" s="1064" t="s">
        <v>233</v>
      </c>
      <c r="H260" s="1301"/>
      <c r="I260" s="963"/>
      <c r="J260" s="963"/>
      <c r="K260" s="1273"/>
      <c r="L260" s="751"/>
      <c r="M260" s="964" t="s">
        <v>44</v>
      </c>
      <c r="N260" s="916">
        <v>4</v>
      </c>
      <c r="O260" s="883" t="s">
        <v>172</v>
      </c>
      <c r="P260" s="375">
        <v>269</v>
      </c>
      <c r="Q260" s="376" t="str">
        <f t="shared" ref="Q260:Q320" si="5">IF(N260="","未入力あり","✔")</f>
        <v>✔</v>
      </c>
      <c r="R260" s="1078"/>
      <c r="T260" s="1200"/>
      <c r="V260" s="830"/>
      <c r="W260" s="852"/>
      <c r="Y260" s="889"/>
      <c r="Z260" s="887"/>
      <c r="AA260" s="508"/>
      <c r="AC260" s="888"/>
      <c r="AD260" s="506"/>
    </row>
    <row r="261" spans="1:30" s="505" customFormat="1" ht="13.5" customHeight="1" thickBot="1" x14ac:dyDescent="0.2">
      <c r="A261" s="894"/>
      <c r="B261" s="900"/>
      <c r="C261" s="900"/>
      <c r="D261" s="1300"/>
      <c r="E261" s="1039"/>
      <c r="F261" s="975"/>
      <c r="G261" s="1064" t="s">
        <v>1195</v>
      </c>
      <c r="H261" s="1301"/>
      <c r="I261" s="963"/>
      <c r="J261" s="963"/>
      <c r="K261" s="1273"/>
      <c r="L261" s="751"/>
      <c r="M261" s="964" t="s">
        <v>44</v>
      </c>
      <c r="N261" s="916">
        <v>0</v>
      </c>
      <c r="O261" s="883" t="s">
        <v>172</v>
      </c>
      <c r="P261" s="375">
        <v>270</v>
      </c>
      <c r="Q261" s="376" t="str">
        <f t="shared" si="5"/>
        <v>✔</v>
      </c>
      <c r="R261" s="387"/>
      <c r="T261" s="1200"/>
      <c r="V261" s="830"/>
      <c r="W261" s="852"/>
      <c r="Y261" s="889"/>
      <c r="Z261" s="887"/>
      <c r="AA261" s="508"/>
      <c r="AC261" s="888"/>
      <c r="AD261" s="506"/>
    </row>
    <row r="262" spans="1:30" s="505" customFormat="1" ht="13.5" customHeight="1" thickBot="1" x14ac:dyDescent="0.2">
      <c r="A262" s="894"/>
      <c r="B262" s="900"/>
      <c r="C262" s="900"/>
      <c r="D262" s="1300"/>
      <c r="E262" s="1039"/>
      <c r="F262" s="975"/>
      <c r="G262" s="1064" t="s">
        <v>1196</v>
      </c>
      <c r="H262" s="1301"/>
      <c r="I262" s="963"/>
      <c r="J262" s="963"/>
      <c r="K262" s="1273"/>
      <c r="L262" s="751"/>
      <c r="M262" s="964" t="s">
        <v>44</v>
      </c>
      <c r="N262" s="916">
        <v>0</v>
      </c>
      <c r="O262" s="883" t="s">
        <v>172</v>
      </c>
      <c r="P262" s="375">
        <v>271</v>
      </c>
      <c r="Q262" s="376" t="str">
        <f t="shared" si="5"/>
        <v>✔</v>
      </c>
      <c r="R262" s="1078"/>
      <c r="T262" s="1200"/>
      <c r="V262" s="829"/>
      <c r="W262" s="852"/>
      <c r="Y262" s="889"/>
      <c r="Z262" s="887"/>
      <c r="AA262" s="886"/>
      <c r="AC262" s="888"/>
      <c r="AD262" s="506"/>
    </row>
    <row r="263" spans="1:30" s="505" customFormat="1" ht="13.5" customHeight="1" thickBot="1" x14ac:dyDescent="0.2">
      <c r="A263" s="894"/>
      <c r="B263" s="900"/>
      <c r="C263" s="900"/>
      <c r="D263" s="900"/>
      <c r="E263" s="1039"/>
      <c r="F263" s="976"/>
      <c r="G263" s="1047" t="s">
        <v>1197</v>
      </c>
      <c r="H263" s="503"/>
      <c r="I263" s="963"/>
      <c r="J263" s="963"/>
      <c r="K263" s="1017"/>
      <c r="L263" s="751"/>
      <c r="M263" s="964" t="s">
        <v>44</v>
      </c>
      <c r="N263" s="916">
        <v>2</v>
      </c>
      <c r="O263" s="883" t="s">
        <v>172</v>
      </c>
      <c r="P263" s="375">
        <v>272</v>
      </c>
      <c r="Q263" s="376" t="str">
        <f t="shared" si="5"/>
        <v>✔</v>
      </c>
      <c r="R263" s="1078"/>
      <c r="T263" s="1200"/>
      <c r="V263" s="830"/>
      <c r="W263" s="852"/>
      <c r="Y263" s="889"/>
      <c r="Z263" s="887"/>
      <c r="AA263" s="508"/>
      <c r="AC263" s="888"/>
      <c r="AD263" s="506"/>
    </row>
    <row r="264" spans="1:30" s="505" customFormat="1" ht="13.5" customHeight="1" thickBot="1" x14ac:dyDescent="0.2">
      <c r="A264" s="894"/>
      <c r="B264" s="900"/>
      <c r="C264" s="900"/>
      <c r="D264" s="900"/>
      <c r="E264" s="1039"/>
      <c r="F264" s="974" t="s">
        <v>380</v>
      </c>
      <c r="H264" s="914"/>
      <c r="I264" s="914"/>
      <c r="J264" s="914"/>
      <c r="K264" s="991" t="s">
        <v>48</v>
      </c>
      <c r="L264" s="1023"/>
      <c r="M264" s="503"/>
      <c r="N264" s="967"/>
      <c r="O264" s="883"/>
      <c r="P264" s="375">
        <v>273</v>
      </c>
      <c r="Q264" s="1261"/>
      <c r="T264" s="1200"/>
      <c r="V264" s="830"/>
      <c r="W264" s="852"/>
      <c r="Y264" s="889"/>
      <c r="Z264" s="887"/>
      <c r="AA264" s="508"/>
      <c r="AC264" s="888"/>
      <c r="AD264" s="506"/>
    </row>
    <row r="265" spans="1:30" s="505" customFormat="1" ht="13.5" customHeight="1" thickBot="1" x14ac:dyDescent="0.2">
      <c r="A265" s="894"/>
      <c r="B265" s="900"/>
      <c r="C265" s="900"/>
      <c r="D265" s="900"/>
      <c r="E265" s="1039"/>
      <c r="F265" s="141"/>
      <c r="G265" s="968" t="s">
        <v>231</v>
      </c>
      <c r="H265" s="503"/>
      <c r="I265" s="963"/>
      <c r="J265" s="963"/>
      <c r="K265" s="1017" t="s">
        <v>48</v>
      </c>
      <c r="L265" s="751"/>
      <c r="M265" s="964" t="s">
        <v>44</v>
      </c>
      <c r="N265" s="916">
        <v>25</v>
      </c>
      <c r="O265" s="883" t="s">
        <v>172</v>
      </c>
      <c r="P265" s="375">
        <v>274</v>
      </c>
      <c r="Q265" s="1228" t="str">
        <f t="shared" si="5"/>
        <v>✔</v>
      </c>
      <c r="R265" s="1078"/>
      <c r="T265" s="1200"/>
      <c r="V265" s="830"/>
      <c r="W265" s="852"/>
      <c r="Y265" s="889"/>
      <c r="Z265" s="887"/>
      <c r="AA265" s="508"/>
      <c r="AC265" s="888"/>
      <c r="AD265" s="506"/>
    </row>
    <row r="266" spans="1:30" s="505" customFormat="1" ht="13.5" customHeight="1" thickBot="1" x14ac:dyDescent="0.2">
      <c r="A266" s="894"/>
      <c r="B266" s="900"/>
      <c r="C266" s="900"/>
      <c r="D266" s="900"/>
      <c r="E266" s="1039"/>
      <c r="F266" s="141"/>
      <c r="G266" s="968" t="s">
        <v>161</v>
      </c>
      <c r="H266" s="503"/>
      <c r="I266" s="963"/>
      <c r="J266" s="963"/>
      <c r="K266" s="1017" t="s">
        <v>48</v>
      </c>
      <c r="L266" s="751"/>
      <c r="M266" s="964" t="s">
        <v>44</v>
      </c>
      <c r="N266" s="916">
        <v>0</v>
      </c>
      <c r="O266" s="883" t="s">
        <v>172</v>
      </c>
      <c r="P266" s="375">
        <v>275</v>
      </c>
      <c r="Q266" s="1228" t="str">
        <f t="shared" si="5"/>
        <v>✔</v>
      </c>
      <c r="R266" s="1078"/>
      <c r="T266" s="1200"/>
      <c r="V266" s="829"/>
      <c r="W266" s="852"/>
      <c r="Y266" s="889"/>
      <c r="Z266" s="887"/>
      <c r="AA266" s="886"/>
      <c r="AC266" s="888"/>
      <c r="AD266" s="506"/>
    </row>
    <row r="267" spans="1:30" s="505" customFormat="1" ht="13.5" customHeight="1" thickBot="1" x14ac:dyDescent="0.2">
      <c r="A267" s="894"/>
      <c r="B267" s="900"/>
      <c r="C267" s="900"/>
      <c r="D267" s="900"/>
      <c r="E267" s="1039"/>
      <c r="F267" s="141"/>
      <c r="G267" s="968" t="s">
        <v>136</v>
      </c>
      <c r="H267" s="503"/>
      <c r="I267" s="963"/>
      <c r="J267" s="963"/>
      <c r="K267" s="1017" t="s">
        <v>48</v>
      </c>
      <c r="L267" s="751"/>
      <c r="M267" s="964" t="s">
        <v>44</v>
      </c>
      <c r="N267" s="916">
        <v>4</v>
      </c>
      <c r="O267" s="883" t="s">
        <v>172</v>
      </c>
      <c r="P267" s="375">
        <v>276</v>
      </c>
      <c r="Q267" s="1228" t="str">
        <f t="shared" si="5"/>
        <v>✔</v>
      </c>
      <c r="R267" s="1078"/>
      <c r="T267" s="1200"/>
      <c r="V267" s="830"/>
      <c r="W267" s="852"/>
      <c r="Y267" s="889"/>
      <c r="Z267" s="887"/>
      <c r="AA267" s="508"/>
      <c r="AC267" s="888"/>
      <c r="AD267" s="506"/>
    </row>
    <row r="268" spans="1:30" s="505" customFormat="1" ht="13.5" customHeight="1" thickBot="1" x14ac:dyDescent="0.2">
      <c r="A268" s="894"/>
      <c r="B268" s="900"/>
      <c r="C268" s="900"/>
      <c r="D268" s="900"/>
      <c r="E268" s="1039"/>
      <c r="F268" s="141"/>
      <c r="G268" s="968" t="s">
        <v>1198</v>
      </c>
      <c r="H268" s="503"/>
      <c r="I268" s="963"/>
      <c r="J268" s="963"/>
      <c r="K268" s="1017" t="s">
        <v>48</v>
      </c>
      <c r="L268" s="751"/>
      <c r="M268" s="964" t="s">
        <v>44</v>
      </c>
      <c r="N268" s="916">
        <v>0</v>
      </c>
      <c r="O268" s="883" t="s">
        <v>172</v>
      </c>
      <c r="P268" s="375">
        <v>277</v>
      </c>
      <c r="Q268" s="1228" t="str">
        <f t="shared" si="5"/>
        <v>✔</v>
      </c>
      <c r="R268" s="1078"/>
      <c r="T268" s="1200"/>
      <c r="V268" s="830"/>
      <c r="W268" s="852"/>
      <c r="Y268" s="889"/>
      <c r="Z268" s="887"/>
      <c r="AA268" s="508"/>
      <c r="AC268" s="888"/>
      <c r="AD268" s="506"/>
    </row>
    <row r="269" spans="1:30" s="505" customFormat="1" ht="13.5" customHeight="1" thickBot="1" x14ac:dyDescent="0.2">
      <c r="A269" s="894"/>
      <c r="B269" s="900"/>
      <c r="C269" s="900"/>
      <c r="D269" s="900"/>
      <c r="E269" s="1039"/>
      <c r="F269" s="141"/>
      <c r="G269" s="1041" t="s">
        <v>1199</v>
      </c>
      <c r="H269" s="901"/>
      <c r="I269" s="971"/>
      <c r="J269" s="992"/>
      <c r="K269" s="992"/>
      <c r="L269" s="752"/>
      <c r="M269" s="978" t="s">
        <v>44</v>
      </c>
      <c r="N269" s="916">
        <v>0</v>
      </c>
      <c r="O269" s="885" t="s">
        <v>172</v>
      </c>
      <c r="P269" s="375">
        <v>278</v>
      </c>
      <c r="Q269" s="1228" t="str">
        <f t="shared" si="5"/>
        <v>✔</v>
      </c>
      <c r="R269" s="387"/>
      <c r="T269" s="1200"/>
      <c r="V269" s="830"/>
      <c r="W269" s="852"/>
      <c r="Y269" s="889"/>
      <c r="Z269" s="887"/>
      <c r="AA269" s="508"/>
      <c r="AC269" s="888"/>
      <c r="AD269" s="506"/>
    </row>
    <row r="270" spans="1:30" s="505" customFormat="1" ht="13.5" customHeight="1" x14ac:dyDescent="0.15">
      <c r="A270" s="894"/>
      <c r="B270" s="900"/>
      <c r="C270" s="900"/>
      <c r="D270" s="1016" t="s">
        <v>737</v>
      </c>
      <c r="E270" s="901"/>
      <c r="F270" s="901"/>
      <c r="G270" s="454"/>
      <c r="H270" s="971"/>
      <c r="I270" s="971"/>
      <c r="J270" s="992"/>
      <c r="K270" s="992"/>
      <c r="L270" s="110"/>
      <c r="M270" s="901"/>
      <c r="N270" s="1042"/>
      <c r="O270" s="885"/>
      <c r="P270" s="375">
        <v>279</v>
      </c>
      <c r="Q270" s="387"/>
      <c r="T270" s="1200"/>
      <c r="V270" s="830"/>
      <c r="W270" s="852"/>
      <c r="Y270" s="889"/>
      <c r="Z270" s="887"/>
      <c r="AA270" s="508"/>
      <c r="AC270" s="888"/>
      <c r="AD270" s="506"/>
    </row>
    <row r="271" spans="1:30" s="505" customFormat="1" ht="13.5" customHeight="1" x14ac:dyDescent="0.15">
      <c r="A271" s="894"/>
      <c r="B271" s="900"/>
      <c r="C271" s="900"/>
      <c r="D271" s="975" t="s">
        <v>738</v>
      </c>
      <c r="G271" s="87"/>
      <c r="H271" s="914"/>
      <c r="I271" s="914"/>
      <c r="J271" s="991"/>
      <c r="K271" s="991"/>
      <c r="L271" s="1023"/>
      <c r="M271" s="534"/>
      <c r="N271" s="917"/>
      <c r="O271" s="895"/>
      <c r="P271" s="375">
        <v>280</v>
      </c>
      <c r="Q271" s="387"/>
      <c r="T271" s="1200"/>
      <c r="V271" s="830"/>
      <c r="W271" s="852"/>
      <c r="Y271" s="889"/>
      <c r="Z271" s="887"/>
      <c r="AA271" s="508"/>
      <c r="AC271" s="888"/>
      <c r="AD271" s="506"/>
    </row>
    <row r="272" spans="1:30" s="505" customFormat="1" ht="13.5" customHeight="1" thickBot="1" x14ac:dyDescent="0.2">
      <c r="A272" s="894"/>
      <c r="B272" s="900"/>
      <c r="C272" s="900"/>
      <c r="D272" s="900"/>
      <c r="E272" s="970" t="s">
        <v>1595</v>
      </c>
      <c r="F272" s="901"/>
      <c r="G272" s="971"/>
      <c r="H272" s="901"/>
      <c r="I272" s="971"/>
      <c r="J272" s="992"/>
      <c r="K272" s="992"/>
      <c r="L272" s="110"/>
      <c r="M272" s="503"/>
      <c r="N272" s="977"/>
      <c r="O272" s="883"/>
      <c r="P272" s="375">
        <v>281</v>
      </c>
      <c r="Q272" s="387"/>
      <c r="T272" s="1200"/>
      <c r="V272" s="830"/>
      <c r="W272" s="852"/>
      <c r="Y272" s="889"/>
      <c r="Z272" s="887"/>
      <c r="AA272" s="508"/>
      <c r="AC272" s="888"/>
      <c r="AD272" s="506"/>
    </row>
    <row r="273" spans="1:30" s="505" customFormat="1" ht="13.5" customHeight="1" thickBot="1" x14ac:dyDescent="0.2">
      <c r="A273" s="894"/>
      <c r="B273" s="900"/>
      <c r="C273" s="900"/>
      <c r="D273" s="900"/>
      <c r="E273" s="975"/>
      <c r="F273" s="970" t="s">
        <v>739</v>
      </c>
      <c r="G273" s="971"/>
      <c r="H273" s="901"/>
      <c r="I273" s="971"/>
      <c r="J273" s="992"/>
      <c r="K273" s="992"/>
      <c r="L273" s="752"/>
      <c r="M273" s="978" t="s">
        <v>44</v>
      </c>
      <c r="N273" s="916">
        <v>0</v>
      </c>
      <c r="O273" s="883" t="s">
        <v>740</v>
      </c>
      <c r="P273" s="375">
        <v>282</v>
      </c>
      <c r="Q273" s="1228" t="str">
        <f t="shared" si="5"/>
        <v>✔</v>
      </c>
      <c r="R273" s="387"/>
      <c r="T273" s="1200"/>
      <c r="V273" s="830"/>
      <c r="W273" s="852"/>
      <c r="Y273" s="889"/>
      <c r="Z273" s="887"/>
      <c r="AA273" s="508"/>
      <c r="AC273" s="888"/>
      <c r="AD273" s="506"/>
    </row>
    <row r="274" spans="1:30" s="505" customFormat="1" ht="13.5" customHeight="1" thickBot="1" x14ac:dyDescent="0.2">
      <c r="A274" s="894"/>
      <c r="B274" s="900"/>
      <c r="C274" s="900"/>
      <c r="D274" s="900"/>
      <c r="E274" s="975"/>
      <c r="F274" s="974"/>
      <c r="G274" s="968" t="s">
        <v>146</v>
      </c>
      <c r="H274" s="503"/>
      <c r="I274" s="963"/>
      <c r="J274" s="1017"/>
      <c r="K274" s="1017"/>
      <c r="L274" s="751"/>
      <c r="M274" s="964" t="s">
        <v>44</v>
      </c>
      <c r="N274" s="916">
        <v>0</v>
      </c>
      <c r="O274" s="883" t="s">
        <v>740</v>
      </c>
      <c r="P274" s="375">
        <v>283</v>
      </c>
      <c r="Q274" s="376" t="str">
        <f t="shared" si="5"/>
        <v>✔</v>
      </c>
      <c r="R274" s="387"/>
      <c r="T274" s="1200"/>
      <c r="V274" s="830"/>
      <c r="W274" s="852"/>
      <c r="Y274" s="889"/>
      <c r="Z274" s="887"/>
      <c r="AA274" s="508"/>
      <c r="AC274" s="888"/>
      <c r="AD274" s="506"/>
    </row>
    <row r="275" spans="1:30" s="505" customFormat="1" ht="13.5" customHeight="1" thickBot="1" x14ac:dyDescent="0.2">
      <c r="A275" s="894"/>
      <c r="B275" s="900"/>
      <c r="C275" s="900"/>
      <c r="D275" s="900"/>
      <c r="E275" s="975"/>
      <c r="F275" s="974"/>
      <c r="G275" s="968" t="s">
        <v>137</v>
      </c>
      <c r="H275" s="503"/>
      <c r="I275" s="963"/>
      <c r="J275" s="1017"/>
      <c r="K275" s="1017"/>
      <c r="L275" s="751"/>
      <c r="M275" s="964" t="s">
        <v>44</v>
      </c>
      <c r="N275" s="916">
        <v>0</v>
      </c>
      <c r="O275" s="883" t="s">
        <v>740</v>
      </c>
      <c r="P275" s="375">
        <v>284</v>
      </c>
      <c r="Q275" s="376" t="str">
        <f t="shared" si="5"/>
        <v>✔</v>
      </c>
      <c r="R275" s="387"/>
      <c r="T275" s="1200"/>
      <c r="V275" s="830"/>
      <c r="W275" s="852"/>
      <c r="Y275" s="889"/>
      <c r="Z275" s="887"/>
      <c r="AA275" s="508"/>
      <c r="AC275" s="888"/>
      <c r="AD275" s="506"/>
    </row>
    <row r="276" spans="1:30" s="505" customFormat="1" ht="13.5" customHeight="1" thickBot="1" x14ac:dyDescent="0.2">
      <c r="A276" s="894"/>
      <c r="B276" s="900"/>
      <c r="C276" s="900"/>
      <c r="D276" s="900"/>
      <c r="E276" s="975"/>
      <c r="F276" s="974"/>
      <c r="G276" s="968" t="s">
        <v>147</v>
      </c>
      <c r="H276" s="503"/>
      <c r="I276" s="963"/>
      <c r="J276" s="1017"/>
      <c r="K276" s="1017"/>
      <c r="L276" s="751"/>
      <c r="M276" s="964" t="s">
        <v>44</v>
      </c>
      <c r="N276" s="916">
        <v>0</v>
      </c>
      <c r="O276" s="883" t="s">
        <v>740</v>
      </c>
      <c r="P276" s="375">
        <v>285</v>
      </c>
      <c r="Q276" s="376" t="str">
        <f t="shared" si="5"/>
        <v>✔</v>
      </c>
      <c r="R276" s="387"/>
      <c r="T276" s="1200"/>
      <c r="V276" s="830"/>
      <c r="W276" s="852"/>
      <c r="Y276" s="889"/>
      <c r="Z276" s="887"/>
      <c r="AA276" s="508"/>
      <c r="AC276" s="888"/>
      <c r="AD276" s="506"/>
    </row>
    <row r="277" spans="1:30" s="505" customFormat="1" ht="13.5" customHeight="1" thickBot="1" x14ac:dyDescent="0.2">
      <c r="A277" s="894"/>
      <c r="B277" s="900"/>
      <c r="C277" s="900"/>
      <c r="D277" s="900"/>
      <c r="E277" s="975"/>
      <c r="F277" s="1052"/>
      <c r="G277" s="968" t="s">
        <v>747</v>
      </c>
      <c r="H277" s="503"/>
      <c r="I277" s="963"/>
      <c r="J277" s="1017"/>
      <c r="K277" s="1017"/>
      <c r="L277" s="751"/>
      <c r="M277" s="964" t="s">
        <v>44</v>
      </c>
      <c r="N277" s="916">
        <v>0</v>
      </c>
      <c r="O277" s="883" t="s">
        <v>740</v>
      </c>
      <c r="P277" s="375">
        <v>286</v>
      </c>
      <c r="Q277" s="376" t="str">
        <f t="shared" si="5"/>
        <v>✔</v>
      </c>
      <c r="R277" s="387"/>
      <c r="T277" s="1200"/>
      <c r="V277" s="830"/>
      <c r="W277" s="852"/>
      <c r="Y277" s="889"/>
      <c r="Z277" s="887"/>
      <c r="AA277" s="508"/>
      <c r="AC277" s="888"/>
      <c r="AD277" s="506"/>
    </row>
    <row r="278" spans="1:30" s="505" customFormat="1" ht="13.5" customHeight="1" thickBot="1" x14ac:dyDescent="0.2">
      <c r="A278" s="894"/>
      <c r="B278" s="900"/>
      <c r="C278" s="900"/>
      <c r="D278" s="900"/>
      <c r="E278" s="975"/>
      <c r="F278" s="1047" t="s">
        <v>749</v>
      </c>
      <c r="G278" s="963"/>
      <c r="H278" s="503"/>
      <c r="I278" s="963"/>
      <c r="J278" s="1017"/>
      <c r="K278" s="1017"/>
      <c r="L278" s="751"/>
      <c r="M278" s="964" t="s">
        <v>44</v>
      </c>
      <c r="N278" s="916">
        <v>0</v>
      </c>
      <c r="O278" s="883" t="s">
        <v>740</v>
      </c>
      <c r="P278" s="375">
        <v>287</v>
      </c>
      <c r="Q278" s="376" t="str">
        <f t="shared" si="5"/>
        <v>✔</v>
      </c>
      <c r="R278" s="387"/>
      <c r="T278" s="1200"/>
      <c r="V278" s="830"/>
      <c r="W278" s="852"/>
      <c r="Y278" s="889"/>
      <c r="Z278" s="887"/>
      <c r="AA278" s="508"/>
      <c r="AC278" s="888"/>
      <c r="AD278" s="506"/>
    </row>
    <row r="279" spans="1:30" s="505" customFormat="1" ht="13.5" customHeight="1" thickBot="1" x14ac:dyDescent="0.2">
      <c r="A279" s="894"/>
      <c r="B279" s="900"/>
      <c r="C279" s="900"/>
      <c r="D279" s="900"/>
      <c r="E279" s="975"/>
      <c r="F279" s="1047" t="s">
        <v>748</v>
      </c>
      <c r="G279" s="963"/>
      <c r="H279" s="503"/>
      <c r="I279" s="963"/>
      <c r="J279" s="1017"/>
      <c r="K279" s="1017"/>
      <c r="L279" s="751"/>
      <c r="M279" s="873" t="s">
        <v>44</v>
      </c>
      <c r="N279" s="916">
        <v>0</v>
      </c>
      <c r="O279" s="883" t="s">
        <v>740</v>
      </c>
      <c r="P279" s="375">
        <v>288</v>
      </c>
      <c r="Q279" s="376" t="str">
        <f t="shared" si="5"/>
        <v>✔</v>
      </c>
      <c r="R279" s="387"/>
      <c r="T279" s="1200"/>
      <c r="V279" s="830"/>
      <c r="W279" s="852"/>
      <c r="Y279" s="889"/>
      <c r="Z279" s="887"/>
      <c r="AA279" s="508"/>
      <c r="AC279" s="888"/>
      <c r="AD279" s="506"/>
    </row>
    <row r="280" spans="1:30" s="505" customFormat="1" ht="13.5" customHeight="1" x14ac:dyDescent="0.15">
      <c r="A280" s="894"/>
      <c r="B280" s="900"/>
      <c r="C280" s="900"/>
      <c r="D280" s="900"/>
      <c r="E280" s="975"/>
      <c r="F280" s="974" t="s">
        <v>1596</v>
      </c>
      <c r="G280" s="914"/>
      <c r="I280" s="914"/>
      <c r="J280" s="991"/>
      <c r="K280" s="991"/>
      <c r="L280" s="1023"/>
      <c r="M280" s="901"/>
      <c r="N280" s="979"/>
      <c r="O280" s="885"/>
      <c r="P280" s="375">
        <v>289</v>
      </c>
      <c r="Q280" s="1261"/>
      <c r="T280" s="1200"/>
      <c r="V280" s="830"/>
      <c r="W280" s="852"/>
      <c r="Y280" s="889"/>
      <c r="Z280" s="887"/>
      <c r="AA280" s="508"/>
      <c r="AC280" s="888"/>
      <c r="AD280" s="506"/>
    </row>
    <row r="281" spans="1:30" s="505" customFormat="1" ht="13.5" customHeight="1" thickBot="1" x14ac:dyDescent="0.2">
      <c r="A281" s="894"/>
      <c r="B281" s="900"/>
      <c r="C281" s="900"/>
      <c r="D281" s="900"/>
      <c r="E281" s="975"/>
      <c r="F281" s="974"/>
      <c r="G281" s="914" t="s">
        <v>741</v>
      </c>
      <c r="I281" s="914"/>
      <c r="J281" s="991"/>
      <c r="K281" s="991"/>
      <c r="L281" s="1023"/>
      <c r="M281" s="534"/>
      <c r="N281" s="969"/>
      <c r="O281" s="884"/>
      <c r="P281" s="375">
        <v>290</v>
      </c>
      <c r="Q281" s="1314"/>
      <c r="T281" s="1200"/>
      <c r="V281" s="830"/>
      <c r="W281" s="852"/>
      <c r="Y281" s="889"/>
      <c r="Z281" s="887"/>
      <c r="AA281" s="508"/>
      <c r="AC281" s="888"/>
      <c r="AD281" s="506"/>
    </row>
    <row r="282" spans="1:30" s="505" customFormat="1" ht="13.5" customHeight="1" thickBot="1" x14ac:dyDescent="0.2">
      <c r="A282" s="894"/>
      <c r="B282" s="900"/>
      <c r="C282" s="900"/>
      <c r="D282" s="900"/>
      <c r="E282" s="975"/>
      <c r="F282" s="974"/>
      <c r="G282" s="968" t="s">
        <v>742</v>
      </c>
      <c r="H282" s="503"/>
      <c r="I282" s="963"/>
      <c r="J282" s="1017"/>
      <c r="K282" s="1017"/>
      <c r="L282" s="751"/>
      <c r="M282" s="964" t="s">
        <v>44</v>
      </c>
      <c r="N282" s="916">
        <v>0</v>
      </c>
      <c r="O282" s="883" t="s">
        <v>740</v>
      </c>
      <c r="P282" s="375">
        <v>291</v>
      </c>
      <c r="Q282" s="376" t="str">
        <f t="shared" si="5"/>
        <v>✔</v>
      </c>
      <c r="R282" s="387"/>
      <c r="T282" s="1200"/>
      <c r="V282" s="830"/>
      <c r="W282" s="852"/>
      <c r="Y282" s="889"/>
      <c r="Z282" s="887"/>
      <c r="AA282" s="508"/>
      <c r="AC282" s="888"/>
      <c r="AD282" s="506"/>
    </row>
    <row r="283" spans="1:30" s="505" customFormat="1" ht="13.5" customHeight="1" thickBot="1" x14ac:dyDescent="0.2">
      <c r="A283" s="894"/>
      <c r="B283" s="900"/>
      <c r="C283" s="900"/>
      <c r="D283" s="900"/>
      <c r="E283" s="975"/>
      <c r="F283" s="974"/>
      <c r="G283" s="968" t="s">
        <v>743</v>
      </c>
      <c r="H283" s="503"/>
      <c r="I283" s="963"/>
      <c r="J283" s="1017"/>
      <c r="K283" s="1017"/>
      <c r="L283" s="751"/>
      <c r="M283" s="964" t="s">
        <v>44</v>
      </c>
      <c r="N283" s="916">
        <v>0</v>
      </c>
      <c r="O283" s="883" t="s">
        <v>740</v>
      </c>
      <c r="P283" s="375">
        <v>292</v>
      </c>
      <c r="Q283" s="376" t="str">
        <f t="shared" si="5"/>
        <v>✔</v>
      </c>
      <c r="R283" s="387"/>
      <c r="T283" s="1200"/>
      <c r="V283" s="830"/>
      <c r="W283" s="852"/>
      <c r="Y283" s="889"/>
      <c r="Z283" s="887"/>
      <c r="AA283" s="508"/>
      <c r="AC283" s="888"/>
      <c r="AD283" s="506"/>
    </row>
    <row r="284" spans="1:30" s="505" customFormat="1" ht="13.5" customHeight="1" thickBot="1" x14ac:dyDescent="0.2">
      <c r="A284" s="894"/>
      <c r="B284" s="900"/>
      <c r="C284" s="900"/>
      <c r="D284" s="900"/>
      <c r="E284" s="975"/>
      <c r="F284" s="974"/>
      <c r="G284" s="968" t="s">
        <v>744</v>
      </c>
      <c r="H284" s="503"/>
      <c r="I284" s="963"/>
      <c r="J284" s="1017"/>
      <c r="K284" s="1017"/>
      <c r="L284" s="751"/>
      <c r="M284" s="964" t="s">
        <v>44</v>
      </c>
      <c r="N284" s="916">
        <v>0</v>
      </c>
      <c r="O284" s="883" t="s">
        <v>740</v>
      </c>
      <c r="P284" s="375">
        <v>293</v>
      </c>
      <c r="Q284" s="376" t="str">
        <f t="shared" si="5"/>
        <v>✔</v>
      </c>
      <c r="R284" s="387"/>
      <c r="T284" s="1200"/>
      <c r="V284" s="830"/>
      <c r="W284" s="852"/>
      <c r="Y284" s="889"/>
      <c r="Z284" s="887"/>
      <c r="AA284" s="508"/>
      <c r="AC284" s="888"/>
      <c r="AD284" s="506"/>
    </row>
    <row r="285" spans="1:30" s="505" customFormat="1" ht="13.5" customHeight="1" thickBot="1" x14ac:dyDescent="0.2">
      <c r="A285" s="894"/>
      <c r="B285" s="900"/>
      <c r="C285" s="900"/>
      <c r="D285" s="900"/>
      <c r="E285" s="975"/>
      <c r="F285" s="974"/>
      <c r="G285" s="968" t="s">
        <v>745</v>
      </c>
      <c r="H285" s="503"/>
      <c r="I285" s="963"/>
      <c r="J285" s="1017"/>
      <c r="K285" s="1017"/>
      <c r="L285" s="751"/>
      <c r="M285" s="964" t="s">
        <v>44</v>
      </c>
      <c r="N285" s="916">
        <v>0</v>
      </c>
      <c r="O285" s="883" t="s">
        <v>740</v>
      </c>
      <c r="P285" s="375">
        <v>294</v>
      </c>
      <c r="Q285" s="376" t="str">
        <f t="shared" si="5"/>
        <v>✔</v>
      </c>
      <c r="R285" s="387"/>
      <c r="T285" s="1200"/>
      <c r="V285" s="830"/>
      <c r="W285" s="852"/>
      <c r="Y285" s="889"/>
      <c r="Z285" s="887"/>
      <c r="AA285" s="508"/>
      <c r="AC285" s="888"/>
      <c r="AD285" s="506"/>
    </row>
    <row r="286" spans="1:30" s="505" customFormat="1" ht="13.5" customHeight="1" thickBot="1" x14ac:dyDescent="0.2">
      <c r="A286" s="894"/>
      <c r="B286" s="900"/>
      <c r="C286" s="900"/>
      <c r="D286" s="900"/>
      <c r="E286" s="976"/>
      <c r="F286" s="1052"/>
      <c r="G286" s="968" t="s">
        <v>746</v>
      </c>
      <c r="H286" s="503"/>
      <c r="I286" s="963"/>
      <c r="J286" s="1017"/>
      <c r="K286" s="1017"/>
      <c r="L286" s="751"/>
      <c r="M286" s="964" t="s">
        <v>44</v>
      </c>
      <c r="N286" s="916">
        <v>0</v>
      </c>
      <c r="O286" s="883" t="s">
        <v>740</v>
      </c>
      <c r="P286" s="375">
        <v>295</v>
      </c>
      <c r="Q286" s="376" t="str">
        <f t="shared" si="5"/>
        <v>✔</v>
      </c>
      <c r="R286" s="387"/>
      <c r="T286" s="1200"/>
      <c r="V286" s="830"/>
      <c r="W286" s="852"/>
      <c r="Y286" s="889"/>
      <c r="Z286" s="887"/>
      <c r="AA286" s="508"/>
      <c r="AC286" s="888"/>
      <c r="AD286" s="506"/>
    </row>
    <row r="287" spans="1:30" s="505" customFormat="1" ht="13.5" customHeight="1" thickBot="1" x14ac:dyDescent="0.2">
      <c r="A287" s="894"/>
      <c r="B287" s="900"/>
      <c r="C287" s="900"/>
      <c r="D287" s="1213" t="s">
        <v>1597</v>
      </c>
      <c r="F287" s="1069"/>
      <c r="G287" s="914"/>
      <c r="I287" s="914"/>
      <c r="J287" s="991"/>
      <c r="K287" s="991"/>
      <c r="L287" s="1023"/>
      <c r="M287" s="503"/>
      <c r="N287" s="965"/>
      <c r="O287" s="884"/>
      <c r="P287" s="375">
        <v>296</v>
      </c>
      <c r="Q287" s="1217"/>
      <c r="T287" s="1200"/>
      <c r="V287" s="830"/>
      <c r="W287" s="852"/>
      <c r="Y287" s="889"/>
      <c r="Z287" s="887"/>
      <c r="AA287" s="508"/>
      <c r="AC287" s="888"/>
      <c r="AD287" s="506"/>
    </row>
    <row r="288" spans="1:30" s="505" customFormat="1" ht="13.5" customHeight="1" thickBot="1" x14ac:dyDescent="0.2">
      <c r="A288" s="894"/>
      <c r="B288" s="900"/>
      <c r="C288" s="900"/>
      <c r="D288" s="900"/>
      <c r="E288" s="1047" t="s">
        <v>807</v>
      </c>
      <c r="G288" s="963"/>
      <c r="H288" s="503"/>
      <c r="I288" s="963"/>
      <c r="J288" s="1017"/>
      <c r="K288" s="1017"/>
      <c r="L288" s="751"/>
      <c r="M288" s="964" t="s">
        <v>44</v>
      </c>
      <c r="N288" s="916">
        <v>42</v>
      </c>
      <c r="O288" s="883" t="s">
        <v>740</v>
      </c>
      <c r="P288" s="375">
        <v>297</v>
      </c>
      <c r="Q288" s="376" t="str">
        <f t="shared" si="5"/>
        <v>✔</v>
      </c>
      <c r="R288" s="387"/>
      <c r="T288" s="1200"/>
      <c r="V288" s="830"/>
      <c r="W288" s="852"/>
      <c r="Y288" s="889"/>
      <c r="Z288" s="887"/>
      <c r="AA288" s="508"/>
      <c r="AC288" s="888"/>
      <c r="AD288" s="506"/>
    </row>
    <row r="289" spans="1:30" s="505" customFormat="1" ht="13.5" customHeight="1" thickBot="1" x14ac:dyDescent="0.2">
      <c r="A289" s="894"/>
      <c r="B289" s="900"/>
      <c r="C289" s="900"/>
      <c r="D289" s="900"/>
      <c r="E289" s="1047" t="s">
        <v>808</v>
      </c>
      <c r="F289" s="503"/>
      <c r="G289" s="963"/>
      <c r="H289" s="503"/>
      <c r="I289" s="963"/>
      <c r="J289" s="1017"/>
      <c r="K289" s="1017"/>
      <c r="L289" s="751"/>
      <c r="M289" s="964" t="s">
        <v>44</v>
      </c>
      <c r="N289" s="916">
        <v>24</v>
      </c>
      <c r="O289" s="883" t="s">
        <v>740</v>
      </c>
      <c r="P289" s="375">
        <v>298</v>
      </c>
      <c r="Q289" s="376" t="str">
        <f t="shared" si="5"/>
        <v>✔</v>
      </c>
      <c r="R289" s="387"/>
      <c r="T289" s="1200"/>
      <c r="V289" s="830"/>
      <c r="W289" s="852"/>
      <c r="Y289" s="889"/>
      <c r="Z289" s="887"/>
      <c r="AA289" s="508"/>
      <c r="AC289" s="888"/>
      <c r="AD289" s="506"/>
    </row>
    <row r="290" spans="1:30" s="505" customFormat="1" ht="13.5" customHeight="1" thickBot="1" x14ac:dyDescent="0.2">
      <c r="A290" s="894"/>
      <c r="B290" s="900"/>
      <c r="C290" s="900"/>
      <c r="D290" s="900"/>
      <c r="E290" s="975" t="s">
        <v>1365</v>
      </c>
      <c r="F290" s="1069"/>
      <c r="G290" s="971"/>
      <c r="H290" s="901"/>
      <c r="I290" s="971"/>
      <c r="J290" s="1080"/>
      <c r="K290" s="1080"/>
      <c r="L290" s="752"/>
      <c r="M290" s="1081" t="s">
        <v>44</v>
      </c>
      <c r="N290" s="916">
        <v>18</v>
      </c>
      <c r="O290" s="885" t="s">
        <v>740</v>
      </c>
      <c r="P290" s="375">
        <v>299</v>
      </c>
      <c r="Q290" s="1228" t="str">
        <f t="shared" si="5"/>
        <v>✔</v>
      </c>
      <c r="R290" s="387"/>
      <c r="T290" s="1200"/>
      <c r="V290" s="830"/>
      <c r="W290" s="852"/>
      <c r="Y290" s="889"/>
      <c r="Z290" s="887"/>
      <c r="AA290" s="508"/>
      <c r="AC290" s="888"/>
      <c r="AD290" s="506"/>
    </row>
    <row r="291" spans="1:30" s="505" customFormat="1" ht="13.5" customHeight="1" thickBot="1" x14ac:dyDescent="0.2">
      <c r="A291" s="894"/>
      <c r="B291" s="1046" t="s">
        <v>276</v>
      </c>
      <c r="C291" s="997"/>
      <c r="D291" s="170"/>
      <c r="E291" s="170"/>
      <c r="F291" s="170"/>
      <c r="G291" s="170"/>
      <c r="H291" s="160"/>
      <c r="I291" s="160"/>
      <c r="J291" s="160"/>
      <c r="K291" s="160"/>
      <c r="L291" s="757"/>
      <c r="M291" s="91"/>
      <c r="N291" s="748"/>
      <c r="O291" s="92"/>
      <c r="P291" s="375">
        <v>300</v>
      </c>
      <c r="Q291" s="387"/>
      <c r="R291" s="193"/>
      <c r="S291" s="193"/>
      <c r="T291" s="1200"/>
      <c r="V291" s="830"/>
      <c r="W291" s="852"/>
      <c r="Y291" s="889"/>
      <c r="Z291" s="887"/>
      <c r="AA291" s="508"/>
      <c r="AC291" s="888"/>
      <c r="AD291" s="506"/>
    </row>
    <row r="292" spans="1:30" s="505" customFormat="1" ht="48" customHeight="1" thickBot="1" x14ac:dyDescent="0.2">
      <c r="A292" s="167"/>
      <c r="B292" s="943"/>
      <c r="C292" s="1043" t="s">
        <v>1200</v>
      </c>
      <c r="D292" s="1443" t="s">
        <v>1552</v>
      </c>
      <c r="E292" s="1444"/>
      <c r="F292" s="1444"/>
      <c r="G292" s="1444"/>
      <c r="H292" s="1444"/>
      <c r="I292" s="1444"/>
      <c r="J292" s="1444"/>
      <c r="K292" s="1444"/>
      <c r="L292" s="1444"/>
      <c r="M292" s="1082" t="s">
        <v>1157</v>
      </c>
      <c r="N292" s="9" t="s">
        <v>1664</v>
      </c>
      <c r="O292" s="747" t="s">
        <v>407</v>
      </c>
      <c r="P292" s="375">
        <v>301</v>
      </c>
      <c r="Q292" s="1228" t="str">
        <f t="shared" si="5"/>
        <v>✔</v>
      </c>
      <c r="R292" s="387"/>
      <c r="S292" s="193"/>
      <c r="T292" s="1200"/>
      <c r="V292" s="829"/>
      <c r="W292" s="852"/>
      <c r="Y292" s="889"/>
      <c r="Z292" s="887"/>
      <c r="AA292" s="886"/>
      <c r="AC292" s="888"/>
      <c r="AD292" s="506"/>
    </row>
    <row r="293" spans="1:30" s="505" customFormat="1" ht="13.5" customHeight="1" thickBot="1" x14ac:dyDescent="0.2">
      <c r="A293" s="167"/>
      <c r="B293" s="960"/>
      <c r="C293" s="85"/>
      <c r="D293" s="936"/>
      <c r="E293" s="1419" t="s">
        <v>710</v>
      </c>
      <c r="F293" s="1432"/>
      <c r="G293" s="1432"/>
      <c r="H293" s="1432"/>
      <c r="I293" s="1432"/>
      <c r="J293" s="1432"/>
      <c r="K293" s="1432"/>
      <c r="L293" s="1433"/>
      <c r="M293" s="753" t="s">
        <v>23</v>
      </c>
      <c r="N293" s="362">
        <v>0</v>
      </c>
      <c r="O293" s="400" t="s">
        <v>25</v>
      </c>
      <c r="P293" s="375">
        <v>302</v>
      </c>
      <c r="Q293" s="387"/>
      <c r="R293" s="387"/>
      <c r="S293" s="193"/>
      <c r="T293" s="1200"/>
      <c r="V293" s="830"/>
      <c r="W293" s="852"/>
      <c r="Y293" s="889"/>
      <c r="Z293" s="887"/>
      <c r="AA293" s="508"/>
      <c r="AC293" s="888"/>
      <c r="AD293" s="506"/>
    </row>
    <row r="294" spans="1:30" s="505" customFormat="1" ht="13.5" customHeight="1" thickBot="1" x14ac:dyDescent="0.2">
      <c r="A294" s="167"/>
      <c r="B294" s="960"/>
      <c r="C294" s="85"/>
      <c r="D294" s="936"/>
      <c r="E294" s="960"/>
      <c r="F294" s="983"/>
      <c r="G294" s="1020"/>
      <c r="H294" s="1017"/>
      <c r="I294" s="1017"/>
      <c r="J294" s="1017"/>
      <c r="K294" s="1017"/>
      <c r="L294" s="1019" t="s">
        <v>398</v>
      </c>
      <c r="M294" s="750" t="s">
        <v>23</v>
      </c>
      <c r="N294" s="362">
        <v>0</v>
      </c>
      <c r="O294" s="401" t="s">
        <v>25</v>
      </c>
      <c r="P294" s="375">
        <v>303</v>
      </c>
      <c r="Q294" s="387"/>
      <c r="R294" s="387"/>
      <c r="S294" s="193"/>
      <c r="T294" s="1200"/>
      <c r="V294" s="830"/>
      <c r="W294" s="852"/>
      <c r="Y294" s="889"/>
      <c r="Z294" s="887"/>
      <c r="AA294" s="508"/>
      <c r="AC294" s="888"/>
      <c r="AD294" s="506"/>
    </row>
    <row r="295" spans="1:30" s="505" customFormat="1" ht="13.5" customHeight="1" thickBot="1" x14ac:dyDescent="0.2">
      <c r="A295" s="167"/>
      <c r="B295" s="960"/>
      <c r="C295" s="85"/>
      <c r="D295" s="936"/>
      <c r="E295" s="960"/>
      <c r="F295" s="983"/>
      <c r="G295" s="1020"/>
      <c r="H295" s="1018"/>
      <c r="I295" s="1018"/>
      <c r="J295" s="1018"/>
      <c r="K295" s="1018"/>
      <c r="L295" s="1019" t="s">
        <v>56</v>
      </c>
      <c r="M295" s="750" t="s">
        <v>23</v>
      </c>
      <c r="N295" s="903"/>
      <c r="O295" s="399" t="s">
        <v>27</v>
      </c>
      <c r="P295" s="375">
        <v>304</v>
      </c>
      <c r="Q295" s="387"/>
      <c r="R295" s="387"/>
      <c r="S295" s="193"/>
      <c r="T295" s="1200"/>
      <c r="V295" s="830"/>
      <c r="W295" s="852"/>
      <c r="Y295" s="889"/>
      <c r="Z295" s="887"/>
      <c r="AA295" s="508"/>
      <c r="AC295" s="888"/>
      <c r="AD295" s="506"/>
    </row>
    <row r="296" spans="1:30" s="505" customFormat="1" ht="13.5" customHeight="1" thickBot="1" x14ac:dyDescent="0.2">
      <c r="A296" s="167"/>
      <c r="B296" s="960"/>
      <c r="C296" s="85"/>
      <c r="D296" s="936"/>
      <c r="E296" s="1419" t="s">
        <v>1553</v>
      </c>
      <c r="F296" s="1432"/>
      <c r="G296" s="1432"/>
      <c r="H296" s="1432"/>
      <c r="I296" s="1432"/>
      <c r="J296" s="1432"/>
      <c r="K296" s="1432"/>
      <c r="L296" s="1433"/>
      <c r="M296" s="753" t="s">
        <v>23</v>
      </c>
      <c r="N296" s="362">
        <v>16</v>
      </c>
      <c r="O296" s="400" t="s">
        <v>25</v>
      </c>
      <c r="P296" s="375">
        <v>305</v>
      </c>
      <c r="Q296" s="1228" t="str">
        <f t="shared" si="5"/>
        <v>✔</v>
      </c>
      <c r="R296" s="387"/>
      <c r="S296" s="193"/>
      <c r="T296" s="1200"/>
      <c r="V296" s="830"/>
      <c r="W296" s="852"/>
      <c r="Y296" s="889"/>
      <c r="Z296" s="887"/>
      <c r="AA296" s="508"/>
      <c r="AC296" s="888"/>
      <c r="AD296" s="506"/>
    </row>
    <row r="297" spans="1:30" ht="13.5" customHeight="1" thickBot="1" x14ac:dyDescent="0.2">
      <c r="A297" s="167"/>
      <c r="B297" s="960"/>
      <c r="C297" s="85"/>
      <c r="D297" s="936"/>
      <c r="E297" s="960"/>
      <c r="F297" s="983"/>
      <c r="G297" s="1020"/>
      <c r="H297" s="1017"/>
      <c r="I297" s="1017"/>
      <c r="J297" s="1017"/>
      <c r="K297" s="1017"/>
      <c r="L297" s="1019" t="s">
        <v>398</v>
      </c>
      <c r="M297" s="750" t="s">
        <v>23</v>
      </c>
      <c r="N297" s="362">
        <v>16</v>
      </c>
      <c r="O297" s="401" t="s">
        <v>25</v>
      </c>
      <c r="P297" s="375">
        <v>306</v>
      </c>
      <c r="Q297" s="1228" t="str">
        <f t="shared" si="5"/>
        <v>✔</v>
      </c>
      <c r="R297" s="387"/>
      <c r="S297" s="193"/>
      <c r="T297" s="1200"/>
      <c r="V297" s="87"/>
      <c r="W297" s="857"/>
    </row>
    <row r="298" spans="1:30" ht="13.5" customHeight="1" thickBot="1" x14ac:dyDescent="0.2">
      <c r="A298" s="167"/>
      <c r="B298" s="960"/>
      <c r="C298" s="85"/>
      <c r="D298" s="936"/>
      <c r="E298" s="961"/>
      <c r="F298" s="983"/>
      <c r="G298" s="1020"/>
      <c r="H298" s="1018"/>
      <c r="I298" s="1018"/>
      <c r="J298" s="1018"/>
      <c r="K298" s="1018"/>
      <c r="L298" s="1019" t="s">
        <v>56</v>
      </c>
      <c r="M298" s="750" t="s">
        <v>23</v>
      </c>
      <c r="N298" s="903">
        <v>100</v>
      </c>
      <c r="O298" s="399" t="s">
        <v>27</v>
      </c>
      <c r="P298" s="375">
        <v>307</v>
      </c>
      <c r="Q298" s="387"/>
      <c r="R298" s="387"/>
      <c r="S298" s="193"/>
      <c r="T298" s="1200"/>
      <c r="V298" s="87"/>
      <c r="W298" s="857"/>
    </row>
    <row r="299" spans="1:30" ht="13.5" customHeight="1" thickBot="1" x14ac:dyDescent="0.2">
      <c r="A299" s="167"/>
      <c r="B299" s="960"/>
      <c r="C299" s="85"/>
      <c r="D299" s="936"/>
      <c r="E299" s="1428" t="s">
        <v>708</v>
      </c>
      <c r="F299" s="1420"/>
      <c r="G299" s="1420"/>
      <c r="H299" s="1420"/>
      <c r="I299" s="1420"/>
      <c r="J299" s="1420"/>
      <c r="K299" s="1420"/>
      <c r="L299" s="1421"/>
      <c r="M299" s="756" t="s">
        <v>709</v>
      </c>
      <c r="N299" s="9" t="s">
        <v>1664</v>
      </c>
      <c r="O299" s="398" t="s">
        <v>407</v>
      </c>
      <c r="P299" s="375">
        <v>308</v>
      </c>
      <c r="Q299" s="1228" t="str">
        <f t="shared" si="5"/>
        <v>✔</v>
      </c>
      <c r="R299" s="387"/>
      <c r="S299" s="193"/>
      <c r="T299" s="1200"/>
      <c r="V299" s="87"/>
      <c r="W299" s="857"/>
    </row>
    <row r="300" spans="1:30" ht="13.5" customHeight="1" thickBot="1" x14ac:dyDescent="0.2">
      <c r="A300" s="167"/>
      <c r="B300" s="960"/>
      <c r="C300" s="85"/>
      <c r="D300" s="936"/>
      <c r="E300" s="1428" t="s">
        <v>169</v>
      </c>
      <c r="F300" s="1420"/>
      <c r="G300" s="1420"/>
      <c r="H300" s="1420"/>
      <c r="I300" s="1420"/>
      <c r="J300" s="1420"/>
      <c r="K300" s="1420"/>
      <c r="L300" s="1421"/>
      <c r="M300" s="115" t="s">
        <v>155</v>
      </c>
      <c r="N300" s="8" t="s">
        <v>1664</v>
      </c>
      <c r="O300" s="149" t="s">
        <v>407</v>
      </c>
      <c r="P300" s="375">
        <v>309</v>
      </c>
      <c r="Q300" s="376" t="str">
        <f t="shared" si="5"/>
        <v>✔</v>
      </c>
      <c r="R300" s="387"/>
      <c r="S300" s="193"/>
      <c r="T300" s="1200"/>
      <c r="V300" s="87"/>
    </row>
    <row r="301" spans="1:30" ht="13.5" customHeight="1" thickBot="1" x14ac:dyDescent="0.2">
      <c r="A301" s="167"/>
      <c r="B301" s="960"/>
      <c r="C301" s="85"/>
      <c r="D301" s="936"/>
      <c r="E301" s="1419" t="s">
        <v>342</v>
      </c>
      <c r="F301" s="1432"/>
      <c r="G301" s="1432"/>
      <c r="H301" s="1432"/>
      <c r="I301" s="1432"/>
      <c r="J301" s="1432"/>
      <c r="K301" s="1432"/>
      <c r="L301" s="1433"/>
      <c r="M301" s="751" t="s">
        <v>46</v>
      </c>
      <c r="N301" s="8" t="s">
        <v>1664</v>
      </c>
      <c r="O301" s="149" t="s">
        <v>407</v>
      </c>
      <c r="P301" s="375">
        <v>310</v>
      </c>
      <c r="Q301" s="376" t="str">
        <f t="shared" si="5"/>
        <v>✔</v>
      </c>
      <c r="R301" s="387"/>
      <c r="S301" s="193"/>
      <c r="T301" s="1200"/>
      <c r="V301" s="87"/>
    </row>
    <row r="302" spans="1:30" ht="27" customHeight="1" thickBot="1" x14ac:dyDescent="0.2">
      <c r="A302" s="167"/>
      <c r="B302" s="960"/>
      <c r="C302" s="85"/>
      <c r="D302" s="937"/>
      <c r="E302" s="1013"/>
      <c r="F302" s="1414" t="s">
        <v>1281</v>
      </c>
      <c r="G302" s="1415"/>
      <c r="H302" s="1415"/>
      <c r="I302" s="1415"/>
      <c r="J302" s="1415"/>
      <c r="K302" s="1415"/>
      <c r="L302" s="1416"/>
      <c r="M302" s="750" t="s">
        <v>23</v>
      </c>
      <c r="N302" s="1465" t="s">
        <v>1689</v>
      </c>
      <c r="O302" s="1466"/>
      <c r="P302" s="375">
        <v>311</v>
      </c>
      <c r="Q302" s="1217"/>
      <c r="R302" s="745"/>
      <c r="S302" s="193"/>
      <c r="T302" s="1200"/>
      <c r="V302" s="87"/>
    </row>
    <row r="303" spans="1:30" ht="13.5" customHeight="1" thickBot="1" x14ac:dyDescent="0.2">
      <c r="A303" s="167"/>
      <c r="B303" s="943"/>
      <c r="C303" s="1045" t="s">
        <v>1223</v>
      </c>
      <c r="D303" s="1420" t="s">
        <v>711</v>
      </c>
      <c r="E303" s="1420"/>
      <c r="F303" s="1420"/>
      <c r="G303" s="1420"/>
      <c r="H303" s="1420"/>
      <c r="I303" s="1420"/>
      <c r="J303" s="1420"/>
      <c r="K303" s="1420"/>
      <c r="L303" s="1421"/>
      <c r="M303" s="751" t="s">
        <v>341</v>
      </c>
      <c r="N303" s="8" t="s">
        <v>1664</v>
      </c>
      <c r="O303" s="149" t="s">
        <v>407</v>
      </c>
      <c r="P303" s="375">
        <v>312</v>
      </c>
      <c r="Q303" s="376" t="str">
        <f t="shared" si="5"/>
        <v>✔</v>
      </c>
      <c r="R303" s="387"/>
      <c r="S303" s="193"/>
      <c r="T303" s="1200"/>
      <c r="V303" s="87"/>
    </row>
    <row r="304" spans="1:30" ht="24" customHeight="1" thickBot="1" x14ac:dyDescent="0.2">
      <c r="A304" s="1260"/>
      <c r="B304" s="943"/>
      <c r="C304" s="1044" t="s">
        <v>18</v>
      </c>
      <c r="D304" s="1443" t="s">
        <v>1555</v>
      </c>
      <c r="E304" s="1443"/>
      <c r="F304" s="1443"/>
      <c r="G304" s="1443"/>
      <c r="H304" s="1443"/>
      <c r="I304" s="1443"/>
      <c r="J304" s="1443"/>
      <c r="K304" s="1443"/>
      <c r="L304" s="1474"/>
      <c r="M304" s="751" t="s">
        <v>341</v>
      </c>
      <c r="N304" s="8" t="s">
        <v>1664</v>
      </c>
      <c r="O304" s="149" t="s">
        <v>407</v>
      </c>
      <c r="P304" s="375">
        <v>313</v>
      </c>
      <c r="Q304" s="376" t="str">
        <f t="shared" si="5"/>
        <v>✔</v>
      </c>
      <c r="R304" s="87"/>
      <c r="V304" s="87"/>
    </row>
    <row r="305" spans="1:22" ht="27" customHeight="1" thickBot="1" x14ac:dyDescent="0.2">
      <c r="A305" s="167"/>
      <c r="B305" s="960"/>
      <c r="C305" s="85"/>
      <c r="D305" s="936"/>
      <c r="E305" s="1445" t="s">
        <v>1282</v>
      </c>
      <c r="F305" s="1439"/>
      <c r="G305" s="1439"/>
      <c r="H305" s="1439"/>
      <c r="I305" s="1439"/>
      <c r="J305" s="1439"/>
      <c r="K305" s="1439"/>
      <c r="L305" s="1440"/>
      <c r="M305" s="750" t="s">
        <v>23</v>
      </c>
      <c r="N305" s="1465" t="s">
        <v>1690</v>
      </c>
      <c r="O305" s="1466"/>
      <c r="P305" s="375">
        <v>314</v>
      </c>
      <c r="Q305" s="1217"/>
      <c r="R305" s="745"/>
      <c r="S305" s="193"/>
      <c r="T305" s="1200"/>
      <c r="V305" s="87"/>
    </row>
    <row r="306" spans="1:22" ht="13.5" customHeight="1" thickBot="1" x14ac:dyDescent="0.2">
      <c r="A306" s="167"/>
      <c r="B306" s="943"/>
      <c r="C306" s="1045" t="s">
        <v>152</v>
      </c>
      <c r="D306" s="1453" t="s">
        <v>1554</v>
      </c>
      <c r="E306" s="1453"/>
      <c r="F306" s="1453"/>
      <c r="G306" s="1453"/>
      <c r="H306" s="1453"/>
      <c r="I306" s="1453"/>
      <c r="J306" s="1453"/>
      <c r="K306" s="1453"/>
      <c r="L306" s="1454"/>
      <c r="M306" s="751" t="s">
        <v>341</v>
      </c>
      <c r="N306" s="8" t="s">
        <v>1664</v>
      </c>
      <c r="O306" s="149" t="s">
        <v>407</v>
      </c>
      <c r="P306" s="375">
        <v>315</v>
      </c>
      <c r="Q306" s="376" t="str">
        <f t="shared" si="5"/>
        <v>✔</v>
      </c>
      <c r="R306" s="387"/>
      <c r="S306" s="193"/>
      <c r="T306" s="1200"/>
      <c r="V306" s="87"/>
    </row>
    <row r="307" spans="1:22" ht="13.5" customHeight="1" thickBot="1" x14ac:dyDescent="0.2">
      <c r="A307" s="167"/>
      <c r="B307" s="943"/>
      <c r="C307" s="1045" t="s">
        <v>1224</v>
      </c>
      <c r="D307" s="1420" t="s">
        <v>1268</v>
      </c>
      <c r="E307" s="1420"/>
      <c r="F307" s="1420"/>
      <c r="G307" s="1420"/>
      <c r="H307" s="1420"/>
      <c r="I307" s="1420"/>
      <c r="J307" s="1420"/>
      <c r="K307" s="1420"/>
      <c r="L307" s="1421"/>
      <c r="M307" s="751" t="s">
        <v>22</v>
      </c>
      <c r="N307" s="8" t="s">
        <v>1664</v>
      </c>
      <c r="O307" s="149" t="s">
        <v>407</v>
      </c>
      <c r="P307" s="375">
        <v>316</v>
      </c>
      <c r="Q307" s="376" t="str">
        <f t="shared" si="5"/>
        <v>✔</v>
      </c>
      <c r="R307" s="387"/>
      <c r="S307" s="193"/>
      <c r="T307" s="1200"/>
      <c r="V307" s="87"/>
    </row>
    <row r="308" spans="1:22" ht="27" customHeight="1" thickBot="1" x14ac:dyDescent="0.2">
      <c r="A308" s="167"/>
      <c r="B308" s="943"/>
      <c r="C308" s="1043" t="s">
        <v>65</v>
      </c>
      <c r="D308" s="1432" t="s">
        <v>1269</v>
      </c>
      <c r="E308" s="1420"/>
      <c r="F308" s="1420"/>
      <c r="G308" s="1420"/>
      <c r="H308" s="1420"/>
      <c r="I308" s="1420"/>
      <c r="J308" s="1420"/>
      <c r="K308" s="1420"/>
      <c r="L308" s="1421"/>
      <c r="M308" s="751" t="s">
        <v>22</v>
      </c>
      <c r="N308" s="8" t="s">
        <v>1672</v>
      </c>
      <c r="O308" s="149" t="s">
        <v>407</v>
      </c>
      <c r="P308" s="375">
        <v>317</v>
      </c>
      <c r="Q308" s="376" t="str">
        <f t="shared" si="5"/>
        <v>✔</v>
      </c>
      <c r="R308" s="387"/>
      <c r="S308" s="193"/>
      <c r="T308" s="1200"/>
      <c r="V308" s="87"/>
    </row>
    <row r="309" spans="1:22" ht="13.5" customHeight="1" thickBot="1" x14ac:dyDescent="0.2">
      <c r="A309" s="167"/>
      <c r="B309" s="960"/>
      <c r="C309" s="1428" t="s">
        <v>167</v>
      </c>
      <c r="D309" s="1420"/>
      <c r="E309" s="1420"/>
      <c r="F309" s="1420"/>
      <c r="G309" s="1420"/>
      <c r="H309" s="1420"/>
      <c r="I309" s="1420"/>
      <c r="J309" s="1420"/>
      <c r="K309" s="1420"/>
      <c r="L309" s="1421"/>
      <c r="M309" s="751" t="s">
        <v>44</v>
      </c>
      <c r="N309" s="8" t="s">
        <v>1672</v>
      </c>
      <c r="O309" s="149" t="s">
        <v>407</v>
      </c>
      <c r="P309" s="375">
        <v>318</v>
      </c>
      <c r="Q309" s="376" t="str">
        <f t="shared" si="5"/>
        <v>✔</v>
      </c>
      <c r="R309" s="387"/>
      <c r="S309" s="193"/>
      <c r="T309" s="1200"/>
      <c r="V309" s="87"/>
    </row>
    <row r="310" spans="1:22" ht="13.5" customHeight="1" thickBot="1" x14ac:dyDescent="0.2">
      <c r="A310" s="167"/>
      <c r="B310" s="961"/>
      <c r="C310" s="1428" t="s">
        <v>171</v>
      </c>
      <c r="D310" s="1420"/>
      <c r="E310" s="1420"/>
      <c r="F310" s="1420"/>
      <c r="G310" s="1420"/>
      <c r="H310" s="1420"/>
      <c r="I310" s="1420"/>
      <c r="J310" s="1420"/>
      <c r="K310" s="1420"/>
      <c r="L310" s="1421"/>
      <c r="M310" s="751" t="s">
        <v>44</v>
      </c>
      <c r="N310" s="8" t="s">
        <v>1672</v>
      </c>
      <c r="O310" s="149" t="s">
        <v>407</v>
      </c>
      <c r="P310" s="375">
        <v>319</v>
      </c>
      <c r="Q310" s="1228" t="str">
        <f t="shared" si="5"/>
        <v>✔</v>
      </c>
      <c r="R310" s="387"/>
      <c r="S310" s="193"/>
      <c r="T310" s="1200"/>
      <c r="V310" s="87"/>
    </row>
    <row r="311" spans="1:22" ht="13.5" customHeight="1" x14ac:dyDescent="0.15">
      <c r="A311" s="1057"/>
      <c r="B311" s="1046" t="s">
        <v>397</v>
      </c>
      <c r="C311" s="170"/>
      <c r="D311" s="170"/>
      <c r="E311" s="170"/>
      <c r="F311" s="170"/>
      <c r="G311" s="170"/>
      <c r="H311" s="160"/>
      <c r="I311" s="160"/>
      <c r="J311" s="160"/>
      <c r="K311" s="160"/>
      <c r="L311" s="757"/>
      <c r="M311" s="91"/>
      <c r="N311" s="91"/>
      <c r="O311" s="92"/>
      <c r="P311" s="375">
        <v>320</v>
      </c>
      <c r="Q311" s="387"/>
      <c r="S311" s="193"/>
      <c r="T311" s="1200"/>
      <c r="V311" s="87"/>
    </row>
    <row r="312" spans="1:22" ht="13.5" customHeight="1" thickBot="1" x14ac:dyDescent="0.2">
      <c r="A312" s="1057"/>
      <c r="B312" s="943"/>
      <c r="C312" s="1084" t="s">
        <v>1177</v>
      </c>
      <c r="D312" s="161"/>
      <c r="E312" s="161"/>
      <c r="F312" s="161"/>
      <c r="G312" s="161"/>
      <c r="H312" s="1085"/>
      <c r="I312" s="1085"/>
      <c r="J312" s="1085"/>
      <c r="K312" s="1085"/>
      <c r="L312" s="1086"/>
      <c r="M312" s="147"/>
      <c r="N312" s="147"/>
      <c r="O312" s="148"/>
      <c r="P312" s="375">
        <v>321</v>
      </c>
      <c r="Q312" s="387"/>
      <c r="S312" s="193"/>
      <c r="T312" s="1200"/>
      <c r="V312" s="87"/>
    </row>
    <row r="313" spans="1:22" ht="47.25" customHeight="1" thickBot="1" x14ac:dyDescent="0.2">
      <c r="A313" s="167"/>
      <c r="B313" s="943"/>
      <c r="C313" s="943"/>
      <c r="D313" s="1445" t="s">
        <v>1261</v>
      </c>
      <c r="E313" s="1415"/>
      <c r="F313" s="1415"/>
      <c r="G313" s="1415"/>
      <c r="H313" s="1415"/>
      <c r="I313" s="1415"/>
      <c r="J313" s="1415"/>
      <c r="K313" s="1415"/>
      <c r="L313" s="1415"/>
      <c r="M313" s="114" t="s">
        <v>21</v>
      </c>
      <c r="N313" s="8" t="s">
        <v>1664</v>
      </c>
      <c r="O313" s="149" t="s">
        <v>407</v>
      </c>
      <c r="P313" s="375">
        <v>322</v>
      </c>
      <c r="Q313" s="1228" t="str">
        <f t="shared" si="5"/>
        <v>✔</v>
      </c>
      <c r="R313" s="387"/>
      <c r="S313" s="193"/>
      <c r="T313" s="1200"/>
      <c r="V313" s="87"/>
    </row>
    <row r="314" spans="1:22" ht="27.75" customHeight="1" thickBot="1" x14ac:dyDescent="0.2">
      <c r="A314" s="167"/>
      <c r="B314" s="943"/>
      <c r="C314" s="943"/>
      <c r="D314" s="1039"/>
      <c r="E314" s="1414" t="s">
        <v>1283</v>
      </c>
      <c r="F314" s="1415"/>
      <c r="G314" s="1415"/>
      <c r="H314" s="1415"/>
      <c r="I314" s="1415"/>
      <c r="J314" s="1415"/>
      <c r="K314" s="1415"/>
      <c r="L314" s="1416"/>
      <c r="M314" s="114" t="s">
        <v>23</v>
      </c>
      <c r="N314" s="1465" t="s">
        <v>1691</v>
      </c>
      <c r="O314" s="1466"/>
      <c r="P314" s="375">
        <v>323</v>
      </c>
      <c r="Q314" s="1261"/>
      <c r="R314" s="745"/>
      <c r="S314" s="193"/>
      <c r="T314" s="1200"/>
      <c r="V314" s="87"/>
    </row>
    <row r="315" spans="1:22" ht="12.75" customHeight="1" thickBot="1" x14ac:dyDescent="0.2">
      <c r="A315" s="167"/>
      <c r="B315" s="943"/>
      <c r="C315" s="943"/>
      <c r="D315" s="1039"/>
      <c r="E315" s="1428" t="s">
        <v>1447</v>
      </c>
      <c r="F315" s="1420"/>
      <c r="G315" s="1420"/>
      <c r="H315" s="1420"/>
      <c r="I315" s="1420"/>
      <c r="J315" s="1420"/>
      <c r="K315" s="1420"/>
      <c r="L315" s="1421"/>
      <c r="M315" s="1249" t="s">
        <v>209</v>
      </c>
      <c r="N315" s="1248" t="s">
        <v>168</v>
      </c>
      <c r="O315" s="104"/>
      <c r="P315" s="375">
        <v>324</v>
      </c>
      <c r="Q315" s="387"/>
      <c r="S315" s="193"/>
      <c r="T315" s="1200"/>
      <c r="V315" s="87"/>
    </row>
    <row r="316" spans="1:22" ht="12.75" customHeight="1" thickBot="1" x14ac:dyDescent="0.2">
      <c r="A316" s="167"/>
      <c r="B316" s="943"/>
      <c r="C316" s="943"/>
      <c r="D316" s="1040"/>
      <c r="E316" s="1064" t="s">
        <v>1448</v>
      </c>
      <c r="F316" s="1063"/>
      <c r="G316" s="171"/>
      <c r="H316" s="1065"/>
      <c r="I316" s="1065"/>
      <c r="J316" s="1065"/>
      <c r="K316" s="1065"/>
      <c r="L316" s="1065"/>
      <c r="M316" s="103" t="s">
        <v>174</v>
      </c>
      <c r="N316" s="1248" t="s">
        <v>238</v>
      </c>
      <c r="O316" s="402"/>
      <c r="P316" s="375">
        <v>325</v>
      </c>
      <c r="Q316" s="1314"/>
      <c r="S316" s="193"/>
      <c r="T316" s="1200"/>
      <c r="V316" s="87"/>
    </row>
    <row r="317" spans="1:22" ht="36.6" customHeight="1" thickBot="1" x14ac:dyDescent="0.2">
      <c r="A317" s="1260"/>
      <c r="B317" s="943"/>
      <c r="C317" s="960"/>
      <c r="D317" s="1305" t="s">
        <v>24</v>
      </c>
      <c r="E317" s="1417" t="s">
        <v>1556</v>
      </c>
      <c r="F317" s="1453"/>
      <c r="G317" s="1453"/>
      <c r="H317" s="1453"/>
      <c r="I317" s="1453"/>
      <c r="J317" s="1453"/>
      <c r="K317" s="1453"/>
      <c r="L317" s="1453"/>
      <c r="M317" s="114" t="s">
        <v>21</v>
      </c>
      <c r="N317" s="8" t="s">
        <v>1664</v>
      </c>
      <c r="O317" s="149" t="s">
        <v>407</v>
      </c>
      <c r="P317" s="375">
        <v>326</v>
      </c>
      <c r="Q317" s="376" t="str">
        <f t="shared" si="5"/>
        <v>✔</v>
      </c>
      <c r="R317" s="87"/>
      <c r="V317" s="87"/>
    </row>
    <row r="318" spans="1:22" ht="12.75" customHeight="1" thickBot="1" x14ac:dyDescent="0.2">
      <c r="A318" s="167"/>
      <c r="B318" s="943"/>
      <c r="C318" s="960"/>
      <c r="D318" s="85"/>
      <c r="E318" s="1271"/>
      <c r="F318" s="1428" t="s">
        <v>1449</v>
      </c>
      <c r="G318" s="1420"/>
      <c r="H318" s="1420"/>
      <c r="I318" s="1420"/>
      <c r="J318" s="1420"/>
      <c r="K318" s="1420"/>
      <c r="L318" s="1421"/>
      <c r="M318" s="103" t="s">
        <v>44</v>
      </c>
      <c r="N318" s="1248" t="s">
        <v>227</v>
      </c>
      <c r="O318" s="149"/>
      <c r="P318" s="375">
        <v>327</v>
      </c>
      <c r="Q318" s="1217"/>
      <c r="R318" s="387"/>
      <c r="S318" s="193"/>
      <c r="T318" s="1200"/>
      <c r="V318" s="87"/>
    </row>
    <row r="319" spans="1:22" ht="13.5" customHeight="1" thickBot="1" x14ac:dyDescent="0.2">
      <c r="A319" s="167"/>
      <c r="B319" s="943"/>
      <c r="C319" s="960"/>
      <c r="F319" s="1428" t="s">
        <v>1417</v>
      </c>
      <c r="G319" s="1420"/>
      <c r="H319" s="1420"/>
      <c r="I319" s="1420"/>
      <c r="J319" s="1420"/>
      <c r="K319" s="1420"/>
      <c r="L319" s="1421"/>
      <c r="M319" s="114" t="s">
        <v>44</v>
      </c>
      <c r="N319" s="8" t="s">
        <v>1664</v>
      </c>
      <c r="O319" s="149" t="s">
        <v>407</v>
      </c>
      <c r="P319" s="375">
        <v>328</v>
      </c>
      <c r="Q319" s="376" t="str">
        <f t="shared" si="5"/>
        <v>✔</v>
      </c>
      <c r="R319" s="387"/>
      <c r="S319" s="193"/>
      <c r="T319" s="1200"/>
      <c r="V319" s="87"/>
    </row>
    <row r="320" spans="1:22" ht="36" customHeight="1" thickBot="1" x14ac:dyDescent="0.2">
      <c r="A320" s="167"/>
      <c r="B320" s="943"/>
      <c r="C320" s="960"/>
      <c r="D320" s="1299" t="s">
        <v>1548</v>
      </c>
      <c r="E320" s="1417" t="s">
        <v>1557</v>
      </c>
      <c r="F320" s="1417"/>
      <c r="G320" s="1417"/>
      <c r="H320" s="1417"/>
      <c r="I320" s="1417"/>
      <c r="J320" s="1417"/>
      <c r="K320" s="1417"/>
      <c r="L320" s="1417"/>
      <c r="M320" s="114" t="s">
        <v>154</v>
      </c>
      <c r="N320" s="8" t="s">
        <v>1664</v>
      </c>
      <c r="O320" s="149" t="s">
        <v>407</v>
      </c>
      <c r="P320" s="375">
        <v>329</v>
      </c>
      <c r="Q320" s="376" t="str">
        <f t="shared" si="5"/>
        <v>✔</v>
      </c>
      <c r="R320" s="387"/>
      <c r="S320" s="193"/>
      <c r="T320" s="1200"/>
      <c r="V320" s="87"/>
    </row>
    <row r="321" spans="1:23" ht="13.5" customHeight="1" thickBot="1" x14ac:dyDescent="0.2">
      <c r="A321" s="167"/>
      <c r="B321" s="943"/>
      <c r="C321" s="960"/>
      <c r="D321" s="1288"/>
      <c r="E321" s="936"/>
      <c r="F321" s="1428" t="s">
        <v>1450</v>
      </c>
      <c r="G321" s="1420"/>
      <c r="H321" s="1420"/>
      <c r="I321" s="1420"/>
      <c r="J321" s="1420"/>
      <c r="K321" s="1420"/>
      <c r="L321" s="1420"/>
      <c r="M321" s="103" t="s">
        <v>858</v>
      </c>
      <c r="N321" s="1248" t="s">
        <v>186</v>
      </c>
      <c r="O321" s="149"/>
      <c r="P321" s="375">
        <v>330</v>
      </c>
      <c r="Q321" s="1261"/>
      <c r="R321" s="387"/>
      <c r="S321" s="193"/>
      <c r="T321" s="1200"/>
      <c r="V321" s="87"/>
    </row>
    <row r="322" spans="1:23" ht="13.5" customHeight="1" thickBot="1" x14ac:dyDescent="0.2">
      <c r="A322" s="167"/>
      <c r="B322" s="943"/>
      <c r="C322" s="960"/>
      <c r="D322" s="1294"/>
      <c r="E322" s="937"/>
      <c r="F322" s="1428" t="s">
        <v>1451</v>
      </c>
      <c r="G322" s="1420"/>
      <c r="H322" s="1420"/>
      <c r="I322" s="1420"/>
      <c r="J322" s="1420"/>
      <c r="K322" s="1420"/>
      <c r="L322" s="1420"/>
      <c r="M322" s="103" t="s">
        <v>44</v>
      </c>
      <c r="N322" s="1248" t="s">
        <v>187</v>
      </c>
      <c r="O322" s="402"/>
      <c r="P322" s="375">
        <v>331</v>
      </c>
      <c r="Q322" s="1314"/>
      <c r="S322" s="193"/>
      <c r="T322" s="1200"/>
      <c r="V322" s="87"/>
    </row>
    <row r="323" spans="1:23" ht="21" customHeight="1" thickBot="1" x14ac:dyDescent="0.2">
      <c r="A323" s="167"/>
      <c r="B323" s="943"/>
      <c r="C323" s="960"/>
      <c r="D323" s="1306" t="s">
        <v>28</v>
      </c>
      <c r="E323" s="1417" t="s">
        <v>1557</v>
      </c>
      <c r="F323" s="1417"/>
      <c r="G323" s="1417"/>
      <c r="H323" s="1417"/>
      <c r="I323" s="1417"/>
      <c r="J323" s="1417"/>
      <c r="K323" s="1417"/>
      <c r="L323" s="1417"/>
      <c r="M323" s="114" t="s">
        <v>154</v>
      </c>
      <c r="N323" s="8" t="s">
        <v>1664</v>
      </c>
      <c r="O323" s="149" t="s">
        <v>407</v>
      </c>
      <c r="P323" s="375">
        <v>332</v>
      </c>
      <c r="Q323" s="376" t="str">
        <f t="shared" ref="Q323:Q387" si="6">IF(N323="","未入力あり","✔")</f>
        <v>✔</v>
      </c>
      <c r="R323" s="387"/>
      <c r="S323" s="193"/>
      <c r="T323" s="1200"/>
      <c r="V323" s="87"/>
    </row>
    <row r="324" spans="1:23" ht="13.5" customHeight="1" thickBot="1" x14ac:dyDescent="0.2">
      <c r="A324" s="167"/>
      <c r="B324" s="943"/>
      <c r="C324" s="960"/>
      <c r="D324" s="1305" t="s">
        <v>30</v>
      </c>
      <c r="E324" s="1439" t="s">
        <v>1292</v>
      </c>
      <c r="F324" s="1415"/>
      <c r="G324" s="1415"/>
      <c r="H324" s="1415"/>
      <c r="I324" s="1415"/>
      <c r="J324" s="1415"/>
      <c r="K324" s="1415"/>
      <c r="L324" s="1415"/>
      <c r="M324" s="503"/>
      <c r="N324" s="965"/>
      <c r="O324" s="884"/>
      <c r="P324" s="375">
        <v>333</v>
      </c>
      <c r="Q324" s="1217"/>
      <c r="S324" s="193"/>
      <c r="T324" s="1200"/>
      <c r="V324" s="87"/>
    </row>
    <row r="325" spans="1:23" ht="26.45" customHeight="1" thickBot="1" x14ac:dyDescent="0.2">
      <c r="A325" s="167"/>
      <c r="B325" s="943"/>
      <c r="C325" s="960"/>
      <c r="D325" s="1306"/>
      <c r="E325" s="936"/>
      <c r="F325" s="1020" t="s">
        <v>24</v>
      </c>
      <c r="G325" s="1420" t="s">
        <v>712</v>
      </c>
      <c r="H325" s="1420"/>
      <c r="I325" s="1420"/>
      <c r="J325" s="1420"/>
      <c r="K325" s="1420"/>
      <c r="L325" s="1420"/>
      <c r="M325" s="114" t="s">
        <v>21</v>
      </c>
      <c r="N325" s="8" t="s">
        <v>1664</v>
      </c>
      <c r="O325" s="149" t="s">
        <v>407</v>
      </c>
      <c r="P325" s="375">
        <v>334</v>
      </c>
      <c r="Q325" s="376" t="str">
        <f t="shared" si="6"/>
        <v>✔</v>
      </c>
      <c r="R325" s="387"/>
      <c r="S325" s="193"/>
      <c r="T325" s="1200"/>
      <c r="V325" s="87"/>
    </row>
    <row r="326" spans="1:23" ht="13.5" customHeight="1" thickBot="1" x14ac:dyDescent="0.2">
      <c r="A326" s="167"/>
      <c r="B326" s="943"/>
      <c r="C326" s="960"/>
      <c r="D326" s="1306"/>
      <c r="E326" s="936"/>
      <c r="F326" s="158" t="s">
        <v>303</v>
      </c>
      <c r="G326" s="1432" t="s">
        <v>714</v>
      </c>
      <c r="H326" s="1420"/>
      <c r="I326" s="1420"/>
      <c r="J326" s="1420"/>
      <c r="K326" s="1420"/>
      <c r="L326" s="1420"/>
      <c r="M326" s="114" t="s">
        <v>21</v>
      </c>
      <c r="N326" s="8" t="s">
        <v>1664</v>
      </c>
      <c r="O326" s="149" t="s">
        <v>407</v>
      </c>
      <c r="P326" s="375">
        <v>335</v>
      </c>
      <c r="Q326" s="376" t="str">
        <f t="shared" si="6"/>
        <v>✔</v>
      </c>
      <c r="R326" s="387"/>
      <c r="S326" s="193"/>
      <c r="T326" s="1200"/>
      <c r="V326" s="87"/>
    </row>
    <row r="327" spans="1:23" ht="28.5" customHeight="1" thickBot="1" x14ac:dyDescent="0.2">
      <c r="A327" s="167"/>
      <c r="B327" s="943"/>
      <c r="C327" s="960"/>
      <c r="D327" s="1306"/>
      <c r="E327" s="936"/>
      <c r="F327" s="943"/>
      <c r="G327" s="1027"/>
      <c r="H327" s="1415" t="s">
        <v>1275</v>
      </c>
      <c r="I327" s="1415"/>
      <c r="J327" s="1415"/>
      <c r="K327" s="1415"/>
      <c r="L327" s="1415"/>
      <c r="M327" s="114" t="s">
        <v>23</v>
      </c>
      <c r="N327" s="1465" t="s">
        <v>1692</v>
      </c>
      <c r="O327" s="1466"/>
      <c r="P327" s="375">
        <v>336</v>
      </c>
      <c r="Q327" s="1217"/>
      <c r="R327" s="745"/>
      <c r="S327" s="193"/>
      <c r="T327" s="1200"/>
      <c r="V327" s="87"/>
    </row>
    <row r="328" spans="1:23" ht="13.5" customHeight="1" thickBot="1" x14ac:dyDescent="0.2">
      <c r="A328" s="167"/>
      <c r="B328" s="943"/>
      <c r="C328" s="960"/>
      <c r="D328" s="1306"/>
      <c r="E328" s="936"/>
      <c r="F328" s="944" t="s">
        <v>713</v>
      </c>
      <c r="G328" s="937"/>
      <c r="H328" s="1420" t="s">
        <v>715</v>
      </c>
      <c r="I328" s="1420"/>
      <c r="J328" s="1420"/>
      <c r="K328" s="1420"/>
      <c r="L328" s="1420"/>
      <c r="M328" s="114" t="s">
        <v>22</v>
      </c>
      <c r="N328" s="8" t="s">
        <v>1664</v>
      </c>
      <c r="O328" s="149" t="s">
        <v>407</v>
      </c>
      <c r="P328" s="375">
        <v>337</v>
      </c>
      <c r="Q328" s="376" t="str">
        <f t="shared" si="6"/>
        <v>✔</v>
      </c>
      <c r="R328" s="387"/>
      <c r="S328" s="193"/>
      <c r="T328" s="1200"/>
      <c r="V328" s="87"/>
    </row>
    <row r="329" spans="1:23" ht="13.5" customHeight="1" thickBot="1" x14ac:dyDescent="0.2">
      <c r="A329" s="1260"/>
      <c r="B329" s="943"/>
      <c r="C329" s="960"/>
      <c r="D329" s="1307" t="s">
        <v>64</v>
      </c>
      <c r="E329" s="1420" t="s">
        <v>205</v>
      </c>
      <c r="F329" s="1420"/>
      <c r="G329" s="1420"/>
      <c r="H329" s="1420"/>
      <c r="I329" s="1420"/>
      <c r="J329" s="1420"/>
      <c r="K329" s="1420"/>
      <c r="L329" s="1420"/>
      <c r="M329" s="114" t="s">
        <v>22</v>
      </c>
      <c r="N329" s="8" t="s">
        <v>1672</v>
      </c>
      <c r="O329" s="149" t="s">
        <v>407</v>
      </c>
      <c r="P329" s="375">
        <v>338</v>
      </c>
      <c r="Q329" s="376" t="str">
        <f t="shared" si="6"/>
        <v>✔</v>
      </c>
      <c r="R329" s="87"/>
      <c r="V329" s="87"/>
    </row>
    <row r="330" spans="1:23" ht="28.5" customHeight="1" thickBot="1" x14ac:dyDescent="0.2">
      <c r="A330" s="1260"/>
      <c r="B330" s="943"/>
      <c r="C330" s="960"/>
      <c r="D330" s="1305" t="s">
        <v>57</v>
      </c>
      <c r="E330" s="1432" t="s">
        <v>716</v>
      </c>
      <c r="F330" s="1432"/>
      <c r="G330" s="1432"/>
      <c r="H330" s="1432"/>
      <c r="I330" s="1432"/>
      <c r="J330" s="1432"/>
      <c r="K330" s="1432"/>
      <c r="L330" s="1432"/>
      <c r="M330" s="114" t="s">
        <v>21</v>
      </c>
      <c r="N330" s="8" t="s">
        <v>1664</v>
      </c>
      <c r="O330" s="151" t="s">
        <v>407</v>
      </c>
      <c r="P330" s="375">
        <v>339</v>
      </c>
      <c r="Q330" s="376" t="str">
        <f t="shared" si="6"/>
        <v>✔</v>
      </c>
      <c r="R330" s="87"/>
      <c r="V330" s="87"/>
    </row>
    <row r="331" spans="1:23" ht="26.25" customHeight="1" thickBot="1" x14ac:dyDescent="0.2">
      <c r="A331" s="1260"/>
      <c r="B331" s="943"/>
      <c r="C331" s="960"/>
      <c r="D331" s="1308" t="s">
        <v>58</v>
      </c>
      <c r="E331" s="1453" t="s">
        <v>1558</v>
      </c>
      <c r="F331" s="1453"/>
      <c r="G331" s="1453"/>
      <c r="H331" s="1453"/>
      <c r="I331" s="1453"/>
      <c r="J331" s="1453"/>
      <c r="K331" s="1453"/>
      <c r="L331" s="1453"/>
      <c r="M331" s="114" t="s">
        <v>21</v>
      </c>
      <c r="N331" s="8" t="s">
        <v>1664</v>
      </c>
      <c r="O331" s="151" t="s">
        <v>407</v>
      </c>
      <c r="P331" s="375">
        <v>340</v>
      </c>
      <c r="Q331" s="376" t="str">
        <f t="shared" si="6"/>
        <v>✔</v>
      </c>
      <c r="R331" s="87"/>
      <c r="V331" s="87"/>
    </row>
    <row r="332" spans="1:23" ht="13.5" customHeight="1" thickBot="1" x14ac:dyDescent="0.2">
      <c r="A332" s="167"/>
      <c r="B332" s="943"/>
      <c r="C332" s="960"/>
      <c r="D332" s="1509" t="s">
        <v>277</v>
      </c>
      <c r="E332" s="1510"/>
      <c r="F332" s="1510"/>
      <c r="G332" s="1510"/>
      <c r="H332" s="1510"/>
      <c r="I332" s="1510"/>
      <c r="J332" s="1510"/>
      <c r="K332" s="1510"/>
      <c r="L332" s="1510"/>
      <c r="M332" s="503"/>
      <c r="N332" s="965"/>
      <c r="O332" s="884"/>
      <c r="P332" s="375">
        <v>341</v>
      </c>
      <c r="Q332" s="1217"/>
      <c r="S332" s="193"/>
      <c r="T332" s="1200"/>
      <c r="V332" s="87"/>
    </row>
    <row r="333" spans="1:23" ht="13.5" customHeight="1" thickBot="1" x14ac:dyDescent="0.2">
      <c r="A333" s="167"/>
      <c r="B333" s="943"/>
      <c r="C333" s="960"/>
      <c r="D333" s="943"/>
      <c r="E333" s="981" t="s">
        <v>176</v>
      </c>
      <c r="F333" s="1420" t="s">
        <v>717</v>
      </c>
      <c r="G333" s="1420"/>
      <c r="H333" s="1420"/>
      <c r="I333" s="1420"/>
      <c r="J333" s="1420"/>
      <c r="K333" s="1420"/>
      <c r="L333" s="1420"/>
      <c r="M333" s="114" t="s">
        <v>154</v>
      </c>
      <c r="N333" s="8" t="s">
        <v>1664</v>
      </c>
      <c r="O333" s="149" t="s">
        <v>407</v>
      </c>
      <c r="P333" s="375">
        <v>342</v>
      </c>
      <c r="Q333" s="376" t="str">
        <f t="shared" si="6"/>
        <v>✔</v>
      </c>
      <c r="R333" s="387"/>
      <c r="S333" s="193"/>
      <c r="T333" s="1200"/>
      <c r="V333" s="87"/>
    </row>
    <row r="334" spans="1:23" ht="13.5" customHeight="1" thickBot="1" x14ac:dyDescent="0.2">
      <c r="A334" s="167"/>
      <c r="B334" s="943"/>
      <c r="C334" s="960"/>
      <c r="D334" s="85"/>
      <c r="E334" s="981" t="s">
        <v>1225</v>
      </c>
      <c r="F334" s="1420" t="s">
        <v>1226</v>
      </c>
      <c r="G334" s="1420"/>
      <c r="H334" s="1420"/>
      <c r="I334" s="1420"/>
      <c r="J334" s="1420"/>
      <c r="K334" s="1420"/>
      <c r="L334" s="1420"/>
      <c r="M334" s="114" t="s">
        <v>21</v>
      </c>
      <c r="N334" s="8" t="s">
        <v>1664</v>
      </c>
      <c r="O334" s="149" t="s">
        <v>407</v>
      </c>
      <c r="P334" s="375">
        <v>343</v>
      </c>
      <c r="Q334" s="376" t="str">
        <f t="shared" si="6"/>
        <v>✔</v>
      </c>
      <c r="R334" s="387"/>
      <c r="S334" s="193"/>
      <c r="T334" s="1200"/>
      <c r="V334" s="87"/>
      <c r="W334" s="857"/>
    </row>
    <row r="335" spans="1:23" ht="13.5" customHeight="1" thickBot="1" x14ac:dyDescent="0.2">
      <c r="A335" s="167"/>
      <c r="B335" s="943"/>
      <c r="C335" s="960"/>
      <c r="D335" s="85"/>
      <c r="E335" s="981" t="s">
        <v>1227</v>
      </c>
      <c r="F335" s="1420" t="s">
        <v>1228</v>
      </c>
      <c r="G335" s="1420"/>
      <c r="H335" s="1420"/>
      <c r="I335" s="1420"/>
      <c r="J335" s="1420"/>
      <c r="K335" s="1420"/>
      <c r="L335" s="1420"/>
      <c r="M335" s="114" t="s">
        <v>154</v>
      </c>
      <c r="N335" s="8" t="s">
        <v>1664</v>
      </c>
      <c r="O335" s="149" t="s">
        <v>407</v>
      </c>
      <c r="P335" s="375">
        <v>344</v>
      </c>
      <c r="Q335" s="376" t="str">
        <f t="shared" si="6"/>
        <v>✔</v>
      </c>
      <c r="R335" s="387"/>
      <c r="S335" s="193"/>
      <c r="T335" s="1200"/>
      <c r="V335" s="87"/>
      <c r="W335" s="857"/>
    </row>
    <row r="336" spans="1:23" s="480" customFormat="1" ht="13.5" customHeight="1" thickBot="1" x14ac:dyDescent="0.2">
      <c r="A336" s="167"/>
      <c r="B336" s="943"/>
      <c r="C336" s="960"/>
      <c r="D336" s="85"/>
      <c r="E336" s="981" t="s">
        <v>30</v>
      </c>
      <c r="F336" s="1420" t="s">
        <v>1229</v>
      </c>
      <c r="G336" s="1420"/>
      <c r="H336" s="1420"/>
      <c r="I336" s="1420"/>
      <c r="J336" s="1420"/>
      <c r="K336" s="1420"/>
      <c r="L336" s="1420"/>
      <c r="M336" s="114" t="s">
        <v>154</v>
      </c>
      <c r="N336" s="8" t="s">
        <v>1664</v>
      </c>
      <c r="O336" s="149" t="s">
        <v>407</v>
      </c>
      <c r="P336" s="375">
        <v>345</v>
      </c>
      <c r="Q336" s="376" t="str">
        <f t="shared" si="6"/>
        <v>✔</v>
      </c>
      <c r="R336" s="387"/>
      <c r="S336" s="193"/>
      <c r="T336" s="1200"/>
      <c r="U336" s="87"/>
      <c r="V336" s="87"/>
      <c r="W336" s="859"/>
    </row>
    <row r="337" spans="1:23" s="480" customFormat="1" ht="13.5" customHeight="1" thickBot="1" x14ac:dyDescent="0.2">
      <c r="A337" s="167"/>
      <c r="B337" s="943"/>
      <c r="C337" s="960"/>
      <c r="D337" s="85"/>
      <c r="E337" s="981" t="s">
        <v>64</v>
      </c>
      <c r="F337" s="1420" t="s">
        <v>38</v>
      </c>
      <c r="G337" s="1420"/>
      <c r="H337" s="1420"/>
      <c r="I337" s="1420"/>
      <c r="J337" s="1420"/>
      <c r="K337" s="1420"/>
      <c r="L337" s="1420"/>
      <c r="M337" s="114" t="s">
        <v>154</v>
      </c>
      <c r="N337" s="8" t="s">
        <v>1664</v>
      </c>
      <c r="O337" s="149" t="s">
        <v>407</v>
      </c>
      <c r="P337" s="375">
        <v>346</v>
      </c>
      <c r="Q337" s="376" t="str">
        <f t="shared" si="6"/>
        <v>✔</v>
      </c>
      <c r="R337" s="387"/>
      <c r="S337" s="193"/>
      <c r="T337" s="1200"/>
      <c r="U337" s="87"/>
      <c r="V337" s="87"/>
      <c r="W337" s="859"/>
    </row>
    <row r="338" spans="1:23" s="480" customFormat="1" ht="13.5" customHeight="1" thickBot="1" x14ac:dyDescent="0.2">
      <c r="A338" s="167"/>
      <c r="B338" s="943"/>
      <c r="C338" s="960"/>
      <c r="D338" s="85"/>
      <c r="E338" s="1048" t="s">
        <v>57</v>
      </c>
      <c r="F338" s="1420" t="s">
        <v>47</v>
      </c>
      <c r="G338" s="1420"/>
      <c r="H338" s="1420"/>
      <c r="I338" s="1420"/>
      <c r="J338" s="1420"/>
      <c r="K338" s="1420"/>
      <c r="L338" s="1420"/>
      <c r="M338" s="114" t="s">
        <v>154</v>
      </c>
      <c r="N338" s="8" t="s">
        <v>1664</v>
      </c>
      <c r="O338" s="149" t="s">
        <v>407</v>
      </c>
      <c r="P338" s="375">
        <v>347</v>
      </c>
      <c r="Q338" s="376" t="str">
        <f t="shared" si="6"/>
        <v>✔</v>
      </c>
      <c r="R338" s="387"/>
      <c r="S338" s="193"/>
      <c r="T338" s="1200"/>
      <c r="U338" s="87"/>
      <c r="V338" s="87"/>
      <c r="W338" s="859"/>
    </row>
    <row r="339" spans="1:23" ht="13.5" customHeight="1" thickBot="1" x14ac:dyDescent="0.2">
      <c r="A339" s="167"/>
      <c r="B339" s="943"/>
      <c r="C339" s="960"/>
      <c r="D339" s="85"/>
      <c r="E339" s="1049" t="s">
        <v>48</v>
      </c>
      <c r="F339" s="1419" t="s">
        <v>718</v>
      </c>
      <c r="G339" s="1432"/>
      <c r="H339" s="1432"/>
      <c r="I339" s="1432"/>
      <c r="J339" s="1432"/>
      <c r="K339" s="1432"/>
      <c r="L339" s="1432"/>
      <c r="M339" s="114" t="s">
        <v>22</v>
      </c>
      <c r="N339" s="8" t="s">
        <v>1664</v>
      </c>
      <c r="O339" s="149" t="s">
        <v>407</v>
      </c>
      <c r="P339" s="375">
        <v>348</v>
      </c>
      <c r="Q339" s="376" t="str">
        <f t="shared" si="6"/>
        <v>✔</v>
      </c>
      <c r="R339" s="387"/>
      <c r="S339" s="193"/>
      <c r="T339" s="1200"/>
      <c r="V339" s="87"/>
      <c r="W339" s="857"/>
    </row>
    <row r="340" spans="1:23" ht="13.5" customHeight="1" thickBot="1" x14ac:dyDescent="0.2">
      <c r="A340" s="167"/>
      <c r="B340" s="943"/>
      <c r="C340" s="960"/>
      <c r="D340" s="85"/>
      <c r="E340" s="981" t="s">
        <v>58</v>
      </c>
      <c r="F340" s="1420" t="s">
        <v>1230</v>
      </c>
      <c r="G340" s="1420"/>
      <c r="H340" s="1420"/>
      <c r="I340" s="1420"/>
      <c r="J340" s="1420"/>
      <c r="K340" s="1420"/>
      <c r="L340" s="1420"/>
      <c r="M340" s="114" t="s">
        <v>154</v>
      </c>
      <c r="N340" s="8" t="s">
        <v>1664</v>
      </c>
      <c r="O340" s="149" t="s">
        <v>407</v>
      </c>
      <c r="P340" s="375">
        <v>349</v>
      </c>
      <c r="Q340" s="376" t="str">
        <f t="shared" si="6"/>
        <v>✔</v>
      </c>
      <c r="R340" s="387"/>
      <c r="S340" s="193"/>
      <c r="T340" s="1200"/>
      <c r="V340" s="87"/>
      <c r="W340" s="857"/>
    </row>
    <row r="341" spans="1:23" ht="13.5" customHeight="1" thickBot="1" x14ac:dyDescent="0.2">
      <c r="A341" s="167"/>
      <c r="B341" s="943"/>
      <c r="C341" s="960"/>
      <c r="D341" s="85"/>
      <c r="E341" s="981" t="s">
        <v>1231</v>
      </c>
      <c r="F341" s="1420" t="s">
        <v>39</v>
      </c>
      <c r="G341" s="1420"/>
      <c r="H341" s="1420"/>
      <c r="I341" s="1420"/>
      <c r="J341" s="1420"/>
      <c r="K341" s="1420"/>
      <c r="L341" s="1420"/>
      <c r="M341" s="114" t="s">
        <v>154</v>
      </c>
      <c r="N341" s="8" t="s">
        <v>1664</v>
      </c>
      <c r="O341" s="149" t="s">
        <v>407</v>
      </c>
      <c r="P341" s="375">
        <v>350</v>
      </c>
      <c r="Q341" s="376" t="str">
        <f t="shared" si="6"/>
        <v>✔</v>
      </c>
      <c r="R341" s="387"/>
      <c r="S341" s="193"/>
      <c r="T341" s="1200"/>
      <c r="V341" s="87"/>
      <c r="W341" s="857"/>
    </row>
    <row r="342" spans="1:23" ht="13.5" customHeight="1" thickBot="1" x14ac:dyDescent="0.2">
      <c r="A342" s="167"/>
      <c r="B342" s="943"/>
      <c r="C342" s="960"/>
      <c r="D342" s="85"/>
      <c r="E342" s="981" t="s">
        <v>60</v>
      </c>
      <c r="F342" s="1420" t="s">
        <v>160</v>
      </c>
      <c r="G342" s="1420"/>
      <c r="H342" s="1420"/>
      <c r="I342" s="1420"/>
      <c r="J342" s="1420"/>
      <c r="K342" s="1420"/>
      <c r="L342" s="1420"/>
      <c r="M342" s="114" t="s">
        <v>154</v>
      </c>
      <c r="N342" s="8" t="s">
        <v>1664</v>
      </c>
      <c r="O342" s="149" t="s">
        <v>407</v>
      </c>
      <c r="P342" s="375">
        <v>351</v>
      </c>
      <c r="Q342" s="376" t="str">
        <f t="shared" si="6"/>
        <v>✔</v>
      </c>
      <c r="R342" s="387"/>
      <c r="S342" s="193"/>
      <c r="T342" s="1200"/>
      <c r="V342" s="87"/>
      <c r="W342" s="857"/>
    </row>
    <row r="343" spans="1:23" ht="27" customHeight="1" thickBot="1" x14ac:dyDescent="0.2">
      <c r="A343" s="167"/>
      <c r="B343" s="943"/>
      <c r="C343" s="960"/>
      <c r="D343" s="85"/>
      <c r="E343" s="981" t="s">
        <v>175</v>
      </c>
      <c r="F343" s="1420" t="s">
        <v>1112</v>
      </c>
      <c r="G343" s="1420"/>
      <c r="H343" s="1420"/>
      <c r="I343" s="1420"/>
      <c r="J343" s="1420"/>
      <c r="K343" s="1420"/>
      <c r="L343" s="1420"/>
      <c r="M343" s="114" t="s">
        <v>154</v>
      </c>
      <c r="N343" s="8" t="s">
        <v>1664</v>
      </c>
      <c r="O343" s="149" t="s">
        <v>407</v>
      </c>
      <c r="P343" s="375">
        <v>352</v>
      </c>
      <c r="Q343" s="376" t="str">
        <f t="shared" si="6"/>
        <v>✔</v>
      </c>
      <c r="R343" s="387"/>
      <c r="S343" s="193"/>
      <c r="T343" s="1200"/>
      <c r="V343" s="87"/>
      <c r="W343" s="857"/>
    </row>
    <row r="344" spans="1:23" ht="13.5" customHeight="1" thickBot="1" x14ac:dyDescent="0.2">
      <c r="A344" s="167"/>
      <c r="B344" s="943"/>
      <c r="C344" s="960"/>
      <c r="D344" s="85"/>
      <c r="E344" s="981" t="s">
        <v>61</v>
      </c>
      <c r="F344" s="1420" t="s">
        <v>40</v>
      </c>
      <c r="G344" s="1420"/>
      <c r="H344" s="1420"/>
      <c r="I344" s="1420"/>
      <c r="J344" s="1420"/>
      <c r="K344" s="1420"/>
      <c r="L344" s="1420"/>
      <c r="M344" s="114" t="s">
        <v>154</v>
      </c>
      <c r="N344" s="8" t="s">
        <v>1664</v>
      </c>
      <c r="O344" s="149" t="s">
        <v>407</v>
      </c>
      <c r="P344" s="375">
        <v>353</v>
      </c>
      <c r="Q344" s="376" t="str">
        <f t="shared" si="6"/>
        <v>✔</v>
      </c>
      <c r="R344" s="387"/>
      <c r="S344" s="193"/>
      <c r="T344" s="1200"/>
      <c r="V344" s="87"/>
      <c r="W344" s="857"/>
    </row>
    <row r="345" spans="1:23" ht="13.5" customHeight="1" thickBot="1" x14ac:dyDescent="0.2">
      <c r="A345" s="167"/>
      <c r="B345" s="943"/>
      <c r="C345" s="960"/>
      <c r="D345" s="85"/>
      <c r="E345" s="981" t="s">
        <v>62</v>
      </c>
      <c r="F345" s="1420" t="s">
        <v>1113</v>
      </c>
      <c r="G345" s="1420"/>
      <c r="H345" s="1420"/>
      <c r="I345" s="1420"/>
      <c r="J345" s="1420"/>
      <c r="K345" s="1420"/>
      <c r="L345" s="1420"/>
      <c r="M345" s="102" t="s">
        <v>154</v>
      </c>
      <c r="N345" s="9" t="s">
        <v>1664</v>
      </c>
      <c r="O345" s="377" t="s">
        <v>407</v>
      </c>
      <c r="P345" s="375">
        <v>354</v>
      </c>
      <c r="Q345" s="376" t="str">
        <f t="shared" si="6"/>
        <v>✔</v>
      </c>
      <c r="R345" s="387"/>
      <c r="S345" s="193"/>
      <c r="T345" s="1200"/>
      <c r="V345" s="87"/>
      <c r="W345" s="857"/>
    </row>
    <row r="346" spans="1:23" ht="27" customHeight="1" thickBot="1" x14ac:dyDescent="0.2">
      <c r="A346" s="167"/>
      <c r="B346" s="943"/>
      <c r="C346" s="960"/>
      <c r="D346" s="85"/>
      <c r="E346" s="1091" t="s">
        <v>719</v>
      </c>
      <c r="F346" s="1439" t="s">
        <v>1284</v>
      </c>
      <c r="G346" s="1439"/>
      <c r="H346" s="1439"/>
      <c r="I346" s="1439"/>
      <c r="J346" s="1439"/>
      <c r="K346" s="1439"/>
      <c r="L346" s="1439"/>
      <c r="M346" s="1079" t="s">
        <v>21</v>
      </c>
      <c r="N346" s="993" t="s">
        <v>1693</v>
      </c>
      <c r="O346" s="1092" t="s">
        <v>1262</v>
      </c>
      <c r="P346" s="375">
        <v>355</v>
      </c>
      <c r="Q346" s="376" t="str">
        <f t="shared" si="6"/>
        <v>✔</v>
      </c>
      <c r="R346" s="387"/>
      <c r="S346" s="193"/>
      <c r="T346" s="1200"/>
      <c r="V346" s="87"/>
      <c r="W346" s="857"/>
    </row>
    <row r="347" spans="1:23" ht="27" customHeight="1" thickBot="1" x14ac:dyDescent="0.2">
      <c r="A347" s="167"/>
      <c r="B347" s="943"/>
      <c r="C347" s="960"/>
      <c r="D347" s="85"/>
      <c r="E347" s="1091" t="s">
        <v>1232</v>
      </c>
      <c r="F347" s="1439" t="s">
        <v>1285</v>
      </c>
      <c r="G347" s="1439"/>
      <c r="H347" s="1439"/>
      <c r="I347" s="1439"/>
      <c r="J347" s="1439"/>
      <c r="K347" s="1439"/>
      <c r="L347" s="1439"/>
      <c r="M347" s="1079" t="s">
        <v>21</v>
      </c>
      <c r="N347" s="993" t="s">
        <v>1693</v>
      </c>
      <c r="O347" s="1092" t="s">
        <v>1262</v>
      </c>
      <c r="P347" s="375">
        <v>356</v>
      </c>
      <c r="Q347" s="376" t="str">
        <f t="shared" si="6"/>
        <v>✔</v>
      </c>
      <c r="R347" s="387"/>
      <c r="S347" s="193"/>
      <c r="T347" s="1200"/>
      <c r="V347" s="87"/>
      <c r="W347" s="857"/>
    </row>
    <row r="348" spans="1:23" ht="27" customHeight="1" thickBot="1" x14ac:dyDescent="0.2">
      <c r="A348" s="167"/>
      <c r="B348" s="943"/>
      <c r="C348" s="960"/>
      <c r="D348" s="85"/>
      <c r="E348" s="1091" t="s">
        <v>63</v>
      </c>
      <c r="F348" s="1439" t="s">
        <v>1287</v>
      </c>
      <c r="G348" s="1439"/>
      <c r="H348" s="1439"/>
      <c r="I348" s="1439"/>
      <c r="J348" s="1439"/>
      <c r="K348" s="1439"/>
      <c r="L348" s="1439"/>
      <c r="M348" s="1079" t="s">
        <v>21</v>
      </c>
      <c r="N348" s="993" t="s">
        <v>1693</v>
      </c>
      <c r="O348" s="1092" t="s">
        <v>1262</v>
      </c>
      <c r="P348" s="375">
        <v>357</v>
      </c>
      <c r="Q348" s="376" t="str">
        <f t="shared" si="6"/>
        <v>✔</v>
      </c>
      <c r="R348" s="387"/>
      <c r="S348" s="193"/>
      <c r="T348" s="1200"/>
      <c r="V348" s="87"/>
      <c r="W348" s="857"/>
    </row>
    <row r="349" spans="1:23" ht="27" customHeight="1" thickBot="1" x14ac:dyDescent="0.2">
      <c r="A349" s="167"/>
      <c r="B349" s="943"/>
      <c r="C349" s="960"/>
      <c r="D349" s="85"/>
      <c r="E349" s="1091" t="s">
        <v>1233</v>
      </c>
      <c r="F349" s="1439" t="s">
        <v>1286</v>
      </c>
      <c r="G349" s="1439"/>
      <c r="H349" s="1439"/>
      <c r="I349" s="1439"/>
      <c r="J349" s="1439"/>
      <c r="K349" s="1439"/>
      <c r="L349" s="1439"/>
      <c r="M349" s="1079" t="s">
        <v>21</v>
      </c>
      <c r="N349" s="993" t="s">
        <v>1693</v>
      </c>
      <c r="O349" s="1092" t="s">
        <v>1262</v>
      </c>
      <c r="P349" s="375">
        <v>358</v>
      </c>
      <c r="Q349" s="376" t="str">
        <f t="shared" si="6"/>
        <v>✔</v>
      </c>
      <c r="R349" s="387"/>
      <c r="S349" s="193"/>
      <c r="T349" s="1200"/>
      <c r="V349" s="87"/>
      <c r="W349" s="857"/>
    </row>
    <row r="350" spans="1:23" ht="27" customHeight="1" thickBot="1" x14ac:dyDescent="0.2">
      <c r="A350" s="167"/>
      <c r="B350" s="943"/>
      <c r="C350" s="960"/>
      <c r="D350" s="85"/>
      <c r="E350" s="1091" t="s">
        <v>1234</v>
      </c>
      <c r="F350" s="1439" t="s">
        <v>1288</v>
      </c>
      <c r="G350" s="1439"/>
      <c r="H350" s="1439"/>
      <c r="I350" s="1439"/>
      <c r="J350" s="1439"/>
      <c r="K350" s="1439"/>
      <c r="L350" s="1439"/>
      <c r="M350" s="1079" t="s">
        <v>21</v>
      </c>
      <c r="N350" s="993" t="s">
        <v>1693</v>
      </c>
      <c r="O350" s="1092" t="s">
        <v>1262</v>
      </c>
      <c r="P350" s="375">
        <v>359</v>
      </c>
      <c r="Q350" s="376" t="str">
        <f t="shared" si="6"/>
        <v>✔</v>
      </c>
      <c r="R350" s="387"/>
      <c r="S350" s="193"/>
      <c r="T350" s="1200"/>
      <c r="V350" s="87"/>
    </row>
    <row r="351" spans="1:23" ht="18.75" customHeight="1" thickBot="1" x14ac:dyDescent="0.2">
      <c r="A351" s="1057"/>
      <c r="B351" s="960"/>
      <c r="C351" s="980" t="s">
        <v>396</v>
      </c>
      <c r="D351" s="980"/>
      <c r="E351" s="980"/>
      <c r="F351" s="169"/>
      <c r="G351" s="169"/>
      <c r="H351" s="162"/>
      <c r="I351" s="162"/>
      <c r="J351" s="162"/>
      <c r="K351" s="162"/>
      <c r="L351" s="758"/>
      <c r="M351" s="93"/>
      <c r="N351" s="411"/>
      <c r="O351" s="94"/>
      <c r="P351" s="375">
        <v>360</v>
      </c>
      <c r="Q351" s="1217"/>
      <c r="S351" s="193"/>
      <c r="T351" s="1200"/>
      <c r="V351" s="87"/>
    </row>
    <row r="352" spans="1:23" ht="18.75" customHeight="1" thickBot="1" x14ac:dyDescent="0.2">
      <c r="A352" s="167"/>
      <c r="B352" s="960"/>
      <c r="C352" s="85"/>
      <c r="D352" s="1308" t="s">
        <v>24</v>
      </c>
      <c r="E352" s="1420" t="s">
        <v>720</v>
      </c>
      <c r="F352" s="1420"/>
      <c r="G352" s="1420"/>
      <c r="H352" s="1420"/>
      <c r="I352" s="1420"/>
      <c r="J352" s="1420"/>
      <c r="K352" s="1420"/>
      <c r="L352" s="1420"/>
      <c r="M352" s="114" t="s">
        <v>154</v>
      </c>
      <c r="N352" s="8" t="s">
        <v>1664</v>
      </c>
      <c r="O352" s="149" t="s">
        <v>407</v>
      </c>
      <c r="P352" s="375">
        <v>361</v>
      </c>
      <c r="Q352" s="376" t="str">
        <f t="shared" si="6"/>
        <v>✔</v>
      </c>
      <c r="R352" s="387"/>
      <c r="S352" s="193"/>
      <c r="T352" s="1200"/>
      <c r="V352" s="87"/>
    </row>
    <row r="353" spans="1:22" ht="27" customHeight="1" thickBot="1" x14ac:dyDescent="0.2">
      <c r="A353" s="167"/>
      <c r="B353" s="960"/>
      <c r="C353" s="85"/>
      <c r="D353" s="1308" t="s">
        <v>1548</v>
      </c>
      <c r="E353" s="1439" t="s">
        <v>1263</v>
      </c>
      <c r="F353" s="1439"/>
      <c r="G353" s="1439"/>
      <c r="H353" s="1439"/>
      <c r="I353" s="1439"/>
      <c r="J353" s="1439"/>
      <c r="K353" s="1439"/>
      <c r="L353" s="1439"/>
      <c r="M353" s="102" t="s">
        <v>21</v>
      </c>
      <c r="N353" s="8" t="s">
        <v>1664</v>
      </c>
      <c r="O353" s="391" t="s">
        <v>407</v>
      </c>
      <c r="P353" s="375">
        <v>362</v>
      </c>
      <c r="Q353" s="376" t="str">
        <f t="shared" si="6"/>
        <v>✔</v>
      </c>
      <c r="R353" s="387"/>
      <c r="S353" s="193"/>
      <c r="T353" s="1200"/>
      <c r="V353" s="87"/>
    </row>
    <row r="354" spans="1:22" ht="12.75" customHeight="1" thickBot="1" x14ac:dyDescent="0.2">
      <c r="A354" s="1260"/>
      <c r="B354" s="960"/>
      <c r="C354" s="85"/>
      <c r="D354" s="1299" t="s">
        <v>28</v>
      </c>
      <c r="E354" s="1417" t="s">
        <v>1559</v>
      </c>
      <c r="F354" s="1417"/>
      <c r="G354" s="1417"/>
      <c r="H354" s="1417"/>
      <c r="I354" s="1417"/>
      <c r="J354" s="1417"/>
      <c r="K354" s="1417"/>
      <c r="L354" s="1418"/>
      <c r="M354" s="114" t="s">
        <v>21</v>
      </c>
      <c r="N354" s="362">
        <v>1</v>
      </c>
      <c r="O354" s="994" t="s">
        <v>1293</v>
      </c>
      <c r="P354" s="375">
        <v>363</v>
      </c>
      <c r="Q354" s="376" t="str">
        <f t="shared" si="6"/>
        <v>✔</v>
      </c>
      <c r="R354" s="87"/>
      <c r="V354" s="87"/>
    </row>
    <row r="355" spans="1:22" ht="12.75" customHeight="1" thickBot="1" x14ac:dyDescent="0.2">
      <c r="A355" s="1260"/>
      <c r="B355" s="960"/>
      <c r="C355" s="85"/>
      <c r="D355" s="942"/>
      <c r="E355" s="1313"/>
      <c r="F355" s="1270"/>
      <c r="G355" s="1441" t="s">
        <v>1560</v>
      </c>
      <c r="H355" s="1441"/>
      <c r="I355" s="1441"/>
      <c r="J355" s="1441"/>
      <c r="K355" s="1441"/>
      <c r="L355" s="1442"/>
      <c r="M355" s="751" t="s">
        <v>22</v>
      </c>
      <c r="N355" s="362">
        <v>0</v>
      </c>
      <c r="O355" s="994" t="s">
        <v>1293</v>
      </c>
      <c r="P355" s="375">
        <v>364</v>
      </c>
      <c r="Q355" s="376" t="str">
        <f t="shared" si="6"/>
        <v>✔</v>
      </c>
      <c r="R355" s="87"/>
      <c r="V355" s="87"/>
    </row>
    <row r="356" spans="1:22" ht="14.25" customHeight="1" thickBot="1" x14ac:dyDescent="0.2">
      <c r="A356" s="1260"/>
      <c r="B356" s="960"/>
      <c r="C356" s="85"/>
      <c r="D356" s="943"/>
      <c r="E356" s="936"/>
      <c r="F356" s="1420" t="s">
        <v>721</v>
      </c>
      <c r="G356" s="1420"/>
      <c r="H356" s="1420"/>
      <c r="I356" s="1420"/>
      <c r="J356" s="1420"/>
      <c r="K356" s="1420"/>
      <c r="L356" s="1421"/>
      <c r="M356" s="751" t="s">
        <v>21</v>
      </c>
      <c r="N356" s="8" t="s">
        <v>1664</v>
      </c>
      <c r="O356" s="149" t="s">
        <v>407</v>
      </c>
      <c r="P356" s="375">
        <v>365</v>
      </c>
      <c r="Q356" s="376" t="str">
        <f t="shared" si="6"/>
        <v>✔</v>
      </c>
      <c r="R356" s="87"/>
      <c r="V356" s="87"/>
    </row>
    <row r="357" spans="1:22" ht="17.25" customHeight="1" thickBot="1" x14ac:dyDescent="0.2">
      <c r="A357" s="1260"/>
      <c r="B357" s="960"/>
      <c r="C357" s="85"/>
      <c r="D357" s="943"/>
      <c r="E357" s="937"/>
      <c r="F357" s="1420" t="s">
        <v>1576</v>
      </c>
      <c r="G357" s="1420"/>
      <c r="H357" s="1420"/>
      <c r="I357" s="1420"/>
      <c r="J357" s="1420"/>
      <c r="K357" s="1420"/>
      <c r="L357" s="1421"/>
      <c r="M357" s="110" t="s">
        <v>23</v>
      </c>
      <c r="N357" s="1320" t="s">
        <v>1577</v>
      </c>
      <c r="O357" s="391"/>
      <c r="P357" s="375">
        <v>366</v>
      </c>
      <c r="Q357" s="1228"/>
      <c r="R357" s="87"/>
      <c r="V357" s="87"/>
    </row>
    <row r="358" spans="1:22" ht="14.25" customHeight="1" thickBot="1" x14ac:dyDescent="0.2">
      <c r="A358" s="167"/>
      <c r="B358" s="960"/>
      <c r="C358" s="85"/>
      <c r="D358" s="1308" t="s">
        <v>30</v>
      </c>
      <c r="E358" s="1420" t="s">
        <v>722</v>
      </c>
      <c r="F358" s="1420"/>
      <c r="G358" s="1420"/>
      <c r="H358" s="1420"/>
      <c r="I358" s="1420"/>
      <c r="J358" s="1420"/>
      <c r="K358" s="1420"/>
      <c r="L358" s="1421"/>
      <c r="M358" s="752" t="s">
        <v>21</v>
      </c>
      <c r="N358" s="8" t="s">
        <v>1664</v>
      </c>
      <c r="O358" s="391" t="s">
        <v>407</v>
      </c>
      <c r="P358" s="375">
        <v>367</v>
      </c>
      <c r="Q358" s="376" t="str">
        <f t="shared" si="6"/>
        <v>✔</v>
      </c>
      <c r="R358" s="387"/>
      <c r="S358" s="193"/>
      <c r="T358" s="1200"/>
      <c r="V358" s="87"/>
    </row>
    <row r="359" spans="1:22" ht="14.25" customHeight="1" thickBot="1" x14ac:dyDescent="0.2">
      <c r="A359" s="167"/>
      <c r="B359" s="960"/>
      <c r="C359" s="85"/>
      <c r="D359" s="1308" t="s">
        <v>64</v>
      </c>
      <c r="E359" s="1420" t="s">
        <v>1235</v>
      </c>
      <c r="F359" s="1420"/>
      <c r="G359" s="1420"/>
      <c r="H359" s="1420"/>
      <c r="I359" s="1420"/>
      <c r="J359" s="1420"/>
      <c r="K359" s="1420"/>
      <c r="L359" s="1421"/>
      <c r="M359" s="752" t="s">
        <v>21</v>
      </c>
      <c r="N359" s="8" t="s">
        <v>1664</v>
      </c>
      <c r="O359" s="391" t="s">
        <v>407</v>
      </c>
      <c r="P359" s="375">
        <v>368</v>
      </c>
      <c r="Q359" s="376" t="str">
        <f t="shared" si="6"/>
        <v>✔</v>
      </c>
      <c r="R359" s="387"/>
      <c r="S359" s="193"/>
      <c r="T359" s="1200"/>
      <c r="V359" s="87"/>
    </row>
    <row r="360" spans="1:22" ht="20.25" customHeight="1" thickBot="1" x14ac:dyDescent="0.2">
      <c r="A360" s="167"/>
      <c r="B360" s="960"/>
      <c r="C360" s="85"/>
      <c r="D360" s="1308" t="s">
        <v>57</v>
      </c>
      <c r="E360" s="1420" t="s">
        <v>1236</v>
      </c>
      <c r="F360" s="1420"/>
      <c r="G360" s="1420"/>
      <c r="H360" s="1420"/>
      <c r="I360" s="1420"/>
      <c r="J360" s="1420"/>
      <c r="K360" s="1420"/>
      <c r="L360" s="1421"/>
      <c r="M360" s="751" t="s">
        <v>154</v>
      </c>
      <c r="N360" s="8" t="s">
        <v>1664</v>
      </c>
      <c r="O360" s="391" t="s">
        <v>407</v>
      </c>
      <c r="P360" s="375">
        <v>369</v>
      </c>
      <c r="Q360" s="376" t="str">
        <f t="shared" si="6"/>
        <v>✔</v>
      </c>
      <c r="R360" s="387"/>
      <c r="S360" s="193"/>
      <c r="T360" s="1200"/>
      <c r="V360" s="87"/>
    </row>
    <row r="361" spans="1:22" ht="13.5" customHeight="1" thickBot="1" x14ac:dyDescent="0.2">
      <c r="A361" s="167"/>
      <c r="B361" s="960"/>
      <c r="C361" s="85"/>
      <c r="D361" s="1308" t="s">
        <v>58</v>
      </c>
      <c r="E361" s="1420" t="s">
        <v>1237</v>
      </c>
      <c r="F361" s="1420"/>
      <c r="G361" s="1420"/>
      <c r="H361" s="1420"/>
      <c r="I361" s="1420"/>
      <c r="J361" s="1420"/>
      <c r="K361" s="1420"/>
      <c r="L361" s="1421"/>
      <c r="M361" s="751" t="s">
        <v>752</v>
      </c>
      <c r="N361" s="10" t="s">
        <v>1672</v>
      </c>
      <c r="O361" s="403" t="s">
        <v>407</v>
      </c>
      <c r="P361" s="375">
        <v>370</v>
      </c>
      <c r="Q361" s="376" t="str">
        <f t="shared" si="6"/>
        <v>✔</v>
      </c>
      <c r="R361" s="387"/>
      <c r="S361" s="193"/>
      <c r="T361" s="1200"/>
      <c r="V361" s="87"/>
    </row>
    <row r="362" spans="1:22" ht="13.5" customHeight="1" thickBot="1" x14ac:dyDescent="0.2">
      <c r="A362" s="167"/>
      <c r="B362" s="960"/>
      <c r="C362" s="85"/>
      <c r="D362" s="1308" t="s">
        <v>59</v>
      </c>
      <c r="E362" s="1420" t="s">
        <v>1238</v>
      </c>
      <c r="F362" s="1420"/>
      <c r="G362" s="1420"/>
      <c r="H362" s="1420"/>
      <c r="I362" s="1420"/>
      <c r="J362" s="1420"/>
      <c r="K362" s="1420"/>
      <c r="L362" s="1421"/>
      <c r="M362" s="751" t="s">
        <v>154</v>
      </c>
      <c r="N362" s="10" t="s">
        <v>1664</v>
      </c>
      <c r="O362" s="403" t="s">
        <v>407</v>
      </c>
      <c r="P362" s="375">
        <v>371</v>
      </c>
      <c r="Q362" s="376" t="str">
        <f t="shared" si="6"/>
        <v>✔</v>
      </c>
      <c r="R362" s="387"/>
      <c r="S362" s="193"/>
      <c r="T362" s="1200"/>
      <c r="V362" s="87"/>
    </row>
    <row r="363" spans="1:22" ht="20.25" customHeight="1" thickBot="1" x14ac:dyDescent="0.2">
      <c r="A363" s="167"/>
      <c r="B363" s="960"/>
      <c r="C363" s="960"/>
      <c r="D363" s="1308"/>
      <c r="E363" s="1420" t="s">
        <v>1466</v>
      </c>
      <c r="F363" s="1420"/>
      <c r="G363" s="1420"/>
      <c r="H363" s="1420"/>
      <c r="I363" s="1420"/>
      <c r="J363" s="1420"/>
      <c r="K363" s="1420"/>
      <c r="L363" s="1421"/>
      <c r="M363" s="110" t="s">
        <v>23</v>
      </c>
      <c r="N363" s="8" t="s">
        <v>1672</v>
      </c>
      <c r="O363" s="391" t="s">
        <v>407</v>
      </c>
      <c r="P363" s="375">
        <v>372</v>
      </c>
      <c r="Q363" s="376" t="str">
        <f t="shared" si="6"/>
        <v>✔</v>
      </c>
      <c r="R363" s="387"/>
      <c r="S363" s="193"/>
      <c r="T363" s="1200"/>
      <c r="V363" s="87"/>
    </row>
    <row r="364" spans="1:22" ht="13.5" customHeight="1" thickBot="1" x14ac:dyDescent="0.2">
      <c r="A364" s="167"/>
      <c r="B364" s="960"/>
      <c r="C364" s="85"/>
      <c r="D364" s="1308"/>
      <c r="E364" s="1420" t="s">
        <v>1467</v>
      </c>
      <c r="F364" s="1420"/>
      <c r="G364" s="1420"/>
      <c r="H364" s="1420"/>
      <c r="I364" s="1420"/>
      <c r="J364" s="1420"/>
      <c r="K364" s="1420"/>
      <c r="L364" s="1421"/>
      <c r="M364" s="110" t="s">
        <v>23</v>
      </c>
      <c r="N364" s="10" t="s">
        <v>1672</v>
      </c>
      <c r="O364" s="403" t="s">
        <v>407</v>
      </c>
      <c r="P364" s="375">
        <v>373</v>
      </c>
      <c r="Q364" s="376" t="str">
        <f t="shared" si="6"/>
        <v>✔</v>
      </c>
      <c r="R364" s="387"/>
      <c r="S364" s="193"/>
      <c r="T364" s="1200"/>
      <c r="V364" s="87"/>
    </row>
    <row r="365" spans="1:22" ht="13.5" customHeight="1" thickBot="1" x14ac:dyDescent="0.2">
      <c r="A365" s="167"/>
      <c r="B365" s="960"/>
      <c r="C365" s="90"/>
      <c r="D365" s="1308"/>
      <c r="E365" s="1420" t="s">
        <v>1468</v>
      </c>
      <c r="F365" s="1420"/>
      <c r="G365" s="1420"/>
      <c r="H365" s="1420"/>
      <c r="I365" s="1420"/>
      <c r="J365" s="1420"/>
      <c r="K365" s="1420"/>
      <c r="L365" s="1421"/>
      <c r="M365" s="110" t="s">
        <v>23</v>
      </c>
      <c r="N365" s="10" t="s">
        <v>1672</v>
      </c>
      <c r="O365" s="403" t="s">
        <v>407</v>
      </c>
      <c r="P365" s="375">
        <v>374</v>
      </c>
      <c r="Q365" s="376" t="str">
        <f t="shared" si="6"/>
        <v>✔</v>
      </c>
      <c r="R365" s="387"/>
      <c r="S365" s="193"/>
      <c r="T365" s="1200"/>
      <c r="V365" s="87"/>
    </row>
    <row r="366" spans="1:22" ht="13.5" customHeight="1" thickBot="1" x14ac:dyDescent="0.2">
      <c r="A366" s="1057"/>
      <c r="B366" s="1051"/>
      <c r="C366" s="982" t="s">
        <v>1150</v>
      </c>
      <c r="D366" s="982"/>
      <c r="E366" s="982"/>
      <c r="F366" s="849"/>
      <c r="G366" s="849"/>
      <c r="H366" s="850"/>
      <c r="I366" s="162"/>
      <c r="J366" s="162"/>
      <c r="K366" s="162"/>
      <c r="L366" s="758"/>
      <c r="M366" s="93"/>
      <c r="N366" s="112"/>
      <c r="O366" s="94"/>
      <c r="P366" s="375">
        <v>375</v>
      </c>
      <c r="Q366" s="1217"/>
      <c r="S366" s="193"/>
      <c r="T366" s="1200"/>
      <c r="V366" s="87"/>
    </row>
    <row r="367" spans="1:22" ht="13.5" customHeight="1" thickBot="1" x14ac:dyDescent="0.2">
      <c r="A367" s="167"/>
      <c r="B367" s="960"/>
      <c r="C367" s="85"/>
      <c r="D367" s="1299" t="s">
        <v>24</v>
      </c>
      <c r="E367" s="1432" t="s">
        <v>1264</v>
      </c>
      <c r="F367" s="1432"/>
      <c r="G367" s="1432"/>
      <c r="H367" s="1432"/>
      <c r="I367" s="1432"/>
      <c r="J367" s="1432"/>
      <c r="K367" s="1432"/>
      <c r="L367" s="1433"/>
      <c r="M367" s="755" t="str">
        <f>IF(N366="いいえ","-","A")</f>
        <v>A</v>
      </c>
      <c r="N367" s="8" t="s">
        <v>1664</v>
      </c>
      <c r="O367" s="176" t="s">
        <v>407</v>
      </c>
      <c r="P367" s="375">
        <v>376</v>
      </c>
      <c r="Q367" s="376" t="str">
        <f t="shared" si="6"/>
        <v>✔</v>
      </c>
      <c r="R367" s="387"/>
      <c r="S367" s="193"/>
      <c r="T367" s="1200"/>
      <c r="V367" s="87"/>
    </row>
    <row r="368" spans="1:22" ht="27" customHeight="1" thickBot="1" x14ac:dyDescent="0.2">
      <c r="A368" s="167"/>
      <c r="B368" s="960"/>
      <c r="C368" s="85"/>
      <c r="D368" s="943"/>
      <c r="E368" s="85"/>
      <c r="F368" s="1094"/>
      <c r="G368" s="1414" t="s">
        <v>1276</v>
      </c>
      <c r="H368" s="1415"/>
      <c r="I368" s="1415"/>
      <c r="J368" s="1415"/>
      <c r="K368" s="1415"/>
      <c r="L368" s="1416"/>
      <c r="M368" s="750" t="s">
        <v>155</v>
      </c>
      <c r="N368" s="1465" t="s">
        <v>1694</v>
      </c>
      <c r="O368" s="1466"/>
      <c r="P368" s="375">
        <v>377</v>
      </c>
      <c r="Q368" s="1217"/>
      <c r="R368" s="745"/>
      <c r="S368" s="193"/>
      <c r="T368" s="1200"/>
      <c r="V368" s="87"/>
    </row>
    <row r="369" spans="1:22" ht="13.5" customHeight="1" thickBot="1" x14ac:dyDescent="0.2">
      <c r="A369" s="167"/>
      <c r="B369" s="960"/>
      <c r="C369" s="85"/>
      <c r="D369" s="943"/>
      <c r="E369" s="936"/>
      <c r="F369" s="1445" t="s">
        <v>1395</v>
      </c>
      <c r="G369" s="1415"/>
      <c r="H369" s="1415"/>
      <c r="I369" s="1415"/>
      <c r="J369" s="1415"/>
      <c r="K369" s="1415"/>
      <c r="L369" s="1416"/>
      <c r="M369" s="750" t="s">
        <v>23</v>
      </c>
      <c r="N369" s="10" t="s">
        <v>1672</v>
      </c>
      <c r="O369" s="176" t="s">
        <v>407</v>
      </c>
      <c r="P369" s="375">
        <v>378</v>
      </c>
      <c r="Q369" s="376" t="str">
        <f t="shared" si="6"/>
        <v>✔</v>
      </c>
      <c r="R369" s="387"/>
      <c r="S369" s="193"/>
      <c r="T369" s="1200"/>
      <c r="V369" s="87"/>
    </row>
    <row r="370" spans="1:22" ht="35.450000000000003" customHeight="1" thickBot="1" x14ac:dyDescent="0.2">
      <c r="A370" s="167"/>
      <c r="B370" s="960"/>
      <c r="C370" s="85"/>
      <c r="D370" s="943"/>
      <c r="E370" s="936"/>
      <c r="F370" s="1039"/>
      <c r="G370" s="1419" t="s">
        <v>1396</v>
      </c>
      <c r="H370" s="1420"/>
      <c r="I370" s="1420"/>
      <c r="J370" s="1420"/>
      <c r="K370" s="1420"/>
      <c r="L370" s="1421"/>
      <c r="M370" s="755" t="str">
        <f>IF(N369="はい","A",(IF(N369="いいえ","-","A／-")))</f>
        <v>-</v>
      </c>
      <c r="N370" s="8" t="s">
        <v>44</v>
      </c>
      <c r="O370" s="176" t="s">
        <v>1170</v>
      </c>
      <c r="P370" s="375">
        <v>379</v>
      </c>
      <c r="Q370" s="376" t="str">
        <f t="shared" si="6"/>
        <v>✔</v>
      </c>
      <c r="R370" s="387"/>
      <c r="S370" s="193"/>
      <c r="T370" s="1200"/>
      <c r="V370" s="87"/>
    </row>
    <row r="371" spans="1:22" ht="27.6" customHeight="1" thickBot="1" x14ac:dyDescent="0.2">
      <c r="A371" s="167"/>
      <c r="B371" s="960"/>
      <c r="C371" s="85"/>
      <c r="D371" s="943"/>
      <c r="E371" s="936"/>
      <c r="F371" s="1070"/>
      <c r="G371" s="1040"/>
      <c r="H371" s="1414" t="s">
        <v>1276</v>
      </c>
      <c r="I371" s="1415"/>
      <c r="J371" s="1415"/>
      <c r="K371" s="1415"/>
      <c r="L371" s="1416"/>
      <c r="M371" s="750" t="s">
        <v>23</v>
      </c>
      <c r="N371" s="1465"/>
      <c r="O371" s="1466"/>
      <c r="P371" s="375">
        <v>380</v>
      </c>
      <c r="Q371" s="1217"/>
      <c r="R371" s="745"/>
      <c r="S371" s="193"/>
      <c r="T371" s="1200"/>
      <c r="V371" s="87"/>
    </row>
    <row r="372" spans="1:22" ht="13.5" customHeight="1" thickBot="1" x14ac:dyDescent="0.2">
      <c r="A372" s="167"/>
      <c r="B372" s="960"/>
      <c r="C372" s="85"/>
      <c r="D372" s="943"/>
      <c r="E372" s="936"/>
      <c r="F372" s="1445" t="s">
        <v>1393</v>
      </c>
      <c r="G372" s="1415"/>
      <c r="H372" s="1415"/>
      <c r="I372" s="1415"/>
      <c r="J372" s="1415"/>
      <c r="K372" s="1415"/>
      <c r="L372" s="1416"/>
      <c r="M372" s="750" t="s">
        <v>23</v>
      </c>
      <c r="N372" s="10" t="s">
        <v>1672</v>
      </c>
      <c r="O372" s="176" t="s">
        <v>407</v>
      </c>
      <c r="P372" s="375">
        <v>381</v>
      </c>
      <c r="Q372" s="376" t="str">
        <f t="shared" si="6"/>
        <v>✔</v>
      </c>
      <c r="R372" s="387"/>
      <c r="S372" s="193"/>
      <c r="T372" s="1200"/>
      <c r="V372" s="87"/>
    </row>
    <row r="373" spans="1:22" ht="35.450000000000003" customHeight="1" thickBot="1" x14ac:dyDescent="0.2">
      <c r="A373" s="167"/>
      <c r="B373" s="960"/>
      <c r="C373" s="85"/>
      <c r="D373" s="943"/>
      <c r="E373" s="936"/>
      <c r="F373" s="1039"/>
      <c r="G373" s="1419" t="s">
        <v>1394</v>
      </c>
      <c r="H373" s="1420"/>
      <c r="I373" s="1420"/>
      <c r="J373" s="1420"/>
      <c r="K373" s="1420"/>
      <c r="L373" s="1421"/>
      <c r="M373" s="755" t="str">
        <f>IF(N372="はい","A",(IF(N372="いいえ","-","A／-")))</f>
        <v>-</v>
      </c>
      <c r="N373" s="8" t="s">
        <v>44</v>
      </c>
      <c r="O373" s="176" t="s">
        <v>1191</v>
      </c>
      <c r="P373" s="375">
        <v>382</v>
      </c>
      <c r="Q373" s="376" t="str">
        <f t="shared" si="6"/>
        <v>✔</v>
      </c>
      <c r="R373" s="387"/>
      <c r="S373" s="193"/>
      <c r="T373" s="1200"/>
      <c r="V373" s="87"/>
    </row>
    <row r="374" spans="1:22" ht="27.6" customHeight="1" thickBot="1" x14ac:dyDescent="0.2">
      <c r="A374" s="167"/>
      <c r="B374" s="960"/>
      <c r="C374" s="85"/>
      <c r="D374" s="943"/>
      <c r="E374" s="936"/>
      <c r="F374" s="1070"/>
      <c r="G374" s="1040"/>
      <c r="H374" s="1414" t="s">
        <v>1276</v>
      </c>
      <c r="I374" s="1415"/>
      <c r="J374" s="1415"/>
      <c r="K374" s="1415"/>
      <c r="L374" s="1416"/>
      <c r="M374" s="750" t="s">
        <v>23</v>
      </c>
      <c r="N374" s="1465"/>
      <c r="O374" s="1466"/>
      <c r="P374" s="375">
        <v>383</v>
      </c>
      <c r="Q374" s="1217"/>
      <c r="R374" s="745"/>
      <c r="S374" s="193"/>
      <c r="T374" s="1200"/>
      <c r="V374" s="87"/>
    </row>
    <row r="375" spans="1:22" ht="13.5" customHeight="1" thickBot="1" x14ac:dyDescent="0.2">
      <c r="A375" s="167"/>
      <c r="B375" s="960"/>
      <c r="C375" s="85"/>
      <c r="D375" s="943"/>
      <c r="E375" s="936"/>
      <c r="F375" s="1428" t="s">
        <v>49</v>
      </c>
      <c r="G375" s="1420"/>
      <c r="H375" s="1420"/>
      <c r="I375" s="1420"/>
      <c r="J375" s="1420"/>
      <c r="K375" s="1420"/>
      <c r="L375" s="1421"/>
      <c r="M375" s="751" t="s">
        <v>155</v>
      </c>
      <c r="N375" s="8" t="s">
        <v>1664</v>
      </c>
      <c r="O375" s="149" t="s">
        <v>407</v>
      </c>
      <c r="P375" s="375">
        <v>384</v>
      </c>
      <c r="Q375" s="376" t="str">
        <f t="shared" si="6"/>
        <v>✔</v>
      </c>
      <c r="R375" s="387"/>
      <c r="S375" s="193"/>
      <c r="T375" s="1200"/>
      <c r="V375" s="87"/>
    </row>
    <row r="376" spans="1:22" ht="13.5" customHeight="1" thickBot="1" x14ac:dyDescent="0.2">
      <c r="A376" s="167"/>
      <c r="B376" s="960"/>
      <c r="C376" s="85"/>
      <c r="D376" s="1299" t="s">
        <v>303</v>
      </c>
      <c r="E376" s="1432" t="s">
        <v>206</v>
      </c>
      <c r="F376" s="1432"/>
      <c r="G376" s="1432"/>
      <c r="H376" s="1432"/>
      <c r="I376" s="1432"/>
      <c r="J376" s="1432"/>
      <c r="K376" s="1432"/>
      <c r="L376" s="1433"/>
      <c r="M376" s="750" t="s">
        <v>154</v>
      </c>
      <c r="N376" s="8" t="s">
        <v>1664</v>
      </c>
      <c r="O376" s="149" t="s">
        <v>407</v>
      </c>
      <c r="P376" s="375">
        <v>385</v>
      </c>
      <c r="Q376" s="376" t="str">
        <f t="shared" si="6"/>
        <v>✔</v>
      </c>
      <c r="R376" s="387"/>
      <c r="S376" s="193"/>
      <c r="T376" s="1200"/>
      <c r="V376" s="87"/>
    </row>
    <row r="377" spans="1:22" ht="24" customHeight="1" thickBot="1" x14ac:dyDescent="0.2">
      <c r="A377" s="167"/>
      <c r="B377" s="960"/>
      <c r="C377" s="85"/>
      <c r="D377" s="1288"/>
      <c r="E377" s="1095"/>
      <c r="F377" s="1414" t="s">
        <v>1276</v>
      </c>
      <c r="G377" s="1415"/>
      <c r="H377" s="1415"/>
      <c r="I377" s="1415"/>
      <c r="J377" s="1415"/>
      <c r="K377" s="1415"/>
      <c r="L377" s="1416"/>
      <c r="M377" s="750" t="s">
        <v>155</v>
      </c>
      <c r="N377" s="1465" t="s">
        <v>1694</v>
      </c>
      <c r="O377" s="1466"/>
      <c r="P377" s="375">
        <v>386</v>
      </c>
      <c r="Q377" s="1217"/>
      <c r="R377" s="745"/>
      <c r="S377" s="193"/>
      <c r="T377" s="1200"/>
      <c r="V377" s="87"/>
    </row>
    <row r="378" spans="1:22" ht="13.5" customHeight="1" thickBot="1" x14ac:dyDescent="0.2">
      <c r="A378" s="167"/>
      <c r="B378" s="960"/>
      <c r="C378" s="85"/>
      <c r="D378" s="1294"/>
      <c r="E378" s="1093"/>
      <c r="F378" s="1414" t="s">
        <v>170</v>
      </c>
      <c r="G378" s="1415"/>
      <c r="H378" s="1415"/>
      <c r="I378" s="1415"/>
      <c r="J378" s="1415"/>
      <c r="K378" s="1415"/>
      <c r="L378" s="1416"/>
      <c r="M378" s="750" t="s">
        <v>382</v>
      </c>
      <c r="N378" s="8" t="s">
        <v>1672</v>
      </c>
      <c r="O378" s="149" t="s">
        <v>407</v>
      </c>
      <c r="P378" s="375">
        <v>387</v>
      </c>
      <c r="Q378" s="376" t="str">
        <f t="shared" si="6"/>
        <v>✔</v>
      </c>
      <c r="R378" s="387"/>
      <c r="S378" s="193"/>
      <c r="T378" s="1200"/>
      <c r="V378" s="87"/>
    </row>
    <row r="379" spans="1:22" ht="13.5" customHeight="1" thickBot="1" x14ac:dyDescent="0.2">
      <c r="A379" s="167"/>
      <c r="B379" s="960"/>
      <c r="C379" s="85"/>
      <c r="D379" s="1299" t="s">
        <v>28</v>
      </c>
      <c r="E379" s="1439" t="s">
        <v>753</v>
      </c>
      <c r="F379" s="1439"/>
      <c r="G379" s="1439"/>
      <c r="H379" s="1439"/>
      <c r="I379" s="1439"/>
      <c r="J379" s="1439"/>
      <c r="K379" s="1439"/>
      <c r="L379" s="1440"/>
      <c r="M379" s="751" t="s">
        <v>154</v>
      </c>
      <c r="N379" s="8" t="s">
        <v>1664</v>
      </c>
      <c r="O379" s="149" t="s">
        <v>407</v>
      </c>
      <c r="P379" s="375">
        <v>388</v>
      </c>
      <c r="Q379" s="376" t="str">
        <f t="shared" si="6"/>
        <v>✔</v>
      </c>
      <c r="R379" s="387"/>
      <c r="S379" s="193"/>
      <c r="T379" s="1200"/>
      <c r="V379" s="87"/>
    </row>
    <row r="380" spans="1:22" ht="27" customHeight="1" thickBot="1" x14ac:dyDescent="0.2">
      <c r="A380" s="167"/>
      <c r="B380" s="960"/>
      <c r="C380" s="85"/>
      <c r="D380" s="1294"/>
      <c r="E380" s="1093"/>
      <c r="F380" s="1460" t="s">
        <v>1289</v>
      </c>
      <c r="G380" s="1461"/>
      <c r="H380" s="1461"/>
      <c r="I380" s="1461"/>
      <c r="J380" s="1461"/>
      <c r="K380" s="1461"/>
      <c r="L380" s="1462"/>
      <c r="M380" s="750" t="s">
        <v>155</v>
      </c>
      <c r="N380" s="1465" t="s">
        <v>1695</v>
      </c>
      <c r="O380" s="1466"/>
      <c r="P380" s="375">
        <v>389</v>
      </c>
      <c r="Q380" s="1217"/>
      <c r="R380" s="745"/>
      <c r="S380" s="193"/>
      <c r="T380" s="1200"/>
      <c r="V380" s="87"/>
    </row>
    <row r="381" spans="1:22" ht="24" customHeight="1" thickBot="1" x14ac:dyDescent="0.2">
      <c r="A381" s="167"/>
      <c r="B381" s="960"/>
      <c r="C381" s="85"/>
      <c r="D381" s="1299" t="s">
        <v>30</v>
      </c>
      <c r="E381" s="1433" t="s">
        <v>1209</v>
      </c>
      <c r="F381" s="1463"/>
      <c r="G381" s="1463"/>
      <c r="H381" s="1463"/>
      <c r="I381" s="1463"/>
      <c r="J381" s="1463"/>
      <c r="K381" s="1463"/>
      <c r="L381" s="1463"/>
      <c r="M381" s="750" t="s">
        <v>22</v>
      </c>
      <c r="N381" s="8" t="s">
        <v>1664</v>
      </c>
      <c r="O381" s="175" t="s">
        <v>407</v>
      </c>
      <c r="P381" s="375">
        <v>390</v>
      </c>
      <c r="Q381" s="376" t="str">
        <f t="shared" si="6"/>
        <v>✔</v>
      </c>
      <c r="R381" s="387"/>
      <c r="S381" s="193"/>
      <c r="T381" s="1200"/>
      <c r="V381" s="87"/>
    </row>
    <row r="382" spans="1:22" ht="31.9" customHeight="1" thickBot="1" x14ac:dyDescent="0.2">
      <c r="A382" s="167"/>
      <c r="B382" s="960"/>
      <c r="C382" s="85"/>
      <c r="D382" s="943"/>
      <c r="E382" s="936"/>
      <c r="F382" s="1463" t="s">
        <v>1212</v>
      </c>
      <c r="G382" s="1463"/>
      <c r="H382" s="1463"/>
      <c r="I382" s="1463"/>
      <c r="J382" s="1463"/>
      <c r="K382" s="1463"/>
      <c r="L382" s="1463"/>
      <c r="M382" s="755" t="str">
        <f>IF(N381="はい","A",(IF(N381="いいえ","-","A／-")))</f>
        <v>A</v>
      </c>
      <c r="N382" s="8" t="s">
        <v>1664</v>
      </c>
      <c r="O382" s="175" t="s">
        <v>1191</v>
      </c>
      <c r="P382" s="375">
        <v>391</v>
      </c>
      <c r="Q382" s="376" t="str">
        <f t="shared" si="6"/>
        <v>✔</v>
      </c>
      <c r="R382" s="387"/>
      <c r="S382" s="193"/>
      <c r="T382" s="1200"/>
      <c r="V382" s="87"/>
    </row>
    <row r="383" spans="1:22" ht="24" customHeight="1" thickBot="1" x14ac:dyDescent="0.2">
      <c r="A383" s="167"/>
      <c r="B383" s="961"/>
      <c r="C383" s="90"/>
      <c r="D383" s="944"/>
      <c r="E383" s="937"/>
      <c r="F383" s="1463" t="s">
        <v>1598</v>
      </c>
      <c r="G383" s="1463"/>
      <c r="H383" s="1463"/>
      <c r="I383" s="1463"/>
      <c r="J383" s="1463"/>
      <c r="K383" s="1463"/>
      <c r="L383" s="1463"/>
      <c r="M383" s="115" t="s">
        <v>534</v>
      </c>
      <c r="N383" s="362">
        <v>0</v>
      </c>
      <c r="O383" s="391" t="s">
        <v>533</v>
      </c>
      <c r="P383" s="375">
        <v>392</v>
      </c>
      <c r="Q383" s="1228" t="str">
        <f t="shared" si="6"/>
        <v>✔</v>
      </c>
      <c r="R383" s="387"/>
      <c r="S383" s="193"/>
      <c r="T383" s="1200"/>
      <c r="V383" s="87"/>
    </row>
    <row r="384" spans="1:22" ht="13.5" customHeight="1" thickBot="1" x14ac:dyDescent="0.2">
      <c r="A384" s="1057"/>
      <c r="B384" s="1046" t="s">
        <v>528</v>
      </c>
      <c r="C384" s="996"/>
      <c r="D384" s="996"/>
      <c r="E384" s="159"/>
      <c r="F384" s="159"/>
      <c r="G384" s="159"/>
      <c r="H384" s="160"/>
      <c r="I384" s="160"/>
      <c r="J384" s="160"/>
      <c r="K384" s="160"/>
      <c r="L384" s="757"/>
      <c r="M384" s="108"/>
      <c r="N384" s="108"/>
      <c r="O384" s="92"/>
      <c r="P384" s="375">
        <v>393</v>
      </c>
      <c r="Q384" s="387"/>
      <c r="S384" s="193"/>
      <c r="T384" s="1200"/>
      <c r="V384" s="87"/>
    </row>
    <row r="385" spans="1:23" ht="13.5" customHeight="1" thickBot="1" x14ac:dyDescent="0.2">
      <c r="A385" s="167"/>
      <c r="B385" s="960"/>
      <c r="C385" s="1068" t="s">
        <v>304</v>
      </c>
      <c r="D385" s="1415" t="s">
        <v>1294</v>
      </c>
      <c r="E385" s="1415"/>
      <c r="F385" s="1415"/>
      <c r="G385" s="1415"/>
      <c r="H385" s="1415"/>
      <c r="I385" s="1415"/>
      <c r="J385" s="1415"/>
      <c r="K385" s="1415"/>
      <c r="L385" s="1415"/>
      <c r="M385" s="114" t="s">
        <v>154</v>
      </c>
      <c r="N385" s="8" t="s">
        <v>1664</v>
      </c>
      <c r="O385" s="149" t="s">
        <v>407</v>
      </c>
      <c r="P385" s="375">
        <v>394</v>
      </c>
      <c r="Q385" s="1228" t="str">
        <f t="shared" si="6"/>
        <v>✔</v>
      </c>
      <c r="R385" s="387"/>
      <c r="S385" s="193"/>
      <c r="T385" s="1200"/>
      <c r="V385" s="87"/>
    </row>
    <row r="386" spans="1:23" ht="13.5" customHeight="1" thickBot="1" x14ac:dyDescent="0.2">
      <c r="A386" s="167"/>
      <c r="B386" s="960"/>
      <c r="C386" s="1229"/>
      <c r="D386" s="1414" t="s">
        <v>1398</v>
      </c>
      <c r="E386" s="1415"/>
      <c r="F386" s="1415"/>
      <c r="G386" s="1415"/>
      <c r="H386" s="1415"/>
      <c r="I386" s="1415"/>
      <c r="J386" s="1415"/>
      <c r="K386" s="1415"/>
      <c r="L386" s="1416"/>
      <c r="M386" s="114" t="s">
        <v>23</v>
      </c>
      <c r="N386" s="1465" t="s">
        <v>1696</v>
      </c>
      <c r="O386" s="1466"/>
      <c r="P386" s="375">
        <v>395</v>
      </c>
      <c r="Q386" s="1217"/>
      <c r="R386" s="387"/>
      <c r="S386" s="193"/>
      <c r="T386" s="1200"/>
      <c r="V386" s="87"/>
    </row>
    <row r="387" spans="1:23" ht="24" customHeight="1" thickBot="1" x14ac:dyDescent="0.2">
      <c r="A387" s="167"/>
      <c r="B387" s="960"/>
      <c r="C387" s="1068" t="s">
        <v>151</v>
      </c>
      <c r="D387" s="1415" t="s">
        <v>1295</v>
      </c>
      <c r="E387" s="1415"/>
      <c r="F387" s="1415"/>
      <c r="G387" s="1415"/>
      <c r="H387" s="1415"/>
      <c r="I387" s="1415"/>
      <c r="J387" s="1415"/>
      <c r="K387" s="1415"/>
      <c r="L387" s="1415"/>
      <c r="M387" s="114" t="s">
        <v>155</v>
      </c>
      <c r="N387" s="10" t="s">
        <v>1664</v>
      </c>
      <c r="O387" s="388" t="s">
        <v>1360</v>
      </c>
      <c r="P387" s="375">
        <v>396</v>
      </c>
      <c r="Q387" s="376" t="str">
        <f t="shared" si="6"/>
        <v>✔</v>
      </c>
      <c r="R387" s="387"/>
      <c r="S387" s="193"/>
      <c r="T387" s="1200"/>
      <c r="V387" s="87"/>
    </row>
    <row r="388" spans="1:23" ht="13.5" customHeight="1" thickBot="1" x14ac:dyDescent="0.2">
      <c r="A388" s="167"/>
      <c r="B388" s="960"/>
      <c r="C388" s="960"/>
      <c r="D388" s="1305" t="s">
        <v>24</v>
      </c>
      <c r="E388" s="1415" t="s">
        <v>1178</v>
      </c>
      <c r="F388" s="1415"/>
      <c r="G388" s="1415"/>
      <c r="H388" s="1415"/>
      <c r="I388" s="1415"/>
      <c r="J388" s="1415"/>
      <c r="K388" s="1415"/>
      <c r="L388" s="1415"/>
      <c r="M388" s="1096" t="str">
        <f>IF(N387="はい","C",(IF(N387="いいえ","-","C／-")))</f>
        <v>C</v>
      </c>
      <c r="N388" s="10" t="s">
        <v>1664</v>
      </c>
      <c r="O388" s="388" t="s">
        <v>1190</v>
      </c>
      <c r="P388" s="375">
        <v>397</v>
      </c>
      <c r="Q388" s="376" t="str">
        <f t="shared" ref="Q388:Q414" si="7">IF(N388="","未入力あり","✔")</f>
        <v>✔</v>
      </c>
      <c r="R388" s="387"/>
      <c r="S388" s="193"/>
      <c r="T388" s="1200"/>
      <c r="V388" s="87"/>
    </row>
    <row r="389" spans="1:23" ht="13.5" customHeight="1" thickBot="1" x14ac:dyDescent="0.2">
      <c r="A389" s="167"/>
      <c r="B389" s="960"/>
      <c r="C389" s="936"/>
      <c r="D389" s="1305" t="s">
        <v>303</v>
      </c>
      <c r="E389" s="1439" t="s">
        <v>1179</v>
      </c>
      <c r="F389" s="1439"/>
      <c r="G389" s="1439"/>
      <c r="H389" s="1439"/>
      <c r="I389" s="1439"/>
      <c r="J389" s="1439"/>
      <c r="K389" s="1439"/>
      <c r="L389" s="1439"/>
      <c r="M389" s="1090" t="str">
        <f>IF(N387="はい","A",(IF(N387="いいえ","-","A／-")))</f>
        <v>A</v>
      </c>
      <c r="N389" s="10" t="s">
        <v>1664</v>
      </c>
      <c r="O389" s="176" t="s">
        <v>1191</v>
      </c>
      <c r="P389" s="375">
        <v>398</v>
      </c>
      <c r="Q389" s="376" t="str">
        <f t="shared" si="7"/>
        <v>✔</v>
      </c>
      <c r="R389" s="387"/>
      <c r="S389" s="193"/>
      <c r="T389" s="1200"/>
      <c r="V389" s="87"/>
    </row>
    <row r="390" spans="1:23" ht="27.75" customHeight="1" thickBot="1" x14ac:dyDescent="0.2">
      <c r="A390" s="167"/>
      <c r="B390" s="960"/>
      <c r="C390" s="936"/>
      <c r="D390" s="1306"/>
      <c r="E390" s="1093"/>
      <c r="F390" s="1414" t="s">
        <v>1276</v>
      </c>
      <c r="G390" s="1415"/>
      <c r="H390" s="1415"/>
      <c r="I390" s="1415"/>
      <c r="J390" s="1415"/>
      <c r="K390" s="1415"/>
      <c r="L390" s="1415"/>
      <c r="M390" s="114" t="s">
        <v>23</v>
      </c>
      <c r="N390" s="1465" t="s">
        <v>1689</v>
      </c>
      <c r="O390" s="1466"/>
      <c r="P390" s="375">
        <v>399</v>
      </c>
      <c r="Q390" s="1217"/>
      <c r="R390" s="745"/>
      <c r="S390" s="193"/>
      <c r="T390" s="1200"/>
      <c r="V390" s="87"/>
    </row>
    <row r="391" spans="1:23" ht="24" customHeight="1" thickBot="1" x14ac:dyDescent="0.2">
      <c r="A391" s="167"/>
      <c r="B391" s="960"/>
      <c r="C391" s="936"/>
      <c r="D391" s="1305" t="s">
        <v>28</v>
      </c>
      <c r="E391" s="1439" t="s">
        <v>1296</v>
      </c>
      <c r="F391" s="1415"/>
      <c r="G391" s="1415"/>
      <c r="H391" s="1415"/>
      <c r="I391" s="1415"/>
      <c r="J391" s="1415"/>
      <c r="K391" s="1415"/>
      <c r="L391" s="1415"/>
      <c r="M391" s="1090" t="str">
        <f>IF(N387="はい","C",(IF(N387="いいえ","-","C／-")))</f>
        <v>C</v>
      </c>
      <c r="N391" s="10" t="s">
        <v>44</v>
      </c>
      <c r="O391" s="176" t="s">
        <v>1191</v>
      </c>
      <c r="P391" s="375">
        <v>400</v>
      </c>
      <c r="Q391" s="376" t="str">
        <f t="shared" si="7"/>
        <v>✔</v>
      </c>
      <c r="R391" s="387"/>
      <c r="S391" s="193"/>
      <c r="T391" s="1200"/>
      <c r="V391" s="87"/>
    </row>
    <row r="392" spans="1:23" ht="27.75" customHeight="1" thickBot="1" x14ac:dyDescent="0.2">
      <c r="A392" s="167"/>
      <c r="B392" s="960"/>
      <c r="C392" s="936"/>
      <c r="D392" s="1306"/>
      <c r="E392" s="1095"/>
      <c r="F392" s="1414" t="s">
        <v>1289</v>
      </c>
      <c r="G392" s="1415"/>
      <c r="H392" s="1415"/>
      <c r="I392" s="1415"/>
      <c r="J392" s="1415"/>
      <c r="K392" s="1415"/>
      <c r="L392" s="1415"/>
      <c r="M392" s="114" t="s">
        <v>23</v>
      </c>
      <c r="N392" s="1465"/>
      <c r="O392" s="1466"/>
      <c r="P392" s="375">
        <v>401</v>
      </c>
      <c r="Q392" s="1261"/>
      <c r="R392" s="745"/>
      <c r="S392" s="193"/>
      <c r="T392" s="1200"/>
      <c r="V392" s="87"/>
      <c r="W392" s="857"/>
    </row>
    <row r="393" spans="1:23" ht="13.5" customHeight="1" thickBot="1" x14ac:dyDescent="0.2">
      <c r="A393" s="167"/>
      <c r="B393" s="960"/>
      <c r="C393" s="936"/>
      <c r="D393" s="1306"/>
      <c r="E393" s="937"/>
      <c r="F393" s="1428" t="s">
        <v>1452</v>
      </c>
      <c r="G393" s="1420"/>
      <c r="H393" s="1420"/>
      <c r="I393" s="1420"/>
      <c r="J393" s="1420"/>
      <c r="K393" s="1420"/>
      <c r="L393" s="1420"/>
      <c r="M393" s="103" t="s">
        <v>1159</v>
      </c>
      <c r="N393" s="1250" t="s">
        <v>116</v>
      </c>
      <c r="O393" s="98"/>
      <c r="P393" s="375">
        <v>402</v>
      </c>
      <c r="Q393" s="387"/>
      <c r="R393" s="745"/>
      <c r="S393" s="193"/>
      <c r="T393" s="1200"/>
      <c r="V393" s="87"/>
      <c r="W393" s="857"/>
    </row>
    <row r="394" spans="1:23" ht="12.75" customHeight="1" thickBot="1" x14ac:dyDescent="0.2">
      <c r="A394" s="167"/>
      <c r="B394" s="960"/>
      <c r="C394" s="936"/>
      <c r="D394" s="1305" t="s">
        <v>30</v>
      </c>
      <c r="E394" s="1432" t="s">
        <v>1246</v>
      </c>
      <c r="F394" s="1420"/>
      <c r="G394" s="1420"/>
      <c r="H394" s="1420"/>
      <c r="I394" s="1420"/>
      <c r="J394" s="1420"/>
      <c r="K394" s="1420"/>
      <c r="L394" s="1421"/>
      <c r="M394" s="1088" t="str">
        <f>IF(N387="はい","C",(IF(N387="いいえ","-","C／-")))</f>
        <v>C</v>
      </c>
      <c r="N394" s="10" t="s">
        <v>1672</v>
      </c>
      <c r="O394" s="1083" t="s">
        <v>1170</v>
      </c>
      <c r="P394" s="375">
        <v>403</v>
      </c>
      <c r="Q394" s="1228" t="str">
        <f t="shared" si="7"/>
        <v>✔</v>
      </c>
      <c r="R394" s="387"/>
      <c r="S394" s="193"/>
      <c r="T394" s="1200"/>
      <c r="V394" s="87"/>
      <c r="W394" s="857"/>
    </row>
    <row r="395" spans="1:23" ht="169.15" customHeight="1" thickBot="1" x14ac:dyDescent="0.2">
      <c r="A395" s="167"/>
      <c r="B395" s="960"/>
      <c r="C395" s="936"/>
      <c r="D395" s="1309"/>
      <c r="E395" s="1071"/>
      <c r="F395" s="1414" t="s">
        <v>1248</v>
      </c>
      <c r="G395" s="1415"/>
      <c r="H395" s="1415"/>
      <c r="I395" s="1415"/>
      <c r="J395" s="1415"/>
      <c r="K395" s="1415"/>
      <c r="L395" s="1416"/>
      <c r="M395" s="114" t="s">
        <v>1247</v>
      </c>
      <c r="N395" s="866" t="s">
        <v>1697</v>
      </c>
      <c r="O395" s="494" t="s">
        <v>1180</v>
      </c>
      <c r="P395" s="375">
        <v>404</v>
      </c>
      <c r="Q395" s="1315" t="str">
        <f t="shared" si="7"/>
        <v>✔</v>
      </c>
      <c r="R395" s="387"/>
      <c r="S395" s="193"/>
      <c r="T395" s="1200"/>
      <c r="V395" s="87"/>
      <c r="W395" s="857"/>
    </row>
    <row r="396" spans="1:23" ht="30" customHeight="1" thickBot="1" x14ac:dyDescent="0.2">
      <c r="A396" s="167"/>
      <c r="B396" s="960"/>
      <c r="C396" s="937"/>
      <c r="D396" s="1307" t="s">
        <v>64</v>
      </c>
      <c r="E396" s="1420" t="s">
        <v>723</v>
      </c>
      <c r="F396" s="1420"/>
      <c r="G396" s="1420"/>
      <c r="H396" s="1420"/>
      <c r="I396" s="1420"/>
      <c r="J396" s="1420"/>
      <c r="K396" s="1420"/>
      <c r="L396" s="1420"/>
      <c r="M396" s="114" t="str">
        <f>IF(N387="はい","A",(IF(N387="いいえ","-","A／-")))</f>
        <v>A</v>
      </c>
      <c r="N396" s="10" t="s">
        <v>1664</v>
      </c>
      <c r="O396" s="175" t="s">
        <v>1249</v>
      </c>
      <c r="P396" s="375">
        <v>405</v>
      </c>
      <c r="Q396" s="376" t="str">
        <f t="shared" si="7"/>
        <v>✔</v>
      </c>
      <c r="R396" s="387"/>
      <c r="S396" s="193"/>
      <c r="T396" s="1200"/>
      <c r="V396" s="87"/>
      <c r="W396" s="857"/>
    </row>
    <row r="397" spans="1:23" ht="21" customHeight="1" thickBot="1" x14ac:dyDescent="0.2">
      <c r="A397" s="1057"/>
      <c r="B397" s="1046" t="s">
        <v>422</v>
      </c>
      <c r="C397" s="997"/>
      <c r="D397" s="997"/>
      <c r="E397" s="997"/>
      <c r="F397" s="997"/>
      <c r="G397" s="997"/>
      <c r="H397" s="1054"/>
      <c r="I397" s="1054"/>
      <c r="J397" s="1054"/>
      <c r="K397" s="1054"/>
      <c r="L397" s="1055"/>
      <c r="M397" s="91"/>
      <c r="N397" s="476"/>
      <c r="O397" s="92"/>
      <c r="P397" s="375">
        <v>406</v>
      </c>
      <c r="Q397" s="1217"/>
      <c r="S397" s="193"/>
      <c r="T397" s="1200"/>
      <c r="V397" s="87"/>
      <c r="W397" s="857"/>
    </row>
    <row r="398" spans="1:23" ht="36" customHeight="1" thickBot="1" x14ac:dyDescent="0.2">
      <c r="A398" s="167"/>
      <c r="B398" s="943"/>
      <c r="C398" s="1043" t="s">
        <v>304</v>
      </c>
      <c r="D398" s="1439" t="s">
        <v>1397</v>
      </c>
      <c r="E398" s="1415"/>
      <c r="F398" s="1415"/>
      <c r="G398" s="1415"/>
      <c r="H398" s="1415"/>
      <c r="I398" s="1415"/>
      <c r="J398" s="1415"/>
      <c r="K398" s="1415"/>
      <c r="L398" s="1415"/>
      <c r="M398" s="179" t="s">
        <v>185</v>
      </c>
      <c r="N398" s="8" t="s">
        <v>1664</v>
      </c>
      <c r="O398" s="149" t="s">
        <v>407</v>
      </c>
      <c r="P398" s="375">
        <v>407</v>
      </c>
      <c r="Q398" s="376" t="str">
        <f t="shared" si="7"/>
        <v>✔</v>
      </c>
      <c r="R398" s="387"/>
      <c r="S398" s="193"/>
      <c r="T398" s="1200"/>
      <c r="V398" s="87"/>
      <c r="W398" s="857"/>
    </row>
    <row r="399" spans="1:23" ht="24" customHeight="1" thickBot="1" x14ac:dyDescent="0.2">
      <c r="A399" s="167"/>
      <c r="B399" s="943"/>
      <c r="C399" s="944"/>
      <c r="D399" s="1093"/>
      <c r="E399" s="1414" t="s">
        <v>1453</v>
      </c>
      <c r="F399" s="1415"/>
      <c r="G399" s="1415"/>
      <c r="H399" s="1415"/>
      <c r="I399" s="1415"/>
      <c r="J399" s="1415"/>
      <c r="K399" s="1415"/>
      <c r="L399" s="1415"/>
      <c r="M399" s="103" t="s">
        <v>156</v>
      </c>
      <c r="N399" s="1248" t="s">
        <v>198</v>
      </c>
      <c r="O399" s="149"/>
      <c r="P399" s="375">
        <v>408</v>
      </c>
      <c r="Q399" s="1217"/>
      <c r="S399" s="193"/>
      <c r="T399" s="1200"/>
      <c r="V399" s="87"/>
      <c r="W399" s="857"/>
    </row>
    <row r="400" spans="1:23" ht="25.15" customHeight="1" thickBot="1" x14ac:dyDescent="0.2">
      <c r="A400" s="167"/>
      <c r="B400" s="943"/>
      <c r="C400" s="1043" t="s">
        <v>151</v>
      </c>
      <c r="D400" s="1417" t="s">
        <v>1561</v>
      </c>
      <c r="E400" s="1417"/>
      <c r="F400" s="1417"/>
      <c r="G400" s="1417"/>
      <c r="H400" s="1417"/>
      <c r="I400" s="1417"/>
      <c r="J400" s="1417"/>
      <c r="K400" s="1417"/>
      <c r="L400" s="1418"/>
      <c r="M400" s="754" t="s">
        <v>154</v>
      </c>
      <c r="N400" s="8" t="s">
        <v>1664</v>
      </c>
      <c r="O400" s="391" t="s">
        <v>407</v>
      </c>
      <c r="P400" s="375">
        <v>409</v>
      </c>
      <c r="Q400" s="376" t="str">
        <f t="shared" si="7"/>
        <v>✔</v>
      </c>
      <c r="R400" s="387"/>
      <c r="S400" s="193"/>
      <c r="T400" s="1200"/>
      <c r="V400" s="87"/>
      <c r="W400" s="857"/>
    </row>
    <row r="401" spans="1:22" ht="24" customHeight="1" thickBot="1" x14ac:dyDescent="0.2">
      <c r="A401" s="167"/>
      <c r="B401" s="961"/>
      <c r="C401" s="90"/>
      <c r="D401" s="1097"/>
      <c r="E401" s="1093"/>
      <c r="F401" s="1414" t="s">
        <v>1275</v>
      </c>
      <c r="G401" s="1415"/>
      <c r="H401" s="1415"/>
      <c r="I401" s="1415"/>
      <c r="J401" s="1415"/>
      <c r="K401" s="1415"/>
      <c r="L401" s="1416"/>
      <c r="M401" s="750" t="s">
        <v>23</v>
      </c>
      <c r="N401" s="1465" t="s">
        <v>1692</v>
      </c>
      <c r="O401" s="1466"/>
      <c r="P401" s="375">
        <v>410</v>
      </c>
      <c r="Q401" s="1217"/>
      <c r="R401" s="745"/>
      <c r="S401" s="193"/>
      <c r="T401" s="1200"/>
      <c r="V401" s="87"/>
    </row>
    <row r="402" spans="1:22" ht="13.9" customHeight="1" thickBot="1" x14ac:dyDescent="0.2">
      <c r="A402" s="1057"/>
      <c r="B402" s="1046" t="s">
        <v>728</v>
      </c>
      <c r="C402" s="997"/>
      <c r="D402" s="997"/>
      <c r="E402" s="170"/>
      <c r="F402" s="159"/>
      <c r="G402" s="170"/>
      <c r="H402" s="160"/>
      <c r="I402" s="160"/>
      <c r="J402" s="160"/>
      <c r="K402" s="160"/>
      <c r="L402" s="757"/>
      <c r="M402" s="91"/>
      <c r="N402" s="476"/>
      <c r="O402" s="92"/>
      <c r="P402" s="375">
        <v>411</v>
      </c>
      <c r="Q402" s="1217"/>
      <c r="S402" s="193"/>
      <c r="T402" s="1200"/>
      <c r="V402" s="87"/>
    </row>
    <row r="403" spans="1:22" ht="24" customHeight="1" thickBot="1" x14ac:dyDescent="0.2">
      <c r="A403" s="167"/>
      <c r="B403" s="943"/>
      <c r="C403" s="1043" t="s">
        <v>304</v>
      </c>
      <c r="D403" s="1439" t="s">
        <v>1265</v>
      </c>
      <c r="E403" s="1415"/>
      <c r="F403" s="1415"/>
      <c r="G403" s="1415"/>
      <c r="H403" s="1415"/>
      <c r="I403" s="1415"/>
      <c r="J403" s="1415"/>
      <c r="K403" s="1415"/>
      <c r="L403" s="1415"/>
      <c r="M403" s="114" t="s">
        <v>21</v>
      </c>
      <c r="N403" s="8" t="s">
        <v>1664</v>
      </c>
      <c r="O403" s="451" t="s">
        <v>407</v>
      </c>
      <c r="P403" s="375">
        <v>412</v>
      </c>
      <c r="Q403" s="376" t="str">
        <f t="shared" si="7"/>
        <v>✔</v>
      </c>
      <c r="R403" s="387"/>
      <c r="S403" s="193"/>
      <c r="T403" s="1200"/>
      <c r="V403" s="87"/>
    </row>
    <row r="404" spans="1:22" ht="22.5" customHeight="1" thickBot="1" x14ac:dyDescent="0.2">
      <c r="A404" s="1260"/>
      <c r="B404" s="943"/>
      <c r="C404" s="1043" t="s">
        <v>151</v>
      </c>
      <c r="D404" s="1417" t="s">
        <v>1562</v>
      </c>
      <c r="E404" s="1417"/>
      <c r="F404" s="1417"/>
      <c r="G404" s="1417"/>
      <c r="H404" s="1417"/>
      <c r="I404" s="1417"/>
      <c r="J404" s="1417"/>
      <c r="K404" s="1417"/>
      <c r="L404" s="1417"/>
      <c r="M404" s="114" t="s">
        <v>21</v>
      </c>
      <c r="N404" s="8" t="s">
        <v>1664</v>
      </c>
      <c r="O404" s="831" t="s">
        <v>407</v>
      </c>
      <c r="P404" s="375">
        <v>413</v>
      </c>
      <c r="Q404" s="376" t="str">
        <f t="shared" si="7"/>
        <v>✔</v>
      </c>
      <c r="R404" s="87"/>
      <c r="V404" s="87"/>
    </row>
    <row r="405" spans="1:22" ht="22.5" customHeight="1" thickBot="1" x14ac:dyDescent="0.2">
      <c r="A405" s="1260"/>
      <c r="B405" s="943"/>
      <c r="C405" s="1043"/>
      <c r="D405" s="1417" t="s">
        <v>1563</v>
      </c>
      <c r="E405" s="1417"/>
      <c r="F405" s="1417"/>
      <c r="G405" s="1417"/>
      <c r="H405" s="1417"/>
      <c r="I405" s="1417"/>
      <c r="J405" s="1417"/>
      <c r="K405" s="1417"/>
      <c r="L405" s="1417"/>
      <c r="M405" s="114" t="s">
        <v>22</v>
      </c>
      <c r="N405" s="8" t="s">
        <v>1664</v>
      </c>
      <c r="O405" s="831" t="s">
        <v>407</v>
      </c>
      <c r="P405" s="375">
        <v>414</v>
      </c>
      <c r="Q405" s="376" t="str">
        <f t="shared" si="7"/>
        <v>✔</v>
      </c>
      <c r="R405" s="87"/>
      <c r="V405" s="87"/>
    </row>
    <row r="406" spans="1:22" ht="15" customHeight="1" thickBot="1" x14ac:dyDescent="0.2">
      <c r="A406" s="167"/>
      <c r="B406" s="943"/>
      <c r="C406" s="1043" t="s">
        <v>1239</v>
      </c>
      <c r="D406" s="1432" t="s">
        <v>1241</v>
      </c>
      <c r="E406" s="1432"/>
      <c r="F406" s="1432"/>
      <c r="G406" s="1432"/>
      <c r="H406" s="1432"/>
      <c r="I406" s="1432"/>
      <c r="J406" s="1432"/>
      <c r="K406" s="1432"/>
      <c r="L406" s="1432"/>
      <c r="M406" s="114" t="s">
        <v>21</v>
      </c>
      <c r="N406" s="8" t="s">
        <v>1664</v>
      </c>
      <c r="O406" s="831" t="s">
        <v>407</v>
      </c>
      <c r="P406" s="375">
        <v>415</v>
      </c>
      <c r="Q406" s="376" t="str">
        <f t="shared" si="7"/>
        <v>✔</v>
      </c>
      <c r="R406" s="387"/>
      <c r="S406" s="193"/>
      <c r="T406" s="1200"/>
      <c r="V406" s="87"/>
    </row>
    <row r="407" spans="1:22" ht="15" customHeight="1" thickBot="1" x14ac:dyDescent="0.2">
      <c r="A407" s="167"/>
      <c r="B407" s="943"/>
      <c r="C407" s="1043" t="s">
        <v>1240</v>
      </c>
      <c r="D407" s="1432" t="s">
        <v>1242</v>
      </c>
      <c r="E407" s="1432"/>
      <c r="F407" s="1432"/>
      <c r="G407" s="1432"/>
      <c r="H407" s="1432"/>
      <c r="I407" s="1432"/>
      <c r="J407" s="1432"/>
      <c r="K407" s="1432"/>
      <c r="L407" s="1432"/>
      <c r="M407" s="114" t="s">
        <v>22</v>
      </c>
      <c r="N407" s="8" t="s">
        <v>1664</v>
      </c>
      <c r="O407" s="388" t="s">
        <v>407</v>
      </c>
      <c r="P407" s="375">
        <v>416</v>
      </c>
      <c r="Q407" s="376" t="str">
        <f t="shared" si="7"/>
        <v>✔</v>
      </c>
      <c r="R407" s="387"/>
      <c r="S407" s="193"/>
      <c r="T407" s="1200"/>
      <c r="V407" s="87"/>
    </row>
    <row r="408" spans="1:22" ht="15" customHeight="1" thickBot="1" x14ac:dyDescent="0.2">
      <c r="A408" s="167"/>
      <c r="B408" s="960"/>
      <c r="C408" s="85"/>
      <c r="D408" s="936"/>
      <c r="E408" s="1428" t="s">
        <v>1454</v>
      </c>
      <c r="F408" s="1420"/>
      <c r="G408" s="1420"/>
      <c r="H408" s="1420"/>
      <c r="I408" s="1420"/>
      <c r="J408" s="1420"/>
      <c r="K408" s="1420"/>
      <c r="L408" s="1421"/>
      <c r="M408" s="115" t="s">
        <v>1167</v>
      </c>
      <c r="N408" s="1248" t="s">
        <v>199</v>
      </c>
      <c r="O408" s="388"/>
      <c r="P408" s="375">
        <v>417</v>
      </c>
      <c r="Q408" s="1217"/>
      <c r="R408" s="387"/>
      <c r="S408" s="193"/>
      <c r="T408" s="1200"/>
      <c r="V408" s="87"/>
    </row>
    <row r="409" spans="1:22" ht="15" customHeight="1" thickBot="1" x14ac:dyDescent="0.2">
      <c r="A409" s="167"/>
      <c r="B409" s="943"/>
      <c r="C409" s="1043" t="s">
        <v>153</v>
      </c>
      <c r="D409" s="1432" t="s">
        <v>725</v>
      </c>
      <c r="E409" s="1420"/>
      <c r="F409" s="1420"/>
      <c r="G409" s="1420"/>
      <c r="H409" s="1420"/>
      <c r="I409" s="1420"/>
      <c r="J409" s="1420"/>
      <c r="K409" s="1420"/>
      <c r="L409" s="1421"/>
      <c r="M409" s="750" t="s">
        <v>23</v>
      </c>
      <c r="N409" s="8" t="s">
        <v>1672</v>
      </c>
      <c r="O409" s="388" t="s">
        <v>407</v>
      </c>
      <c r="P409" s="375">
        <v>418</v>
      </c>
      <c r="Q409" s="376" t="str">
        <f t="shared" si="7"/>
        <v>✔</v>
      </c>
      <c r="R409" s="387"/>
      <c r="S409" s="193"/>
      <c r="T409" s="1200"/>
      <c r="V409" s="87"/>
    </row>
    <row r="410" spans="1:22" ht="36.75" customHeight="1" thickBot="1" x14ac:dyDescent="0.2">
      <c r="A410" s="167"/>
      <c r="B410" s="960"/>
      <c r="C410" s="85"/>
      <c r="D410" s="962"/>
      <c r="E410" s="1419" t="s">
        <v>1205</v>
      </c>
      <c r="F410" s="1420"/>
      <c r="G410" s="1420"/>
      <c r="H410" s="1420"/>
      <c r="I410" s="1420"/>
      <c r="J410" s="1420"/>
      <c r="K410" s="1420"/>
      <c r="L410" s="1420"/>
      <c r="M410" s="1033"/>
      <c r="N410" s="110"/>
      <c r="O410" s="111"/>
      <c r="P410" s="375">
        <v>419</v>
      </c>
      <c r="Q410" s="1217"/>
      <c r="R410" s="387"/>
      <c r="S410" s="193"/>
      <c r="T410" s="1200"/>
      <c r="V410" s="87"/>
    </row>
    <row r="411" spans="1:22" ht="23.25" customHeight="1" thickBot="1" x14ac:dyDescent="0.2">
      <c r="A411" s="167"/>
      <c r="B411" s="960"/>
      <c r="C411" s="85"/>
      <c r="D411" s="962"/>
      <c r="E411" s="1039"/>
      <c r="F411" s="983" t="s">
        <v>724</v>
      </c>
      <c r="G411" s="1420" t="s">
        <v>726</v>
      </c>
      <c r="H411" s="1420"/>
      <c r="I411" s="1420"/>
      <c r="J411" s="1420"/>
      <c r="K411" s="1420"/>
      <c r="L411" s="1421"/>
      <c r="M411" s="1090" t="str">
        <f>IF(N409="はい","A",(IF(N409="いいえ","-","A／-")))</f>
        <v>-</v>
      </c>
      <c r="N411" s="8" t="s">
        <v>44</v>
      </c>
      <c r="O411" s="388" t="s">
        <v>1206</v>
      </c>
      <c r="P411" s="375">
        <v>420</v>
      </c>
      <c r="Q411" s="376" t="str">
        <f t="shared" si="7"/>
        <v>✔</v>
      </c>
      <c r="R411" s="387"/>
      <c r="S411" s="193"/>
      <c r="T411" s="1200"/>
      <c r="V411" s="87"/>
    </row>
    <row r="412" spans="1:22" ht="24" customHeight="1" thickBot="1" x14ac:dyDescent="0.2">
      <c r="A412" s="167"/>
      <c r="B412" s="960"/>
      <c r="C412" s="85"/>
      <c r="D412" s="962"/>
      <c r="E412" s="87"/>
      <c r="F412" s="983" t="s">
        <v>158</v>
      </c>
      <c r="G412" s="1420" t="s">
        <v>1244</v>
      </c>
      <c r="H412" s="1420"/>
      <c r="I412" s="1420"/>
      <c r="J412" s="1420"/>
      <c r="K412" s="1420"/>
      <c r="L412" s="1421"/>
      <c r="M412" s="1090" t="str">
        <f>IF(N409="はい","A",(IF(N409="いいえ","-","A／-")))</f>
        <v>-</v>
      </c>
      <c r="N412" s="8" t="s">
        <v>44</v>
      </c>
      <c r="O412" s="388" t="s">
        <v>1207</v>
      </c>
      <c r="P412" s="375">
        <v>421</v>
      </c>
      <c r="Q412" s="376" t="str">
        <f t="shared" si="7"/>
        <v>✔</v>
      </c>
      <c r="R412" s="387"/>
      <c r="S412" s="193"/>
      <c r="T412" s="1200"/>
      <c r="V412" s="87"/>
    </row>
    <row r="413" spans="1:22" ht="13.5" customHeight="1" thickBot="1" x14ac:dyDescent="0.2">
      <c r="A413" s="167"/>
      <c r="B413" s="960"/>
      <c r="C413" s="85"/>
      <c r="D413" s="1053"/>
      <c r="E413" s="87"/>
      <c r="F413" s="983" t="s">
        <v>150</v>
      </c>
      <c r="G413" s="1420" t="s">
        <v>1243</v>
      </c>
      <c r="H413" s="1420"/>
      <c r="I413" s="1420"/>
      <c r="J413" s="1420"/>
      <c r="K413" s="1420"/>
      <c r="L413" s="1421"/>
      <c r="M413" s="1090" t="str">
        <f>IF(N409="はい","A",(IF(N409="いいえ","-","A／-")))</f>
        <v>-</v>
      </c>
      <c r="N413" s="8" t="s">
        <v>44</v>
      </c>
      <c r="O413" s="388" t="s">
        <v>1207</v>
      </c>
      <c r="P413" s="375">
        <v>422</v>
      </c>
      <c r="Q413" s="376" t="str">
        <f t="shared" si="7"/>
        <v>✔</v>
      </c>
      <c r="R413" s="387"/>
      <c r="S413" s="193"/>
      <c r="T413" s="1200"/>
      <c r="V413" s="87"/>
    </row>
    <row r="414" spans="1:22" ht="13.5" customHeight="1" thickBot="1" x14ac:dyDescent="0.2">
      <c r="A414" s="167"/>
      <c r="B414" s="943"/>
      <c r="C414" s="1043" t="s">
        <v>65</v>
      </c>
      <c r="D414" s="1432" t="s">
        <v>727</v>
      </c>
      <c r="E414" s="1432"/>
      <c r="F414" s="1420"/>
      <c r="G414" s="1420"/>
      <c r="H414" s="1420"/>
      <c r="I414" s="1420"/>
      <c r="J414" s="1420"/>
      <c r="K414" s="1420"/>
      <c r="L414" s="1421"/>
      <c r="M414" s="751" t="s">
        <v>21</v>
      </c>
      <c r="N414" s="8" t="s">
        <v>1664</v>
      </c>
      <c r="O414" s="388" t="s">
        <v>407</v>
      </c>
      <c r="P414" s="375">
        <v>423</v>
      </c>
      <c r="Q414" s="376" t="str">
        <f t="shared" si="7"/>
        <v>✔</v>
      </c>
      <c r="R414" s="387"/>
      <c r="S414" s="193"/>
      <c r="T414" s="1200"/>
      <c r="V414" s="87"/>
    </row>
    <row r="415" spans="1:22" ht="18.75" customHeight="1" x14ac:dyDescent="0.15">
      <c r="C415" s="1321"/>
      <c r="D415" s="1321"/>
      <c r="E415" s="1321"/>
      <c r="S415" s="89"/>
      <c r="V415" s="87"/>
    </row>
    <row r="416" spans="1:22" ht="18.75" customHeight="1" x14ac:dyDescent="0.15">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sheetData>
  <sheetProtection formatCells="0" formatColumns="0" formatRows="0" insertHyperlinks="0"/>
  <dataConsolidate/>
  <mergeCells count="344">
    <mergeCell ref="C7:H7"/>
    <mergeCell ref="G114:L114"/>
    <mergeCell ref="F113:L113"/>
    <mergeCell ref="L2:O2"/>
    <mergeCell ref="L4:O4"/>
    <mergeCell ref="F36:L36"/>
    <mergeCell ref="F42:L42"/>
    <mergeCell ref="G37:L37"/>
    <mergeCell ref="G38:L38"/>
    <mergeCell ref="N101:O101"/>
    <mergeCell ref="F78:L78"/>
    <mergeCell ref="F79:L79"/>
    <mergeCell ref="G83:L83"/>
    <mergeCell ref="G18:L18"/>
    <mergeCell ref="F19:L19"/>
    <mergeCell ref="G20:L20"/>
    <mergeCell ref="F93:L93"/>
    <mergeCell ref="F94:L94"/>
    <mergeCell ref="C4:H4"/>
    <mergeCell ref="C5:H5"/>
    <mergeCell ref="C6:H6"/>
    <mergeCell ref="G47:L47"/>
    <mergeCell ref="G51:L51"/>
    <mergeCell ref="G52:L52"/>
    <mergeCell ref="G53:L53"/>
    <mergeCell ref="H12:L12"/>
    <mergeCell ref="G34:L34"/>
    <mergeCell ref="G29:L29"/>
    <mergeCell ref="F377:L377"/>
    <mergeCell ref="H84:L84"/>
    <mergeCell ref="G69:L69"/>
    <mergeCell ref="F68:L68"/>
    <mergeCell ref="D332:L332"/>
    <mergeCell ref="E362:L362"/>
    <mergeCell ref="G172:L172"/>
    <mergeCell ref="F176:L176"/>
    <mergeCell ref="F171:L171"/>
    <mergeCell ref="G177:L177"/>
    <mergeCell ref="H141:L141"/>
    <mergeCell ref="H142:L142"/>
    <mergeCell ref="F138:L138"/>
    <mergeCell ref="F144:L144"/>
    <mergeCell ref="G140:L140"/>
    <mergeCell ref="G183:L183"/>
    <mergeCell ref="D306:L306"/>
    <mergeCell ref="D307:L307"/>
    <mergeCell ref="H197:L197"/>
    <mergeCell ref="H204:L204"/>
    <mergeCell ref="E329:L329"/>
    <mergeCell ref="N66:O66"/>
    <mergeCell ref="G35:L35"/>
    <mergeCell ref="G25:L25"/>
    <mergeCell ref="F80:L80"/>
    <mergeCell ref="G85:L85"/>
    <mergeCell ref="C8:H8"/>
    <mergeCell ref="F192:L192"/>
    <mergeCell ref="F132:L132"/>
    <mergeCell ref="H191:L191"/>
    <mergeCell ref="H143:L143"/>
    <mergeCell ref="F151:L151"/>
    <mergeCell ref="F182:L182"/>
    <mergeCell ref="G152:L152"/>
    <mergeCell ref="H181:L181"/>
    <mergeCell ref="H164:L164"/>
    <mergeCell ref="G86:L86"/>
    <mergeCell ref="H82:L82"/>
    <mergeCell ref="F58:L58"/>
    <mergeCell ref="E76:L76"/>
    <mergeCell ref="E75:L75"/>
    <mergeCell ref="G59:L59"/>
    <mergeCell ref="F60:L60"/>
    <mergeCell ref="C9:H9"/>
    <mergeCell ref="C10:H11"/>
    <mergeCell ref="G67:L67"/>
    <mergeCell ref="G61:L61"/>
    <mergeCell ref="G66:L66"/>
    <mergeCell ref="G65:L65"/>
    <mergeCell ref="F110:L110"/>
    <mergeCell ref="Q12:Q15"/>
    <mergeCell ref="G104:L104"/>
    <mergeCell ref="F103:L103"/>
    <mergeCell ref="G101:L101"/>
    <mergeCell ref="F98:L98"/>
    <mergeCell ref="F100:L100"/>
    <mergeCell ref="F102:L102"/>
    <mergeCell ref="G95:L95"/>
    <mergeCell ref="F21:L21"/>
    <mergeCell ref="G22:L22"/>
    <mergeCell ref="F23:L23"/>
    <mergeCell ref="G24:L24"/>
    <mergeCell ref="G41:L41"/>
    <mergeCell ref="F26:L26"/>
    <mergeCell ref="F27:L27"/>
    <mergeCell ref="F28:L28"/>
    <mergeCell ref="G32:L32"/>
    <mergeCell ref="G30:L30"/>
    <mergeCell ref="G33:L33"/>
    <mergeCell ref="H88:L88"/>
    <mergeCell ref="F89:L89"/>
    <mergeCell ref="G90:L90"/>
    <mergeCell ref="G91:L91"/>
    <mergeCell ref="G109:L109"/>
    <mergeCell ref="F111:L111"/>
    <mergeCell ref="F112:L112"/>
    <mergeCell ref="E74:L74"/>
    <mergeCell ref="G81:L81"/>
    <mergeCell ref="F108:L108"/>
    <mergeCell ref="G99:L99"/>
    <mergeCell ref="G96:L96"/>
    <mergeCell ref="G97:L97"/>
    <mergeCell ref="G87:L87"/>
    <mergeCell ref="G92:L92"/>
    <mergeCell ref="G39:L39"/>
    <mergeCell ref="G40:L40"/>
    <mergeCell ref="G62:L62"/>
    <mergeCell ref="F63:L63"/>
    <mergeCell ref="F54:L54"/>
    <mergeCell ref="F49:L49"/>
    <mergeCell ref="D56:L56"/>
    <mergeCell ref="E57:L57"/>
    <mergeCell ref="G64:L64"/>
    <mergeCell ref="G45:L45"/>
    <mergeCell ref="G46:L46"/>
    <mergeCell ref="F44:L44"/>
    <mergeCell ref="F50:L50"/>
    <mergeCell ref="F43:L43"/>
    <mergeCell ref="G370:L370"/>
    <mergeCell ref="H371:L371"/>
    <mergeCell ref="D243:L243"/>
    <mergeCell ref="G218:L218"/>
    <mergeCell ref="E220:L220"/>
    <mergeCell ref="F236:L236"/>
    <mergeCell ref="F210:L210"/>
    <mergeCell ref="F199:L199"/>
    <mergeCell ref="G202:L202"/>
    <mergeCell ref="E226:E229"/>
    <mergeCell ref="G326:L326"/>
    <mergeCell ref="H327:L327"/>
    <mergeCell ref="H328:L328"/>
    <mergeCell ref="D235:L235"/>
    <mergeCell ref="E317:L317"/>
    <mergeCell ref="F213:L213"/>
    <mergeCell ref="E224:L224"/>
    <mergeCell ref="F240:L240"/>
    <mergeCell ref="E241:L241"/>
    <mergeCell ref="F250:L250"/>
    <mergeCell ref="F338:L338"/>
    <mergeCell ref="F350:L350"/>
    <mergeCell ref="E352:L352"/>
    <mergeCell ref="E315:L315"/>
    <mergeCell ref="E365:L365"/>
    <mergeCell ref="F226:L226"/>
    <mergeCell ref="F227:L227"/>
    <mergeCell ref="F337:L337"/>
    <mergeCell ref="E353:L353"/>
    <mergeCell ref="F343:L343"/>
    <mergeCell ref="F369:L369"/>
    <mergeCell ref="E301:L301"/>
    <mergeCell ref="F233:L233"/>
    <mergeCell ref="G251:L251"/>
    <mergeCell ref="F339:L339"/>
    <mergeCell ref="F340:L340"/>
    <mergeCell ref="F344:L344"/>
    <mergeCell ref="F345:L345"/>
    <mergeCell ref="F346:L346"/>
    <mergeCell ref="F318:L318"/>
    <mergeCell ref="G325:L325"/>
    <mergeCell ref="F342:L342"/>
    <mergeCell ref="E296:L296"/>
    <mergeCell ref="E299:L299"/>
    <mergeCell ref="E300:L300"/>
    <mergeCell ref="D303:L303"/>
    <mergeCell ref="D304:L304"/>
    <mergeCell ref="E330:L330"/>
    <mergeCell ref="N390:O390"/>
    <mergeCell ref="N392:O392"/>
    <mergeCell ref="N377:O377"/>
    <mergeCell ref="N185:O185"/>
    <mergeCell ref="N191:O191"/>
    <mergeCell ref="N170:O170"/>
    <mergeCell ref="N302:O302"/>
    <mergeCell ref="N327:O327"/>
    <mergeCell ref="N401:O401"/>
    <mergeCell ref="N374:O374"/>
    <mergeCell ref="N371:O371"/>
    <mergeCell ref="N386:O386"/>
    <mergeCell ref="N181:O181"/>
    <mergeCell ref="N197:O197"/>
    <mergeCell ref="N204:O204"/>
    <mergeCell ref="N380:O380"/>
    <mergeCell ref="N175:O175"/>
    <mergeCell ref="N305:O305"/>
    <mergeCell ref="N314:O314"/>
    <mergeCell ref="N368:O368"/>
    <mergeCell ref="J10:J11"/>
    <mergeCell ref="N159:O159"/>
    <mergeCell ref="N164:O164"/>
    <mergeCell ref="N143:O143"/>
    <mergeCell ref="N114:O114"/>
    <mergeCell ref="F71:L71"/>
    <mergeCell ref="F72:L72"/>
    <mergeCell ref="F73:L73"/>
    <mergeCell ref="I154:L154"/>
    <mergeCell ref="H159:L159"/>
    <mergeCell ref="D130:L130"/>
    <mergeCell ref="F137:L137"/>
    <mergeCell ref="N154:O154"/>
    <mergeCell ref="N53:O53"/>
    <mergeCell ref="N47:O47"/>
    <mergeCell ref="F17:L17"/>
    <mergeCell ref="F147:L147"/>
    <mergeCell ref="G105:L105"/>
    <mergeCell ref="G106:L106"/>
    <mergeCell ref="N125:O125"/>
    <mergeCell ref="N65:O65"/>
    <mergeCell ref="F115:L115"/>
    <mergeCell ref="F116:L116"/>
    <mergeCell ref="F82:G82"/>
    <mergeCell ref="D414:L414"/>
    <mergeCell ref="E410:L410"/>
    <mergeCell ref="G411:L411"/>
    <mergeCell ref="G412:L412"/>
    <mergeCell ref="G413:L413"/>
    <mergeCell ref="D404:L404"/>
    <mergeCell ref="D405:L405"/>
    <mergeCell ref="E331:L331"/>
    <mergeCell ref="E391:L391"/>
    <mergeCell ref="F392:L392"/>
    <mergeCell ref="F393:L393"/>
    <mergeCell ref="F378:L378"/>
    <mergeCell ref="E379:L379"/>
    <mergeCell ref="F380:L380"/>
    <mergeCell ref="E381:L381"/>
    <mergeCell ref="F382:L382"/>
    <mergeCell ref="F383:L383"/>
    <mergeCell ref="D385:L385"/>
    <mergeCell ref="E389:L389"/>
    <mergeCell ref="F390:L390"/>
    <mergeCell ref="E388:L388"/>
    <mergeCell ref="D387:L387"/>
    <mergeCell ref="F375:L375"/>
    <mergeCell ref="E367:L367"/>
    <mergeCell ref="E408:L408"/>
    <mergeCell ref="D409:L409"/>
    <mergeCell ref="D407:L407"/>
    <mergeCell ref="E314:L314"/>
    <mergeCell ref="H374:L374"/>
    <mergeCell ref="F401:L401"/>
    <mergeCell ref="E399:L399"/>
    <mergeCell ref="D400:L400"/>
    <mergeCell ref="E394:L394"/>
    <mergeCell ref="E396:L396"/>
    <mergeCell ref="D398:L398"/>
    <mergeCell ref="D403:L403"/>
    <mergeCell ref="F395:L395"/>
    <mergeCell ref="D406:L406"/>
    <mergeCell ref="F334:L334"/>
    <mergeCell ref="F333:L333"/>
    <mergeCell ref="G373:L373"/>
    <mergeCell ref="E376:L376"/>
    <mergeCell ref="F349:L349"/>
    <mergeCell ref="F372:L372"/>
    <mergeCell ref="G368:L368"/>
    <mergeCell ref="D386:L386"/>
    <mergeCell ref="E358:L358"/>
    <mergeCell ref="E359:L359"/>
    <mergeCell ref="N126:O126"/>
    <mergeCell ref="E363:L363"/>
    <mergeCell ref="E364:L364"/>
    <mergeCell ref="F127:L127"/>
    <mergeCell ref="G145:L145"/>
    <mergeCell ref="H185:L185"/>
    <mergeCell ref="F228:L228"/>
    <mergeCell ref="F229:L229"/>
    <mergeCell ref="E230:L230"/>
    <mergeCell ref="F215:L215"/>
    <mergeCell ref="F206:L206"/>
    <mergeCell ref="F207:L207"/>
    <mergeCell ref="F341:L341"/>
    <mergeCell ref="G128:L128"/>
    <mergeCell ref="E225:L225"/>
    <mergeCell ref="E361:L361"/>
    <mergeCell ref="G214:L214"/>
    <mergeCell ref="F302:L302"/>
    <mergeCell ref="F237:L237"/>
    <mergeCell ref="F238:L238"/>
    <mergeCell ref="F212:L212"/>
    <mergeCell ref="F216:L216"/>
    <mergeCell ref="F217:L217"/>
    <mergeCell ref="H170:L170"/>
    <mergeCell ref="E324:L324"/>
    <mergeCell ref="E360:L360"/>
    <mergeCell ref="F336:L336"/>
    <mergeCell ref="F347:L347"/>
    <mergeCell ref="F348:L348"/>
    <mergeCell ref="F357:L357"/>
    <mergeCell ref="H239:L239"/>
    <mergeCell ref="E354:L354"/>
    <mergeCell ref="G355:L355"/>
    <mergeCell ref="F356:L356"/>
    <mergeCell ref="D292:L292"/>
    <mergeCell ref="E293:L293"/>
    <mergeCell ref="F335:L335"/>
    <mergeCell ref="C309:L309"/>
    <mergeCell ref="E320:L320"/>
    <mergeCell ref="D308:L308"/>
    <mergeCell ref="D313:L313"/>
    <mergeCell ref="E305:L305"/>
    <mergeCell ref="C310:L310"/>
    <mergeCell ref="F319:L319"/>
    <mergeCell ref="G256:L256"/>
    <mergeCell ref="E232:L232"/>
    <mergeCell ref="E231:L231"/>
    <mergeCell ref="F211:L211"/>
    <mergeCell ref="F186:L186"/>
    <mergeCell ref="F221:L221"/>
    <mergeCell ref="F222:L222"/>
    <mergeCell ref="F321:L321"/>
    <mergeCell ref="F322:L322"/>
    <mergeCell ref="E323:L323"/>
    <mergeCell ref="F198:L198"/>
    <mergeCell ref="G126:L126"/>
    <mergeCell ref="F117:L117"/>
    <mergeCell ref="G125:L125"/>
    <mergeCell ref="G167:L167"/>
    <mergeCell ref="H175:L175"/>
    <mergeCell ref="G122:L122"/>
    <mergeCell ref="G121:L121"/>
    <mergeCell ref="H139:L139"/>
    <mergeCell ref="F124:L124"/>
    <mergeCell ref="F160:L160"/>
    <mergeCell ref="G162:L162"/>
    <mergeCell ref="F165:L165"/>
    <mergeCell ref="F133:L133"/>
    <mergeCell ref="F134:L134"/>
    <mergeCell ref="F135:L135"/>
    <mergeCell ref="F136:L136"/>
    <mergeCell ref="F148:L148"/>
    <mergeCell ref="F149:L149"/>
    <mergeCell ref="F119:L119"/>
    <mergeCell ref="G118:L118"/>
    <mergeCell ref="G157:L157"/>
    <mergeCell ref="F155:L155"/>
    <mergeCell ref="F120:L120"/>
  </mergeCells>
  <phoneticPr fontId="4"/>
  <conditionalFormatting sqref="Q48:R49 Q53:R53 R118 R123 R205 R366 R397 Q415:R1048576 R316 R351 R384 Q70:R70 R105 R107 R321:R322 R273:R279 AA251:AA292 Q1:R1 R95:R100 R129:R132 R186:R190 R192:R196 R208:R219 R292:R302 R311:R313 R368 R377 R380 R390 R392:R393 R400:R403 R111:R114 R4 Q3:R3 R2 Q5:R11 R176:R180 R182:R184 R165:R169 R155:R158 R160:R163 R223:R225 R324 Q55:R55 Q77:R77 Q80:R80 R138:R146 R150:R153 R199:R203 R227:R242 R318 R406:R407 Q17:R18 Q21:R22 Q65:R66 R56:R64 R74:R76 R81:R93 S16:S27 Q81:Q414 R28:R46 Q27:Q46">
    <cfRule type="cellIs" dxfId="105" priority="1911" stopIfTrue="1" operator="equal">
      <formula>"未入力あり"</formula>
    </cfRule>
  </conditionalFormatting>
  <conditionalFormatting sqref="L4">
    <cfRule type="containsText" dxfId="104" priority="1896" stopIfTrue="1" operator="containsText" text="様式4（全般事項）の「１．推薦区分」を選択してください">
      <formula>NOT(ISERROR(SEARCH("様式4（全般事項）の「１．推薦区分」を選択してください",L4)))</formula>
    </cfRule>
  </conditionalFormatting>
  <conditionalFormatting sqref="R122">
    <cfRule type="cellIs" dxfId="103" priority="996" stopIfTrue="1" operator="equal">
      <formula>"未入力あり"</formula>
    </cfRule>
  </conditionalFormatting>
  <conditionalFormatting sqref="Q23:R23">
    <cfRule type="cellIs" dxfId="102" priority="1161" stopIfTrue="1" operator="equal">
      <formula>"未入力あり"</formula>
    </cfRule>
  </conditionalFormatting>
  <conditionalFormatting sqref="Q47:R47">
    <cfRule type="cellIs" dxfId="101" priority="1001" stopIfTrue="1" operator="equal">
      <formula>"未入力あり"</formula>
    </cfRule>
  </conditionalFormatting>
  <conditionalFormatting sqref="R101">
    <cfRule type="cellIs" dxfId="100" priority="1140" stopIfTrue="1" operator="equal">
      <formula>"未入力あり"</formula>
    </cfRule>
  </conditionalFormatting>
  <conditionalFormatting sqref="R109:R110">
    <cfRule type="cellIs" dxfId="99" priority="990" stopIfTrue="1" operator="equal">
      <formula>"未入力あり"</formula>
    </cfRule>
  </conditionalFormatting>
  <conditionalFormatting sqref="R159">
    <cfRule type="cellIs" dxfId="98" priority="1126" stopIfTrue="1" operator="equal">
      <formula>"未入力あり"</formula>
    </cfRule>
  </conditionalFormatting>
  <conditionalFormatting sqref="R154">
    <cfRule type="cellIs" dxfId="97" priority="1128" stopIfTrue="1" operator="equal">
      <formula>"未入力あり"</formula>
    </cfRule>
  </conditionalFormatting>
  <conditionalFormatting sqref="R164">
    <cfRule type="cellIs" dxfId="96" priority="1123" stopIfTrue="1" operator="equal">
      <formula>"未入力あり"</formula>
    </cfRule>
  </conditionalFormatting>
  <conditionalFormatting sqref="R170">
    <cfRule type="cellIs" dxfId="95" priority="1119" stopIfTrue="1" operator="equal">
      <formula>"未入力あり"</formula>
    </cfRule>
  </conditionalFormatting>
  <conditionalFormatting sqref="R175">
    <cfRule type="cellIs" dxfId="94" priority="1115" stopIfTrue="1" operator="equal">
      <formula>"未入力あり"</formula>
    </cfRule>
  </conditionalFormatting>
  <conditionalFormatting sqref="R181">
    <cfRule type="cellIs" dxfId="93" priority="1111" stopIfTrue="1" operator="equal">
      <formula>"未入力あり"</formula>
    </cfRule>
  </conditionalFormatting>
  <conditionalFormatting sqref="R185">
    <cfRule type="cellIs" dxfId="92" priority="1107" stopIfTrue="1" operator="equal">
      <formula>"未入力あり"</formula>
    </cfRule>
  </conditionalFormatting>
  <conditionalFormatting sqref="R191">
    <cfRule type="cellIs" dxfId="91" priority="1105" stopIfTrue="1" operator="equal">
      <formula>"未入力あり"</formula>
    </cfRule>
  </conditionalFormatting>
  <conditionalFormatting sqref="R197">
    <cfRule type="cellIs" dxfId="90" priority="1102" stopIfTrue="1" operator="equal">
      <formula>"未入力あり"</formula>
    </cfRule>
  </conditionalFormatting>
  <conditionalFormatting sqref="R204">
    <cfRule type="cellIs" dxfId="89" priority="1099" stopIfTrue="1" operator="equal">
      <formula>"未入力あり"</formula>
    </cfRule>
  </conditionalFormatting>
  <conditionalFormatting sqref="R94">
    <cfRule type="cellIs" dxfId="88" priority="999" stopIfTrue="1" operator="equal">
      <formula>"未入力あり"</formula>
    </cfRule>
  </conditionalFormatting>
  <conditionalFormatting sqref="R305">
    <cfRule type="cellIs" dxfId="87" priority="1083" stopIfTrue="1" operator="equal">
      <formula>"未入力あり"</formula>
    </cfRule>
  </conditionalFormatting>
  <conditionalFormatting sqref="R314:R315">
    <cfRule type="cellIs" dxfId="86" priority="1082" stopIfTrue="1" operator="equal">
      <formula>"未入力あり"</formula>
    </cfRule>
  </conditionalFormatting>
  <conditionalFormatting sqref="R327">
    <cfRule type="cellIs" dxfId="85" priority="1076" stopIfTrue="1" operator="equal">
      <formula>"未入力あり"</formula>
    </cfRule>
  </conditionalFormatting>
  <conditionalFormatting sqref="R332">
    <cfRule type="cellIs" dxfId="84" priority="1075" stopIfTrue="1" operator="equal">
      <formula>"未入力あり"</formula>
    </cfRule>
  </conditionalFormatting>
  <conditionalFormatting sqref="R374">
    <cfRule type="cellIs" dxfId="83" priority="1065" stopIfTrue="1" operator="equal">
      <formula>"未入力あり"</formula>
    </cfRule>
  </conditionalFormatting>
  <conditionalFormatting sqref="R399">
    <cfRule type="cellIs" dxfId="82" priority="1053" stopIfTrue="1" operator="equal">
      <formula>"未入力あり"</formula>
    </cfRule>
  </conditionalFormatting>
  <conditionalFormatting sqref="R408">
    <cfRule type="cellIs" dxfId="81" priority="1050" stopIfTrue="1" operator="equal">
      <formula>"未入力あり"</formula>
    </cfRule>
  </conditionalFormatting>
  <conditionalFormatting sqref="R410">
    <cfRule type="cellIs" dxfId="80" priority="1048" stopIfTrue="1" operator="equal">
      <formula>"未入力あり"</formula>
    </cfRule>
  </conditionalFormatting>
  <conditionalFormatting sqref="R27">
    <cfRule type="cellIs" dxfId="79" priority="848" stopIfTrue="1" operator="equal">
      <formula>"未入力あり"</formula>
    </cfRule>
  </conditionalFormatting>
  <conditionalFormatting sqref="R24:R26">
    <cfRule type="cellIs" dxfId="78" priority="849" stopIfTrue="1" operator="equal">
      <formula>"未入力あり"</formula>
    </cfRule>
  </conditionalFormatting>
  <conditionalFormatting sqref="R50:R52">
    <cfRule type="cellIs" dxfId="77" priority="845" stopIfTrue="1" operator="equal">
      <formula>"未入力あり"</formula>
    </cfRule>
  </conditionalFormatting>
  <conditionalFormatting sqref="R108">
    <cfRule type="cellIs" dxfId="76" priority="816" stopIfTrue="1" operator="equal">
      <formula>"未入力あり"</formula>
    </cfRule>
  </conditionalFormatting>
  <conditionalFormatting sqref="R328">
    <cfRule type="cellIs" dxfId="75" priority="773" stopIfTrue="1" operator="equal">
      <formula>"未入力あり"</formula>
    </cfRule>
  </conditionalFormatting>
  <conditionalFormatting sqref="R54">
    <cfRule type="cellIs" dxfId="74" priority="844" stopIfTrue="1" operator="equal">
      <formula>"未入力あり"</formula>
    </cfRule>
  </conditionalFormatting>
  <conditionalFormatting sqref="R67:R69">
    <cfRule type="cellIs" dxfId="73" priority="842" stopIfTrue="1" operator="equal">
      <formula>"未入力あり"</formula>
    </cfRule>
  </conditionalFormatting>
  <conditionalFormatting sqref="R71:R73">
    <cfRule type="cellIs" dxfId="72" priority="841" stopIfTrue="1" operator="equal">
      <formula>"未入力あり"</formula>
    </cfRule>
  </conditionalFormatting>
  <conditionalFormatting sqref="R198">
    <cfRule type="cellIs" dxfId="71" priority="857" stopIfTrue="1" operator="equal">
      <formula>"未入力あり"</formula>
    </cfRule>
  </conditionalFormatting>
  <conditionalFormatting sqref="R19">
    <cfRule type="cellIs" dxfId="70" priority="852" stopIfTrue="1" operator="equal">
      <formula>"未入力あり"</formula>
    </cfRule>
  </conditionalFormatting>
  <conditionalFormatting sqref="R20">
    <cfRule type="cellIs" dxfId="69" priority="851" stopIfTrue="1" operator="equal">
      <formula>"未入力あり"</formula>
    </cfRule>
  </conditionalFormatting>
  <conditionalFormatting sqref="R78:R79">
    <cfRule type="cellIs" dxfId="68" priority="839" stopIfTrue="1" operator="equal">
      <formula>"未入力あり"</formula>
    </cfRule>
  </conditionalFormatting>
  <conditionalFormatting sqref="R106">
    <cfRule type="cellIs" dxfId="67" priority="817" stopIfTrue="1" operator="equal">
      <formula>"未入力あり"</formula>
    </cfRule>
  </conditionalFormatting>
  <conditionalFormatting sqref="R102:R104">
    <cfRule type="cellIs" dxfId="66" priority="818" stopIfTrue="1" operator="equal">
      <formula>"未入力あり"</formula>
    </cfRule>
  </conditionalFormatting>
  <conditionalFormatting sqref="R115:R117">
    <cfRule type="cellIs" dxfId="65" priority="814" stopIfTrue="1" operator="equal">
      <formula>"未入力あり"</formula>
    </cfRule>
  </conditionalFormatting>
  <conditionalFormatting sqref="R119:R121">
    <cfRule type="cellIs" dxfId="64" priority="813" stopIfTrue="1" operator="equal">
      <formula>"未入力あり"</formula>
    </cfRule>
  </conditionalFormatting>
  <conditionalFormatting sqref="R124">
    <cfRule type="cellIs" dxfId="63" priority="812" stopIfTrue="1" operator="equal">
      <formula>"未入力あり"</formula>
    </cfRule>
  </conditionalFormatting>
  <conditionalFormatting sqref="R127:R128">
    <cfRule type="cellIs" dxfId="62" priority="810" stopIfTrue="1" operator="equal">
      <formula>"未入力あり"</formula>
    </cfRule>
  </conditionalFormatting>
  <conditionalFormatting sqref="R137">
    <cfRule type="cellIs" dxfId="61" priority="808" stopIfTrue="1" operator="equal">
      <formula>"未入力あり"</formula>
    </cfRule>
  </conditionalFormatting>
  <conditionalFormatting sqref="R171:R174">
    <cfRule type="cellIs" dxfId="60" priority="801" stopIfTrue="1" operator="equal">
      <formula>"未入力あり"</formula>
    </cfRule>
  </conditionalFormatting>
  <conditionalFormatting sqref="R206:R207">
    <cfRule type="cellIs" dxfId="59" priority="795" stopIfTrue="1" operator="equal">
      <formula>"未入力あり"</formula>
    </cfRule>
  </conditionalFormatting>
  <conditionalFormatting sqref="R220:R222">
    <cfRule type="cellIs" dxfId="58" priority="793" stopIfTrue="1" operator="equal">
      <formula>"未入力あり"</formula>
    </cfRule>
  </conditionalFormatting>
  <conditionalFormatting sqref="R248:R249">
    <cfRule type="cellIs" dxfId="57" priority="790" stopIfTrue="1" operator="equal">
      <formula>"未入力あり"</formula>
    </cfRule>
  </conditionalFormatting>
  <conditionalFormatting sqref="R251:R254">
    <cfRule type="cellIs" dxfId="56" priority="789" stopIfTrue="1" operator="equal">
      <formula>"未入力あり"</formula>
    </cfRule>
  </conditionalFormatting>
  <conditionalFormatting sqref="R256:R258">
    <cfRule type="cellIs" dxfId="55" priority="788" stopIfTrue="1" operator="equal">
      <formula>"未入力あり"</formula>
    </cfRule>
  </conditionalFormatting>
  <conditionalFormatting sqref="R260:R263">
    <cfRule type="cellIs" dxfId="54" priority="787" stopIfTrue="1" operator="equal">
      <formula>"未入力あり"</formula>
    </cfRule>
  </conditionalFormatting>
  <conditionalFormatting sqref="R265:R269">
    <cfRule type="cellIs" dxfId="53" priority="786" stopIfTrue="1" operator="equal">
      <formula>"未入力あり"</formula>
    </cfRule>
  </conditionalFormatting>
  <conditionalFormatting sqref="R282:R286">
    <cfRule type="cellIs" dxfId="52" priority="784" stopIfTrue="1" operator="equal">
      <formula>"未入力あり"</formula>
    </cfRule>
  </conditionalFormatting>
  <conditionalFormatting sqref="R288:R290">
    <cfRule type="cellIs" dxfId="51" priority="783" stopIfTrue="1" operator="equal">
      <formula>"未入力あり"</formula>
    </cfRule>
  </conditionalFormatting>
  <conditionalFormatting sqref="R303">
    <cfRule type="cellIs" dxfId="50" priority="781" stopIfTrue="1" operator="equal">
      <formula>"未入力あり"</formula>
    </cfRule>
  </conditionalFormatting>
  <conditionalFormatting sqref="R306:R310">
    <cfRule type="cellIs" dxfId="49" priority="780" stopIfTrue="1" operator="equal">
      <formula>"未入力あり"</formula>
    </cfRule>
  </conditionalFormatting>
  <conditionalFormatting sqref="R319:R320">
    <cfRule type="cellIs" dxfId="48" priority="776" stopIfTrue="1" operator="equal">
      <formula>"未入力あり"</formula>
    </cfRule>
  </conditionalFormatting>
  <conditionalFormatting sqref="R323">
    <cfRule type="cellIs" dxfId="47" priority="775" stopIfTrue="1" operator="equal">
      <formula>"未入力あり"</formula>
    </cfRule>
  </conditionalFormatting>
  <conditionalFormatting sqref="R325:R326">
    <cfRule type="cellIs" dxfId="46" priority="774" stopIfTrue="1" operator="equal">
      <formula>"未入力あり"</formula>
    </cfRule>
  </conditionalFormatting>
  <conditionalFormatting sqref="R333:R346">
    <cfRule type="cellIs" dxfId="45" priority="772" stopIfTrue="1" operator="equal">
      <formula>"未入力あり"</formula>
    </cfRule>
  </conditionalFormatting>
  <conditionalFormatting sqref="R352:R353">
    <cfRule type="cellIs" dxfId="44" priority="771" stopIfTrue="1" operator="equal">
      <formula>"未入力あり"</formula>
    </cfRule>
  </conditionalFormatting>
  <conditionalFormatting sqref="R358:R362">
    <cfRule type="cellIs" dxfId="43" priority="769" stopIfTrue="1" operator="equal">
      <formula>"未入力あり"</formula>
    </cfRule>
  </conditionalFormatting>
  <conditionalFormatting sqref="R367">
    <cfRule type="cellIs" dxfId="42" priority="768" stopIfTrue="1" operator="equal">
      <formula>"未入力あり"</formula>
    </cfRule>
  </conditionalFormatting>
  <conditionalFormatting sqref="R372">
    <cfRule type="cellIs" dxfId="41" priority="767" stopIfTrue="1" operator="equal">
      <formula>"未入力あり"</formula>
    </cfRule>
  </conditionalFormatting>
  <conditionalFormatting sqref="R373">
    <cfRule type="cellIs" dxfId="40" priority="766" stopIfTrue="1" operator="equal">
      <formula>"未入力あり"</formula>
    </cfRule>
  </conditionalFormatting>
  <conditionalFormatting sqref="R375">
    <cfRule type="cellIs" dxfId="39" priority="765" stopIfTrue="1" operator="equal">
      <formula>"未入力あり"</formula>
    </cfRule>
  </conditionalFormatting>
  <conditionalFormatting sqref="R376">
    <cfRule type="cellIs" dxfId="38" priority="764" stopIfTrue="1" operator="equal">
      <formula>"未入力あり"</formula>
    </cfRule>
  </conditionalFormatting>
  <conditionalFormatting sqref="R378">
    <cfRule type="cellIs" dxfId="37" priority="763" stopIfTrue="1" operator="equal">
      <formula>"未入力あり"</formula>
    </cfRule>
  </conditionalFormatting>
  <conditionalFormatting sqref="R379">
    <cfRule type="cellIs" dxfId="36" priority="762" stopIfTrue="1" operator="equal">
      <formula>"未入力あり"</formula>
    </cfRule>
  </conditionalFormatting>
  <conditionalFormatting sqref="R381:R383">
    <cfRule type="cellIs" dxfId="35" priority="759" stopIfTrue="1" operator="equal">
      <formula>"未入力あり"</formula>
    </cfRule>
  </conditionalFormatting>
  <conditionalFormatting sqref="R385 R387:R389">
    <cfRule type="cellIs" dxfId="34" priority="758" stopIfTrue="1" operator="equal">
      <formula>"未入力あり"</formula>
    </cfRule>
  </conditionalFormatting>
  <conditionalFormatting sqref="R391">
    <cfRule type="cellIs" dxfId="33" priority="757" stopIfTrue="1" operator="equal">
      <formula>"未入力あり"</formula>
    </cfRule>
  </conditionalFormatting>
  <conditionalFormatting sqref="R395:R396">
    <cfRule type="cellIs" dxfId="32" priority="756" stopIfTrue="1" operator="equal">
      <formula>"未入力あり"</formula>
    </cfRule>
  </conditionalFormatting>
  <conditionalFormatting sqref="R398">
    <cfRule type="cellIs" dxfId="31" priority="755" stopIfTrue="1" operator="equal">
      <formula>"未入力あり"</formula>
    </cfRule>
  </conditionalFormatting>
  <conditionalFormatting sqref="R409">
    <cfRule type="cellIs" dxfId="30" priority="751" stopIfTrue="1" operator="equal">
      <formula>"未入力あり"</formula>
    </cfRule>
  </conditionalFormatting>
  <conditionalFormatting sqref="R411:R414">
    <cfRule type="cellIs" dxfId="29" priority="750" stopIfTrue="1" operator="equal">
      <formula>"未入力あり"</formula>
    </cfRule>
  </conditionalFormatting>
  <conditionalFormatting sqref="R347">
    <cfRule type="cellIs" dxfId="28" priority="613" stopIfTrue="1" operator="equal">
      <formula>"未入力あり"</formula>
    </cfRule>
  </conditionalFormatting>
  <conditionalFormatting sqref="R348">
    <cfRule type="cellIs" dxfId="27" priority="611" stopIfTrue="1" operator="equal">
      <formula>"未入力あり"</formula>
    </cfRule>
  </conditionalFormatting>
  <conditionalFormatting sqref="R349">
    <cfRule type="cellIs" dxfId="26" priority="609" stopIfTrue="1" operator="equal">
      <formula>"未入力あり"</formula>
    </cfRule>
  </conditionalFormatting>
  <conditionalFormatting sqref="R350">
    <cfRule type="cellIs" dxfId="25" priority="607" stopIfTrue="1" operator="equal">
      <formula>"未入力あり"</formula>
    </cfRule>
  </conditionalFormatting>
  <conditionalFormatting sqref="R394">
    <cfRule type="cellIs" dxfId="24" priority="517" stopIfTrue="1" operator="equal">
      <formula>"未入力あり"</formula>
    </cfRule>
  </conditionalFormatting>
  <conditionalFormatting sqref="R125:R126">
    <cfRule type="cellIs" dxfId="23" priority="45" stopIfTrue="1" operator="equal">
      <formula>"未入力あり"</formula>
    </cfRule>
  </conditionalFormatting>
  <conditionalFormatting sqref="R371">
    <cfRule type="cellIs" dxfId="22" priority="41" stopIfTrue="1" operator="equal">
      <formula>"未入力あり"</formula>
    </cfRule>
  </conditionalFormatting>
  <conditionalFormatting sqref="R369">
    <cfRule type="cellIs" dxfId="21" priority="40" stopIfTrue="1" operator="equal">
      <formula>"未入力あり"</formula>
    </cfRule>
  </conditionalFormatting>
  <conditionalFormatting sqref="R370">
    <cfRule type="cellIs" dxfId="20" priority="39" stopIfTrue="1" operator="equal">
      <formula>"未入力あり"</formula>
    </cfRule>
  </conditionalFormatting>
  <conditionalFormatting sqref="R386">
    <cfRule type="cellIs" dxfId="19" priority="36" stopIfTrue="1" operator="equal">
      <formula>"未入力あり"</formula>
    </cfRule>
  </conditionalFormatting>
  <conditionalFormatting sqref="R226">
    <cfRule type="cellIs" dxfId="18" priority="32" stopIfTrue="1" operator="equal">
      <formula>"未入力あり"</formula>
    </cfRule>
  </conditionalFormatting>
  <conditionalFormatting sqref="R363:R365">
    <cfRule type="cellIs" dxfId="17" priority="29" stopIfTrue="1" operator="equal">
      <formula>"未入力あり"</formula>
    </cfRule>
  </conditionalFormatting>
  <conditionalFormatting sqref="Q19">
    <cfRule type="cellIs" dxfId="16" priority="13" stopIfTrue="1" operator="equal">
      <formula>"未入力あり"</formula>
    </cfRule>
  </conditionalFormatting>
  <conditionalFormatting sqref="Q20">
    <cfRule type="cellIs" dxfId="15" priority="12" stopIfTrue="1" operator="equal">
      <formula>"未入力あり"</formula>
    </cfRule>
  </conditionalFormatting>
  <conditionalFormatting sqref="Q24">
    <cfRule type="cellIs" dxfId="14" priority="11" stopIfTrue="1" operator="equal">
      <formula>"未入力あり"</formula>
    </cfRule>
  </conditionalFormatting>
  <conditionalFormatting sqref="Q25">
    <cfRule type="cellIs" dxfId="13" priority="10" stopIfTrue="1" operator="equal">
      <formula>"未入力あり"</formula>
    </cfRule>
  </conditionalFormatting>
  <conditionalFormatting sqref="Q26">
    <cfRule type="cellIs" dxfId="12" priority="9" stopIfTrue="1" operator="equal">
      <formula>"未入力あり"</formula>
    </cfRule>
  </conditionalFormatting>
  <conditionalFormatting sqref="Q50:Q52">
    <cfRule type="cellIs" dxfId="11" priority="7" stopIfTrue="1" operator="equal">
      <formula>"未入力あり"</formula>
    </cfRule>
  </conditionalFormatting>
  <conditionalFormatting sqref="Q54">
    <cfRule type="cellIs" dxfId="10" priority="6" stopIfTrue="1" operator="equal">
      <formula>"未入力あり"</formula>
    </cfRule>
  </conditionalFormatting>
  <conditionalFormatting sqref="Q56:Q64">
    <cfRule type="cellIs" dxfId="9" priority="5" stopIfTrue="1" operator="equal">
      <formula>"未入力あり"</formula>
    </cfRule>
  </conditionalFormatting>
  <conditionalFormatting sqref="Q67:Q69">
    <cfRule type="cellIs" dxfId="8" priority="4" stopIfTrue="1" operator="equal">
      <formula>"未入力あり"</formula>
    </cfRule>
  </conditionalFormatting>
  <conditionalFormatting sqref="Q71:Q76">
    <cfRule type="cellIs" dxfId="7" priority="3" stopIfTrue="1" operator="equal">
      <formula>"未入力あり"</formula>
    </cfRule>
  </conditionalFormatting>
  <conditionalFormatting sqref="Q78:Q79">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81 N372 N17 N195 N78:N79 N378:N379 N127:N128 N206:N207 N414 N241 N325:N326 N235 N358:N365 N220:N222 N230:N232 N106 N215:N217 N202 N398 N54 N119:N121 N115:N117 N157 N162 N102:N104 N183 N189 N328:N331 N19:N22 N369 N93 N108 N71:N76 N403:N407 N317 N32:N44 N24:N28 N140 N167 N177 N187 N193 N306:N310 N211:N213 N375:N376 N313 N172 N292 N323 N367 N299:N301 N409 N124 N319:N320 N333:N345 N400 N81:N91 N49:N52 N56 N385 N387 N224:N225 N356 N95:N100 N110:N113 N133:N134 N147:N148 N152 N303:N304 N352:N353">
      <formula1>"はい,いいえ"</formula1>
    </dataValidation>
    <dataValidation type="whole" imeMode="disabled" operator="greaterThanOrEqual" allowBlank="1" showInputMessage="1" showErrorMessage="1" error="整数を入力_x000d_" prompt="整数で入力_x000d_" sqref="N29:N30 N69">
      <formula1>0</formula1>
    </dataValidation>
    <dataValidation type="list" allowBlank="1" showInputMessage="1" showErrorMessage="1" error="選択肢から選んでください" sqref="N64">
      <formula1>"医用原子力技術研究振興財団,その他,-"</formula1>
    </dataValidation>
    <dataValidation type="whole" imeMode="disabled" operator="greaterThanOrEqual" allowBlank="1" showInputMessage="1" showErrorMessage="1" prompt="整数で入力" sqref="N233 N173:N174 N171 N151 N256:N258 N196 N383 N194 N203 N242 N248:N249 N251:N254 N293:N294 N296:N297 N141:N142 N153 N158 N163 N168:N169 N178:N180 N184 N188 N190 N227:N229 N135:N139 N155:N156 N160:N161 N165:N166 N176 N182 N186 N192 N199:N201 N132 N144:N146 N149 N236:N240 N354:N355">
      <formula1>0</formula1>
    </dataValidation>
    <dataValidation allowBlank="1" showInputMessage="1" showErrorMessage="1" prompt="表紙シートの病院名を反映" sqref="L2"/>
    <dataValidation type="list" allowBlank="1" showInputMessage="1" showErrorMessage="1" error="選択肢から選んでください" sqref="N395">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0:N263 N265:N269 N273:N279 N282:N286 N288:N290">
      <formula1>0</formula1>
    </dataValidation>
    <dataValidation type="list" allowBlank="1" showInputMessage="1" showErrorMessage="1" error="選択肢から選んでください" sqref="N67:N68 N411:N413 N45:N46 N373 N382 N391 N394 N396 N214 N388:N389 N370 N210 N58:N63">
      <formula1>"はい,いいえ,-"</formula1>
    </dataValidation>
    <dataValidation type="list" allowBlank="1" showInputMessage="1" showErrorMessage="1" error="選択肢から選んでください" sqref="N346:N350">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5" location="'別紙４（緩和病棟）'!Print_Area" tooltip="別紙４に移動します" display="別紙4"/>
    <hyperlink ref="N109" location="'別紙５（地域緩和ケア連携体制）'!Print_Area" tooltip="別紙５に移動します" display="別紙5"/>
    <hyperlink ref="N118" location="'別紙６（地域パス）'!Print_Area" tooltip="別紙６に移動します" display="別紙6"/>
    <hyperlink ref="N122" location="'別紙７（地域連携カンファ開催状況）'!Print_Area" tooltip="別紙７に移動します" display="別紙7"/>
    <hyperlink ref="N198" location="'別紙８（緩和メンバー）'!Print_Area" tooltip="別紙８に移動します" display="別紙8"/>
    <hyperlink ref="N218" location="'別紙９（語り合うための場の設定状況）'!Print_Area" tooltip="別紙９に移動します" display="別紙9"/>
    <hyperlink ref="N226" location="'別紙14（連携協力体制）'!Print_Area" tooltip="別紙１４に移動します" display="別紙14"/>
    <hyperlink ref="N243" location="'別紙10（診療実績）'!Print_Area" tooltip="別紙１０に移動します" display="別紙10"/>
    <hyperlink ref="N315" location="'別紙11（相談内容）'!Print_Area" tooltip="別紙１１に移動します" display="別紙11"/>
    <hyperlink ref="N316" location="'別紙12（相談支援センター窓口）'!Print_Area" tooltip="別紙１２に移動します" display="別紙12"/>
    <hyperlink ref="N321" location="'別紙14（連携協力体制）'!Print_Area" tooltip="別紙１４に移動します" display="別紙14"/>
    <hyperlink ref="N322" location="'別紙15（専門外来）'!Print_Area" tooltip="別紙１５に移動します" display="別紙15"/>
    <hyperlink ref="N393" location="'別紙17（臨床試験・治験）'!Print_Area" tooltip="別紙１７に移動します" display="別紙17"/>
    <hyperlink ref="N399" location="'別紙18（PDCAサイクル）'!Print_Area" display="別紙18"/>
    <hyperlink ref="N408" location="'別紙19（医療安全）'!Print_Area" tooltip="別紙１９に移動します" display="別紙19"/>
    <hyperlink ref="N92" location="'別紙３（緩和外来）'!Print_Area" tooltip="別紙３に移動します" display="別紙3"/>
    <hyperlink ref="N318" location="'別紙13（相談支援センター体制）'!Print_Area" tooltip="別紙１３に移動します" display="別紙13"/>
    <hyperlink ref="N357"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6" max="18" man="1"/>
    <brk id="106" max="18" man="1"/>
    <brk id="130" max="18" man="1"/>
    <brk id="175" max="18" man="1"/>
    <brk id="233" max="18" man="1"/>
    <brk id="290" max="18" man="1"/>
    <brk id="319" max="18" man="1"/>
    <brk id="350" max="18" man="1"/>
    <brk id="383" max="18" man="1"/>
    <brk id="401" max="18" man="1"/>
  </rowBreaks>
  <ignoredErrors>
    <ignoredError sqref="C292 C303 C306:C308 C387 C398 C400 C406:C407 C409:C414 C385 C40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L41" sqref="L41"/>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22" t="s">
        <v>1364</v>
      </c>
      <c r="B1" s="1523"/>
      <c r="C1" s="1523"/>
      <c r="D1" s="1523"/>
      <c r="E1" s="1523"/>
      <c r="G1" s="989" t="s">
        <v>1213</v>
      </c>
      <c r="H1" s="989"/>
    </row>
    <row r="2" spans="1:8" ht="24.95" customHeight="1" thickTop="1" thickBot="1" x14ac:dyDescent="0.2">
      <c r="A2" s="1524" t="s">
        <v>420</v>
      </c>
      <c r="B2" s="1524"/>
      <c r="C2" s="1524"/>
      <c r="D2" s="1524"/>
      <c r="E2" s="288" t="s">
        <v>340</v>
      </c>
      <c r="F2" s="1532" t="str">
        <f>IF(AND(B17&lt;&gt;"",C17&lt;&gt;"",D17&lt;&gt;"",E2&lt;&gt;""),"",IF(E2="あり","←下の表の少なくとも１項目には入力が必要です",IF(E2="","←「あり」か「なし」を選択してください","")))</f>
        <v/>
      </c>
      <c r="G2" s="989" t="s">
        <v>1214</v>
      </c>
      <c r="H2" s="272"/>
    </row>
    <row r="3" spans="1:8" ht="5.0999999999999996" customHeight="1" thickTop="1" x14ac:dyDescent="0.15">
      <c r="F3" s="1532"/>
      <c r="G3" s="985"/>
      <c r="H3" s="718"/>
    </row>
    <row r="4" spans="1:8" ht="20.100000000000001" customHeight="1" x14ac:dyDescent="0.15">
      <c r="A4" s="272"/>
      <c r="B4" s="272"/>
      <c r="C4" s="279" t="s">
        <v>326</v>
      </c>
      <c r="D4" s="1525" t="str">
        <f>表紙①!E2</f>
        <v>市立柏原病院</v>
      </c>
      <c r="E4" s="1526"/>
      <c r="F4" s="1532"/>
      <c r="G4" s="928"/>
      <c r="H4" s="1202" t="s">
        <v>383</v>
      </c>
    </row>
    <row r="5" spans="1:8" ht="20.100000000000001" customHeight="1" x14ac:dyDescent="0.15">
      <c r="A5" s="272"/>
      <c r="B5" s="272"/>
      <c r="C5" s="1190" t="s">
        <v>1353</v>
      </c>
      <c r="D5" s="38" t="s">
        <v>1601</v>
      </c>
      <c r="E5" s="38"/>
      <c r="H5" s="367"/>
    </row>
    <row r="6" spans="1:8" ht="30" customHeight="1" x14ac:dyDescent="0.15">
      <c r="A6" s="1529" t="s">
        <v>1354</v>
      </c>
      <c r="B6" s="1529"/>
      <c r="C6" s="1529"/>
      <c r="D6" s="1529"/>
      <c r="E6" s="1529"/>
      <c r="H6" s="367"/>
    </row>
    <row r="7" spans="1:8" ht="30" customHeight="1" thickBot="1" x14ac:dyDescent="0.2">
      <c r="A7" s="1527" t="s">
        <v>400</v>
      </c>
      <c r="B7" s="1528"/>
      <c r="C7" s="459" t="s">
        <v>525</v>
      </c>
      <c r="D7" s="1530" t="s">
        <v>524</v>
      </c>
      <c r="E7" s="1531"/>
      <c r="H7" s="367"/>
    </row>
    <row r="8" spans="1:8" s="406" customFormat="1" ht="45" customHeight="1" thickBot="1" x14ac:dyDescent="0.2">
      <c r="A8" s="547" t="s">
        <v>863</v>
      </c>
      <c r="B8" s="832" t="s">
        <v>1114</v>
      </c>
      <c r="C8" s="833" t="s">
        <v>341</v>
      </c>
      <c r="D8" s="1534" t="s">
        <v>1399</v>
      </c>
      <c r="E8" s="1535"/>
      <c r="H8" s="361"/>
    </row>
    <row r="9" spans="1:8" s="406" customFormat="1" ht="45" customHeight="1" thickBot="1" x14ac:dyDescent="0.2">
      <c r="A9" s="547" t="s">
        <v>1148</v>
      </c>
      <c r="B9" s="832" t="s">
        <v>1149</v>
      </c>
      <c r="C9" s="833" t="s">
        <v>341</v>
      </c>
      <c r="D9" s="1534" t="s">
        <v>1400</v>
      </c>
      <c r="E9" s="1535"/>
      <c r="H9" s="361"/>
    </row>
    <row r="10" spans="1:8" s="406" customFormat="1" ht="45" customHeight="1" thickBot="1" x14ac:dyDescent="0.2">
      <c r="A10" s="547" t="s">
        <v>863</v>
      </c>
      <c r="B10" s="832" t="s">
        <v>1401</v>
      </c>
      <c r="C10" s="833" t="s">
        <v>341</v>
      </c>
      <c r="D10" s="1534" t="s">
        <v>1402</v>
      </c>
      <c r="E10" s="1535"/>
      <c r="H10" s="361"/>
    </row>
    <row r="11" spans="1:8" s="406" customFormat="1" ht="45" customHeight="1" thickBot="1" x14ac:dyDescent="0.2">
      <c r="A11" s="547" t="s">
        <v>863</v>
      </c>
      <c r="B11" s="832" t="s">
        <v>1403</v>
      </c>
      <c r="C11" s="833" t="s">
        <v>341</v>
      </c>
      <c r="D11" s="1534" t="s">
        <v>1404</v>
      </c>
      <c r="E11" s="1535"/>
      <c r="H11" s="361"/>
    </row>
    <row r="12" spans="1:8" s="406" customFormat="1" ht="45" customHeight="1" thickBot="1" x14ac:dyDescent="0.2">
      <c r="A12" s="547" t="s">
        <v>863</v>
      </c>
      <c r="B12" s="832" t="s">
        <v>1405</v>
      </c>
      <c r="C12" s="833" t="s">
        <v>341</v>
      </c>
      <c r="D12" s="1534" t="s">
        <v>1406</v>
      </c>
      <c r="E12" s="1535"/>
      <c r="H12" s="361"/>
    </row>
    <row r="13" spans="1:8" ht="45" customHeight="1" thickBot="1" x14ac:dyDescent="0.2">
      <c r="A13" s="1220">
        <v>1</v>
      </c>
      <c r="B13" s="1221"/>
      <c r="C13" s="450"/>
      <c r="D13" s="1536"/>
      <c r="E13" s="1537"/>
      <c r="F13" s="1533" t="str">
        <f>IF(AND(E2="あり",B13&lt;&gt;"",C13&lt;&gt;"",D13&lt;&gt;""),"OK",IF(E2&lt;&gt;"あり","",IF(OR(B13="",C13="",D13=""),"←少なくとも１つの項目には記載が必要です","")))</f>
        <v/>
      </c>
      <c r="G13" s="925"/>
      <c r="H13" s="367"/>
    </row>
    <row r="14" spans="1:8" ht="45" customHeight="1" thickBot="1" x14ac:dyDescent="0.2">
      <c r="A14" s="1220">
        <v>2</v>
      </c>
      <c r="B14" s="1221"/>
      <c r="C14" s="450"/>
      <c r="D14" s="1536"/>
      <c r="E14" s="1537"/>
      <c r="F14" s="1533"/>
      <c r="H14" s="367"/>
    </row>
    <row r="15" spans="1:8" ht="45" customHeight="1" thickBot="1" x14ac:dyDescent="0.2">
      <c r="A15" s="1220">
        <v>3</v>
      </c>
      <c r="B15" s="1221"/>
      <c r="C15" s="450"/>
      <c r="D15" s="1536"/>
      <c r="E15" s="1537"/>
      <c r="H15" s="367"/>
    </row>
    <row r="16" spans="1:8" ht="45" customHeight="1" thickBot="1" x14ac:dyDescent="0.2">
      <c r="A16" s="1220">
        <v>4</v>
      </c>
      <c r="B16" s="1221"/>
      <c r="C16" s="450"/>
      <c r="D16" s="1536"/>
      <c r="E16" s="1537"/>
      <c r="H16" s="367"/>
    </row>
    <row r="17" spans="1:8" ht="45" customHeight="1" thickBot="1" x14ac:dyDescent="0.2">
      <c r="A17" s="1220">
        <v>5</v>
      </c>
      <c r="B17" s="554"/>
      <c r="C17" s="450"/>
      <c r="D17" s="1536"/>
      <c r="E17" s="1537"/>
      <c r="F17" s="1533" t="str">
        <f>IF(AND(E2="あり",B17&lt;&gt;"",C17&lt;&gt;"",D17&lt;&gt;""),"OK",IF(E2&lt;&gt;"あり","",IF(OR(B17="",C17="",D17=""),"←少なくとも１つの項目には記載が必要です","")))</f>
        <v/>
      </c>
      <c r="G17" s="925"/>
      <c r="H17" s="367"/>
    </row>
    <row r="18" spans="1:8" ht="45" customHeight="1" thickBot="1" x14ac:dyDescent="0.2">
      <c r="A18" s="1220">
        <v>6</v>
      </c>
      <c r="B18" s="554"/>
      <c r="C18" s="450"/>
      <c r="D18" s="1536"/>
      <c r="E18" s="1537"/>
      <c r="F18" s="1533"/>
      <c r="H18" s="367"/>
    </row>
    <row r="19" spans="1:8" ht="45" customHeight="1" thickBot="1" x14ac:dyDescent="0.2">
      <c r="A19" s="1220">
        <v>7</v>
      </c>
      <c r="B19" s="554"/>
      <c r="C19" s="450"/>
      <c r="D19" s="1536"/>
      <c r="E19" s="1537"/>
      <c r="H19" s="367"/>
    </row>
    <row r="20" spans="1:8" ht="45" customHeight="1" thickBot="1" x14ac:dyDescent="0.2">
      <c r="A20" s="1220">
        <v>8</v>
      </c>
      <c r="B20" s="554"/>
      <c r="C20" s="450"/>
      <c r="D20" s="1536"/>
      <c r="E20" s="1537"/>
      <c r="H20" s="367"/>
    </row>
    <row r="21" spans="1:8" ht="45" customHeight="1" thickBot="1" x14ac:dyDescent="0.2">
      <c r="A21" s="1220">
        <v>9</v>
      </c>
      <c r="B21" s="554"/>
      <c r="C21" s="450"/>
      <c r="D21" s="1536"/>
      <c r="E21" s="1537"/>
      <c r="H21" s="367"/>
    </row>
    <row r="22" spans="1:8" ht="45" customHeight="1" thickBot="1" x14ac:dyDescent="0.2">
      <c r="A22" s="1220">
        <v>10</v>
      </c>
      <c r="B22" s="554"/>
      <c r="C22" s="450"/>
      <c r="D22" s="1536"/>
      <c r="E22" s="1537"/>
      <c r="H22" s="367"/>
    </row>
    <row r="23" spans="1:8" ht="45" customHeight="1" thickBot="1" x14ac:dyDescent="0.2">
      <c r="A23" s="1220">
        <v>11</v>
      </c>
      <c r="B23" s="554"/>
      <c r="C23" s="450"/>
      <c r="D23" s="1536"/>
      <c r="E23" s="1537"/>
      <c r="H23" s="367"/>
    </row>
    <row r="24" spans="1:8" ht="45" customHeight="1" thickBot="1" x14ac:dyDescent="0.2">
      <c r="A24" s="1220">
        <v>12</v>
      </c>
      <c r="B24" s="554"/>
      <c r="C24" s="450"/>
      <c r="D24" s="1536"/>
      <c r="E24" s="1537"/>
      <c r="H24" s="367"/>
    </row>
    <row r="25" spans="1:8" ht="45" customHeight="1" thickBot="1" x14ac:dyDescent="0.2">
      <c r="A25" s="1220">
        <v>13</v>
      </c>
      <c r="B25" s="554"/>
      <c r="C25" s="450"/>
      <c r="D25" s="1536"/>
      <c r="E25" s="1537"/>
      <c r="H25" s="367"/>
    </row>
    <row r="26" spans="1:8" ht="45" customHeight="1" thickBot="1" x14ac:dyDescent="0.2">
      <c r="A26" s="1220">
        <v>14</v>
      </c>
      <c r="B26" s="554"/>
      <c r="C26" s="450"/>
      <c r="D26" s="1536"/>
      <c r="E26" s="1537"/>
      <c r="H26" s="368"/>
    </row>
    <row r="27" spans="1:8" x14ac:dyDescent="0.15">
      <c r="A27" s="364"/>
      <c r="B27" s="364"/>
      <c r="C27" s="364"/>
      <c r="D27" s="364"/>
      <c r="E27" s="364"/>
      <c r="F27" s="331" t="s">
        <v>390</v>
      </c>
      <c r="G27" s="331"/>
    </row>
    <row r="28" spans="1:8" x14ac:dyDescent="0.15">
      <c r="A28" s="364"/>
      <c r="B28" s="364"/>
      <c r="C28" s="364"/>
      <c r="D28" s="364"/>
      <c r="E28" s="364"/>
    </row>
    <row r="29" spans="1:8" x14ac:dyDescent="0.15">
      <c r="A29" s="364"/>
      <c r="B29" s="364"/>
      <c r="C29" s="364"/>
      <c r="D29" s="364"/>
      <c r="E29" s="364"/>
    </row>
    <row r="30" spans="1:8" x14ac:dyDescent="0.15">
      <c r="A30" s="364"/>
      <c r="B30" s="364"/>
      <c r="C30" s="364"/>
      <c r="D30" s="364"/>
      <c r="E30" s="364"/>
    </row>
    <row r="31" spans="1:8" x14ac:dyDescent="0.15">
      <c r="A31" s="364"/>
      <c r="B31" s="364"/>
      <c r="C31" s="364"/>
      <c r="D31" s="364"/>
      <c r="E31" s="364"/>
    </row>
    <row r="32" spans="1:8" x14ac:dyDescent="0.15">
      <c r="A32" s="364"/>
      <c r="B32" s="364"/>
      <c r="C32" s="364"/>
      <c r="D32" s="364"/>
      <c r="E32" s="364"/>
    </row>
    <row r="33" spans="1:5" x14ac:dyDescent="0.15">
      <c r="A33" s="364"/>
      <c r="B33" s="364"/>
      <c r="C33" s="364"/>
      <c r="D33" s="364"/>
      <c r="E33" s="364"/>
    </row>
    <row r="34" spans="1:5" x14ac:dyDescent="0.15">
      <c r="A34" s="364"/>
      <c r="B34" s="364"/>
      <c r="C34" s="364"/>
      <c r="D34" s="364"/>
      <c r="E34" s="364"/>
    </row>
    <row r="35" spans="1:5" x14ac:dyDescent="0.15">
      <c r="A35" s="364"/>
      <c r="B35" s="364"/>
      <c r="C35" s="364"/>
      <c r="D35" s="364"/>
      <c r="E35" s="364"/>
    </row>
    <row r="36" spans="1:5" x14ac:dyDescent="0.15">
      <c r="A36" s="364"/>
      <c r="B36" s="364"/>
      <c r="C36" s="364"/>
      <c r="D36" s="364"/>
      <c r="E36" s="364"/>
    </row>
    <row r="37" spans="1:5" x14ac:dyDescent="0.15">
      <c r="A37" s="364"/>
      <c r="B37" s="364"/>
      <c r="C37" s="364"/>
      <c r="D37" s="364"/>
      <c r="E37" s="364"/>
    </row>
    <row r="38" spans="1:5" x14ac:dyDescent="0.15">
      <c r="A38" s="364"/>
      <c r="B38" s="364"/>
      <c r="C38" s="364"/>
      <c r="D38" s="364"/>
      <c r="E38" s="364"/>
    </row>
    <row r="39" spans="1:5" x14ac:dyDescent="0.15">
      <c r="A39" s="364"/>
      <c r="B39" s="364"/>
      <c r="C39" s="364"/>
      <c r="D39" s="364"/>
      <c r="E39" s="364"/>
    </row>
    <row r="40" spans="1:5" x14ac:dyDescent="0.15">
      <c r="A40" s="364"/>
      <c r="B40" s="364"/>
      <c r="C40" s="364"/>
      <c r="D40" s="364"/>
      <c r="E40" s="364"/>
    </row>
    <row r="41" spans="1:5" x14ac:dyDescent="0.15">
      <c r="A41" s="364"/>
      <c r="B41" s="364"/>
      <c r="C41" s="364"/>
      <c r="D41" s="364"/>
      <c r="E41" s="364"/>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showGridLines="0" view="pageBreakPreview" topLeftCell="A100" zoomScale="90" zoomScaleNormal="75" zoomScaleSheetLayoutView="90" zoomScalePageLayoutView="80" workbookViewId="0">
      <selection activeCell="L41" sqref="L41"/>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38" t="s">
        <v>844</v>
      </c>
      <c r="B1" s="1538"/>
      <c r="C1" s="1538"/>
      <c r="D1" s="1538"/>
      <c r="E1" s="1538"/>
      <c r="F1" s="1538"/>
      <c r="G1" s="1538"/>
      <c r="H1" s="1538"/>
      <c r="I1" s="1538"/>
      <c r="J1" s="1538"/>
      <c r="K1" s="1538"/>
      <c r="M1" s="989" t="s">
        <v>1213</v>
      </c>
      <c r="N1" s="989"/>
    </row>
    <row r="2" spans="1:14" ht="24.95" customHeight="1" thickTop="1" thickBot="1" x14ac:dyDescent="0.2">
      <c r="A2" s="1223"/>
      <c r="B2" s="1223"/>
      <c r="C2" s="1524" t="s">
        <v>384</v>
      </c>
      <c r="D2" s="1524"/>
      <c r="E2" s="1524"/>
      <c r="F2" s="1524"/>
      <c r="G2" s="1524"/>
      <c r="H2" s="1524"/>
      <c r="I2" s="1524"/>
      <c r="J2" s="1539"/>
      <c r="K2" s="288" t="s">
        <v>293</v>
      </c>
      <c r="L2" s="1540" t="str">
        <f>IF(K2&lt;&gt;"あり","←記載の有無欄を「あり」として、すべてのがん種について選択をしてください","")</f>
        <v/>
      </c>
      <c r="M2" s="989" t="s">
        <v>1270</v>
      </c>
      <c r="N2" s="989"/>
    </row>
    <row r="3" spans="1:14" ht="5.0999999999999996" customHeight="1" thickTop="1" x14ac:dyDescent="0.15">
      <c r="A3" s="249"/>
      <c r="B3" s="249"/>
      <c r="C3" s="249"/>
      <c r="D3" s="249"/>
      <c r="E3" s="249"/>
      <c r="F3" s="249"/>
      <c r="G3" s="249"/>
      <c r="H3" s="249"/>
      <c r="I3" s="249"/>
      <c r="J3" s="249"/>
      <c r="K3" s="249"/>
      <c r="L3" s="1540"/>
    </row>
    <row r="4" spans="1:14" ht="20.100000000000001" customHeight="1" x14ac:dyDescent="0.15">
      <c r="A4" s="249"/>
      <c r="B4" s="249"/>
      <c r="C4" s="249"/>
      <c r="D4" s="249"/>
      <c r="E4" s="249"/>
      <c r="F4" s="249"/>
      <c r="G4" s="249"/>
      <c r="H4" s="259" t="s">
        <v>239</v>
      </c>
      <c r="I4" s="1541" t="s">
        <v>1685</v>
      </c>
      <c r="J4" s="1542"/>
      <c r="K4" s="1543"/>
      <c r="L4" s="1540"/>
      <c r="M4" s="989" t="s">
        <v>1271</v>
      </c>
    </row>
    <row r="5" spans="1:14" ht="20.100000000000001" customHeight="1" x14ac:dyDescent="0.15">
      <c r="A5" s="249"/>
      <c r="B5" s="249"/>
      <c r="C5" s="260"/>
      <c r="D5" s="260"/>
      <c r="E5" s="260"/>
      <c r="F5" s="249"/>
      <c r="G5" s="249"/>
      <c r="H5" s="257" t="s">
        <v>1326</v>
      </c>
      <c r="I5" s="1236" t="s">
        <v>1601</v>
      </c>
      <c r="J5" s="1236"/>
      <c r="K5" s="1236"/>
      <c r="L5" s="1540"/>
      <c r="M5" s="205"/>
      <c r="N5" s="1202" t="s">
        <v>383</v>
      </c>
    </row>
    <row r="6" spans="1:14" s="146" customFormat="1" ht="28.9" customHeight="1" x14ac:dyDescent="0.15">
      <c r="A6" s="1544" t="s">
        <v>1100</v>
      </c>
      <c r="B6" s="1544"/>
      <c r="C6" s="1544"/>
      <c r="D6" s="1544"/>
      <c r="E6" s="1544"/>
      <c r="F6" s="1544"/>
      <c r="G6" s="1544"/>
      <c r="H6" s="1544"/>
      <c r="I6" s="1544"/>
      <c r="J6" s="1544"/>
      <c r="K6" s="1544"/>
      <c r="L6" s="1540"/>
      <c r="M6" s="208"/>
      <c r="N6" s="1203"/>
    </row>
    <row r="7" spans="1:14" s="78" customFormat="1" ht="20.100000000000001" customHeight="1" x14ac:dyDescent="0.15">
      <c r="A7" s="1545" t="s">
        <v>761</v>
      </c>
      <c r="B7" s="1545"/>
      <c r="C7" s="1545"/>
      <c r="D7" s="1545"/>
      <c r="E7" s="1545"/>
      <c r="F7" s="1545"/>
      <c r="G7" s="1545"/>
      <c r="H7" s="1545"/>
      <c r="I7" s="1545"/>
      <c r="J7" s="1545"/>
      <c r="K7" s="1545"/>
      <c r="M7" s="206"/>
      <c r="N7" s="194"/>
    </row>
    <row r="8" spans="1:14" s="78" customFormat="1" ht="22.5" customHeight="1" x14ac:dyDescent="0.15">
      <c r="A8" s="1546" t="s">
        <v>762</v>
      </c>
      <c r="B8" s="1547"/>
      <c r="C8" s="1550" t="s">
        <v>760</v>
      </c>
      <c r="D8" s="1550"/>
      <c r="E8" s="1550"/>
      <c r="F8" s="1551" t="s">
        <v>1408</v>
      </c>
      <c r="G8" s="1552"/>
      <c r="H8" s="1552"/>
      <c r="I8" s="1552"/>
      <c r="J8" s="1552"/>
      <c r="K8" s="1553"/>
      <c r="M8" s="206"/>
      <c r="N8" s="194"/>
    </row>
    <row r="9" spans="1:14" s="78" customFormat="1" ht="22.5" customHeight="1" thickBot="1" x14ac:dyDescent="0.2">
      <c r="A9" s="1548"/>
      <c r="B9" s="1549"/>
      <c r="C9" s="1237" t="s">
        <v>755</v>
      </c>
      <c r="D9" s="1237" t="s">
        <v>756</v>
      </c>
      <c r="E9" s="1237" t="s">
        <v>757</v>
      </c>
      <c r="F9" s="1550" t="s">
        <v>50</v>
      </c>
      <c r="G9" s="1550"/>
      <c r="H9" s="1554" t="s">
        <v>1407</v>
      </c>
      <c r="I9" s="1555"/>
      <c r="J9" s="1555"/>
      <c r="K9" s="1556"/>
      <c r="M9" s="206"/>
      <c r="N9" s="194"/>
    </row>
    <row r="10" spans="1:14" s="78" customFormat="1" ht="42" customHeight="1" thickBot="1" x14ac:dyDescent="0.2">
      <c r="A10" s="1557" t="s">
        <v>241</v>
      </c>
      <c r="B10" s="1238" t="s">
        <v>758</v>
      </c>
      <c r="C10" s="295" t="s">
        <v>1699</v>
      </c>
      <c r="D10" s="295" t="s">
        <v>1698</v>
      </c>
      <c r="E10" s="295" t="s">
        <v>1699</v>
      </c>
      <c r="F10" s="1559"/>
      <c r="G10" s="1560"/>
      <c r="H10" s="1561"/>
      <c r="I10" s="1561"/>
      <c r="J10" s="1561"/>
      <c r="K10" s="1561"/>
      <c r="L10" s="926"/>
      <c r="N10" s="194"/>
    </row>
    <row r="11" spans="1:14" s="78" customFormat="1" ht="42" customHeight="1" thickBot="1" x14ac:dyDescent="0.2">
      <c r="A11" s="1558"/>
      <c r="B11" s="1238" t="s">
        <v>759</v>
      </c>
      <c r="C11" s="295" t="s">
        <v>1699</v>
      </c>
      <c r="D11" s="295" t="s">
        <v>1698</v>
      </c>
      <c r="E11" s="295" t="s">
        <v>1699</v>
      </c>
      <c r="F11" s="1559"/>
      <c r="G11" s="1560"/>
      <c r="H11" s="1561"/>
      <c r="I11" s="1561"/>
      <c r="J11" s="1561"/>
      <c r="K11" s="1561"/>
      <c r="M11" s="197"/>
      <c r="N11" s="194"/>
    </row>
    <row r="12" spans="1:14" s="78" customFormat="1" ht="42" customHeight="1" thickBot="1" x14ac:dyDescent="0.2">
      <c r="A12" s="1562" t="s">
        <v>743</v>
      </c>
      <c r="B12" s="1238" t="s">
        <v>758</v>
      </c>
      <c r="C12" s="295" t="s">
        <v>1698</v>
      </c>
      <c r="D12" s="295" t="s">
        <v>1698</v>
      </c>
      <c r="E12" s="295" t="s">
        <v>1699</v>
      </c>
      <c r="F12" s="1559"/>
      <c r="G12" s="1560"/>
      <c r="H12" s="1561"/>
      <c r="I12" s="1561"/>
      <c r="J12" s="1561"/>
      <c r="K12" s="1561"/>
      <c r="M12" s="197"/>
      <c r="N12" s="194"/>
    </row>
    <row r="13" spans="1:14" s="78" customFormat="1" ht="42" customHeight="1" thickBot="1" x14ac:dyDescent="0.2">
      <c r="A13" s="1558"/>
      <c r="B13" s="1238" t="s">
        <v>759</v>
      </c>
      <c r="C13" s="295" t="s">
        <v>1698</v>
      </c>
      <c r="D13" s="295" t="s">
        <v>1698</v>
      </c>
      <c r="E13" s="295" t="s">
        <v>1699</v>
      </c>
      <c r="F13" s="1559"/>
      <c r="G13" s="1560"/>
      <c r="H13" s="1561"/>
      <c r="I13" s="1561"/>
      <c r="J13" s="1561"/>
      <c r="K13" s="1561"/>
      <c r="M13" s="197"/>
      <c r="N13" s="194"/>
    </row>
    <row r="14" spans="1:14" s="78" customFormat="1" ht="42" customHeight="1" thickBot="1" x14ac:dyDescent="0.2">
      <c r="A14" s="1563" t="s">
        <v>744</v>
      </c>
      <c r="B14" s="1238" t="s">
        <v>758</v>
      </c>
      <c r="C14" s="295" t="s">
        <v>1698</v>
      </c>
      <c r="D14" s="295" t="s">
        <v>1698</v>
      </c>
      <c r="E14" s="295" t="s">
        <v>1699</v>
      </c>
      <c r="F14" s="1559"/>
      <c r="G14" s="1560"/>
      <c r="H14" s="1561"/>
      <c r="I14" s="1561"/>
      <c r="J14" s="1561"/>
      <c r="K14" s="1561"/>
      <c r="M14" s="197"/>
      <c r="N14" s="194"/>
    </row>
    <row r="15" spans="1:14" s="78" customFormat="1" ht="42" customHeight="1" thickBot="1" x14ac:dyDescent="0.2">
      <c r="A15" s="1563"/>
      <c r="B15" s="1238" t="s">
        <v>759</v>
      </c>
      <c r="C15" s="295" t="s">
        <v>1698</v>
      </c>
      <c r="D15" s="295" t="s">
        <v>1698</v>
      </c>
      <c r="E15" s="295" t="s">
        <v>1699</v>
      </c>
      <c r="F15" s="1559"/>
      <c r="G15" s="1560"/>
      <c r="H15" s="1561"/>
      <c r="I15" s="1561"/>
      <c r="J15" s="1561"/>
      <c r="K15" s="1561"/>
      <c r="M15" s="197"/>
      <c r="N15" s="194"/>
    </row>
    <row r="16" spans="1:14" s="78" customFormat="1" ht="42" customHeight="1" thickBot="1" x14ac:dyDescent="0.2">
      <c r="A16" s="1563" t="s">
        <v>301</v>
      </c>
      <c r="B16" s="1238" t="s">
        <v>758</v>
      </c>
      <c r="C16" s="295" t="s">
        <v>1698</v>
      </c>
      <c r="D16" s="295" t="s">
        <v>1698</v>
      </c>
      <c r="E16" s="295" t="s">
        <v>1699</v>
      </c>
      <c r="F16" s="1559"/>
      <c r="G16" s="1560"/>
      <c r="H16" s="1561"/>
      <c r="I16" s="1561"/>
      <c r="J16" s="1561"/>
      <c r="K16" s="1561"/>
      <c r="M16" s="197"/>
      <c r="N16" s="194"/>
    </row>
    <row r="17" spans="1:14" s="78" customFormat="1" ht="42" customHeight="1" thickBot="1" x14ac:dyDescent="0.2">
      <c r="A17" s="1563"/>
      <c r="B17" s="1238" t="s">
        <v>759</v>
      </c>
      <c r="C17" s="295" t="s">
        <v>1698</v>
      </c>
      <c r="D17" s="295" t="s">
        <v>1698</v>
      </c>
      <c r="E17" s="295" t="s">
        <v>1699</v>
      </c>
      <c r="F17" s="1559"/>
      <c r="G17" s="1560"/>
      <c r="H17" s="1561"/>
      <c r="I17" s="1561"/>
      <c r="J17" s="1561"/>
      <c r="K17" s="1561"/>
      <c r="M17" s="197"/>
      <c r="N17" s="194"/>
    </row>
    <row r="18" spans="1:14" s="78" customFormat="1" ht="42" customHeight="1" thickBot="1" x14ac:dyDescent="0.2">
      <c r="A18" s="1563" t="s">
        <v>746</v>
      </c>
      <c r="B18" s="1238" t="s">
        <v>758</v>
      </c>
      <c r="C18" s="295" t="s">
        <v>1698</v>
      </c>
      <c r="D18" s="295" t="s">
        <v>1698</v>
      </c>
      <c r="E18" s="295" t="s">
        <v>1699</v>
      </c>
      <c r="F18" s="1559"/>
      <c r="G18" s="1560"/>
      <c r="H18" s="1561"/>
      <c r="I18" s="1561"/>
      <c r="J18" s="1561"/>
      <c r="K18" s="1561"/>
      <c r="M18" s="197"/>
      <c r="N18" s="194"/>
    </row>
    <row r="19" spans="1:14" s="78" customFormat="1" ht="42" customHeight="1" thickBot="1" x14ac:dyDescent="0.2">
      <c r="A19" s="1563"/>
      <c r="B19" s="1238" t="s">
        <v>759</v>
      </c>
      <c r="C19" s="295" t="s">
        <v>1698</v>
      </c>
      <c r="D19" s="295" t="s">
        <v>1698</v>
      </c>
      <c r="E19" s="295" t="s">
        <v>1699</v>
      </c>
      <c r="F19" s="1559"/>
      <c r="G19" s="1560"/>
      <c r="H19" s="1561"/>
      <c r="I19" s="1561"/>
      <c r="J19" s="1561"/>
      <c r="K19" s="1561"/>
      <c r="M19" s="197"/>
      <c r="N19" s="194"/>
    </row>
    <row r="20" spans="1:14" s="78" customFormat="1" ht="22.5" customHeight="1" x14ac:dyDescent="0.15">
      <c r="A20" s="1546" t="s">
        <v>763</v>
      </c>
      <c r="B20" s="1547"/>
      <c r="C20" s="1564" t="s">
        <v>760</v>
      </c>
      <c r="D20" s="1565"/>
      <c r="E20" s="1566"/>
      <c r="F20" s="1551" t="s">
        <v>1408</v>
      </c>
      <c r="G20" s="1552"/>
      <c r="H20" s="1552"/>
      <c r="I20" s="1552"/>
      <c r="J20" s="1552"/>
      <c r="K20" s="1553"/>
      <c r="M20" s="197"/>
      <c r="N20" s="194"/>
    </row>
    <row r="21" spans="1:14" s="78" customFormat="1" ht="22.5" customHeight="1" thickBot="1" x14ac:dyDescent="0.2">
      <c r="A21" s="1548"/>
      <c r="B21" s="1549"/>
      <c r="C21" s="1237" t="s">
        <v>755</v>
      </c>
      <c r="D21" s="1237" t="s">
        <v>756</v>
      </c>
      <c r="E21" s="1237" t="s">
        <v>757</v>
      </c>
      <c r="F21" s="1554" t="s">
        <v>50</v>
      </c>
      <c r="G21" s="1556"/>
      <c r="H21" s="1554" t="s">
        <v>1407</v>
      </c>
      <c r="I21" s="1555"/>
      <c r="J21" s="1555"/>
      <c r="K21" s="1556"/>
      <c r="M21" s="197"/>
      <c r="N21" s="194"/>
    </row>
    <row r="22" spans="1:14" s="78" customFormat="1" ht="41.25" customHeight="1" thickBot="1" x14ac:dyDescent="0.2">
      <c r="A22" s="1557" t="s">
        <v>764</v>
      </c>
      <c r="B22" s="1238" t="s">
        <v>758</v>
      </c>
      <c r="C22" s="295" t="s">
        <v>1699</v>
      </c>
      <c r="D22" s="295" t="s">
        <v>1699</v>
      </c>
      <c r="E22" s="295" t="s">
        <v>1699</v>
      </c>
      <c r="F22" s="1559"/>
      <c r="G22" s="1560"/>
      <c r="H22" s="1561"/>
      <c r="I22" s="1561"/>
      <c r="J22" s="1561"/>
      <c r="K22" s="1561"/>
      <c r="M22" s="197"/>
      <c r="N22" s="194"/>
    </row>
    <row r="23" spans="1:14" s="5" customFormat="1" ht="41.25" customHeight="1" thickBot="1" x14ac:dyDescent="0.2">
      <c r="A23" s="1558"/>
      <c r="B23" s="1238" t="s">
        <v>759</v>
      </c>
      <c r="C23" s="295" t="s">
        <v>1699</v>
      </c>
      <c r="D23" s="295" t="s">
        <v>1699</v>
      </c>
      <c r="E23" s="295" t="s">
        <v>1699</v>
      </c>
      <c r="F23" s="1559"/>
      <c r="G23" s="1560"/>
      <c r="H23" s="1561"/>
      <c r="I23" s="1561"/>
      <c r="J23" s="1561"/>
      <c r="K23" s="1561"/>
      <c r="M23" s="197"/>
      <c r="N23" s="194"/>
    </row>
    <row r="24" spans="1:14" s="5" customFormat="1" ht="41.25" customHeight="1" thickBot="1" x14ac:dyDescent="0.2">
      <c r="A24" s="1562" t="s">
        <v>765</v>
      </c>
      <c r="B24" s="1238" t="s">
        <v>758</v>
      </c>
      <c r="C24" s="295" t="s">
        <v>1699</v>
      </c>
      <c r="D24" s="295" t="s">
        <v>1699</v>
      </c>
      <c r="E24" s="295" t="s">
        <v>1699</v>
      </c>
      <c r="F24" s="1559"/>
      <c r="G24" s="1560"/>
      <c r="H24" s="1561"/>
      <c r="I24" s="1561"/>
      <c r="J24" s="1561"/>
      <c r="K24" s="1561"/>
      <c r="L24" s="927"/>
      <c r="M24" s="197"/>
      <c r="N24" s="194"/>
    </row>
    <row r="25" spans="1:14" s="5" customFormat="1" ht="41.25" customHeight="1" thickBot="1" x14ac:dyDescent="0.2">
      <c r="A25" s="1558"/>
      <c r="B25" s="1238" t="s">
        <v>759</v>
      </c>
      <c r="C25" s="295" t="s">
        <v>1699</v>
      </c>
      <c r="D25" s="295" t="s">
        <v>1699</v>
      </c>
      <c r="E25" s="295" t="s">
        <v>1699</v>
      </c>
      <c r="F25" s="1559"/>
      <c r="G25" s="1560"/>
      <c r="H25" s="1561"/>
      <c r="I25" s="1561"/>
      <c r="J25" s="1561"/>
      <c r="K25" s="1561"/>
      <c r="L25" s="234"/>
      <c r="M25" s="207"/>
      <c r="N25" s="194"/>
    </row>
    <row r="26" spans="1:14" s="5" customFormat="1" ht="41.25" customHeight="1" thickBot="1" x14ac:dyDescent="0.2">
      <c r="A26" s="1563" t="s">
        <v>766</v>
      </c>
      <c r="B26" s="1238" t="s">
        <v>758</v>
      </c>
      <c r="C26" s="295" t="s">
        <v>1699</v>
      </c>
      <c r="D26" s="295" t="s">
        <v>1699</v>
      </c>
      <c r="E26" s="295" t="s">
        <v>1699</v>
      </c>
      <c r="F26" s="1559"/>
      <c r="G26" s="1560"/>
      <c r="H26" s="1561"/>
      <c r="I26" s="1561"/>
      <c r="J26" s="1561"/>
      <c r="K26" s="1561"/>
      <c r="M26" s="207"/>
      <c r="N26" s="194"/>
    </row>
    <row r="27" spans="1:14" s="5" customFormat="1" ht="41.25" customHeight="1" thickBot="1" x14ac:dyDescent="0.2">
      <c r="A27" s="1563"/>
      <c r="B27" s="1238" t="s">
        <v>759</v>
      </c>
      <c r="C27" s="295" t="s">
        <v>1699</v>
      </c>
      <c r="D27" s="295" t="s">
        <v>1699</v>
      </c>
      <c r="E27" s="295" t="s">
        <v>1699</v>
      </c>
      <c r="F27" s="1559"/>
      <c r="G27" s="1560"/>
      <c r="H27" s="1561"/>
      <c r="I27" s="1561"/>
      <c r="J27" s="1561"/>
      <c r="K27" s="1561"/>
      <c r="M27" s="207"/>
      <c r="N27" s="194"/>
    </row>
    <row r="28" spans="1:14" s="5" customFormat="1" ht="41.25" customHeight="1" thickBot="1" x14ac:dyDescent="0.2">
      <c r="A28" s="1563" t="s">
        <v>767</v>
      </c>
      <c r="B28" s="1238" t="s">
        <v>758</v>
      </c>
      <c r="C28" s="295" t="s">
        <v>1699</v>
      </c>
      <c r="D28" s="295" t="s">
        <v>1699</v>
      </c>
      <c r="E28" s="295" t="s">
        <v>1699</v>
      </c>
      <c r="F28" s="1559"/>
      <c r="G28" s="1560"/>
      <c r="H28" s="1561"/>
      <c r="I28" s="1561"/>
      <c r="J28" s="1561"/>
      <c r="K28" s="1561"/>
      <c r="M28" s="207"/>
      <c r="N28" s="194"/>
    </row>
    <row r="29" spans="1:14" ht="41.25" customHeight="1" thickBot="1" x14ac:dyDescent="0.2">
      <c r="A29" s="1563"/>
      <c r="B29" s="1238" t="s">
        <v>759</v>
      </c>
      <c r="C29" s="295" t="s">
        <v>1699</v>
      </c>
      <c r="D29" s="295" t="s">
        <v>1699</v>
      </c>
      <c r="E29" s="295" t="s">
        <v>1699</v>
      </c>
      <c r="F29" s="1559"/>
      <c r="G29" s="1560"/>
      <c r="H29" s="1561"/>
      <c r="I29" s="1561"/>
      <c r="J29" s="1561"/>
      <c r="K29" s="1561"/>
      <c r="M29" s="207"/>
      <c r="N29" s="194"/>
    </row>
    <row r="30" spans="1:14" ht="41.25" customHeight="1" thickBot="1" x14ac:dyDescent="0.2">
      <c r="A30" s="1563" t="s">
        <v>800</v>
      </c>
      <c r="B30" s="1238" t="s">
        <v>758</v>
      </c>
      <c r="C30" s="295" t="s">
        <v>1699</v>
      </c>
      <c r="D30" s="295" t="s">
        <v>1699</v>
      </c>
      <c r="E30" s="295" t="s">
        <v>1699</v>
      </c>
      <c r="F30" s="1559"/>
      <c r="G30" s="1560"/>
      <c r="H30" s="1561"/>
      <c r="I30" s="1561"/>
      <c r="J30" s="1561"/>
      <c r="K30" s="1561"/>
      <c r="M30" s="207"/>
      <c r="N30" s="194"/>
    </row>
    <row r="31" spans="1:14" ht="41.25" customHeight="1" thickBot="1" x14ac:dyDescent="0.2">
      <c r="A31" s="1563"/>
      <c r="B31" s="1238" t="s">
        <v>759</v>
      </c>
      <c r="C31" s="295" t="s">
        <v>1699</v>
      </c>
      <c r="D31" s="295" t="s">
        <v>1699</v>
      </c>
      <c r="E31" s="295" t="s">
        <v>1699</v>
      </c>
      <c r="F31" s="1559"/>
      <c r="G31" s="1560"/>
      <c r="H31" s="1561"/>
      <c r="I31" s="1561"/>
      <c r="J31" s="1561"/>
      <c r="K31" s="1561"/>
      <c r="M31" s="207"/>
      <c r="N31" s="194"/>
    </row>
    <row r="32" spans="1:14" ht="41.25" customHeight="1" thickBot="1" x14ac:dyDescent="0.2">
      <c r="A32" s="1563" t="s">
        <v>801</v>
      </c>
      <c r="B32" s="1238" t="s">
        <v>758</v>
      </c>
      <c r="C32" s="295" t="s">
        <v>1698</v>
      </c>
      <c r="D32" s="295" t="s">
        <v>1698</v>
      </c>
      <c r="E32" s="295" t="s">
        <v>1699</v>
      </c>
      <c r="F32" s="1559"/>
      <c r="G32" s="1560"/>
      <c r="H32" s="1561"/>
      <c r="I32" s="1561"/>
      <c r="J32" s="1561"/>
      <c r="K32" s="1561"/>
      <c r="M32" s="207"/>
      <c r="N32" s="194"/>
    </row>
    <row r="33" spans="1:14" ht="41.25" customHeight="1" thickBot="1" x14ac:dyDescent="0.2">
      <c r="A33" s="1563"/>
      <c r="B33" s="1238" t="s">
        <v>759</v>
      </c>
      <c r="C33" s="295" t="s">
        <v>1698</v>
      </c>
      <c r="D33" s="295" t="s">
        <v>1698</v>
      </c>
      <c r="E33" s="295" t="s">
        <v>1699</v>
      </c>
      <c r="F33" s="1559"/>
      <c r="G33" s="1560"/>
      <c r="H33" s="1561"/>
      <c r="I33" s="1561"/>
      <c r="J33" s="1561"/>
      <c r="K33" s="1561"/>
      <c r="M33" s="207"/>
      <c r="N33" s="194"/>
    </row>
    <row r="34" spans="1:14" s="78" customFormat="1" ht="22.5" customHeight="1" x14ac:dyDescent="0.15">
      <c r="A34" s="1546" t="s">
        <v>768</v>
      </c>
      <c r="B34" s="1547"/>
      <c r="C34" s="1564" t="s">
        <v>760</v>
      </c>
      <c r="D34" s="1565"/>
      <c r="E34" s="1566"/>
      <c r="F34" s="1551" t="s">
        <v>1408</v>
      </c>
      <c r="G34" s="1552"/>
      <c r="H34" s="1552"/>
      <c r="I34" s="1552"/>
      <c r="J34" s="1552"/>
      <c r="K34" s="1553"/>
      <c r="M34" s="197"/>
      <c r="N34" s="194"/>
    </row>
    <row r="35" spans="1:14" s="78" customFormat="1" ht="22.5" customHeight="1" thickBot="1" x14ac:dyDescent="0.2">
      <c r="A35" s="1548"/>
      <c r="B35" s="1549"/>
      <c r="C35" s="1237" t="s">
        <v>755</v>
      </c>
      <c r="D35" s="1237" t="s">
        <v>756</v>
      </c>
      <c r="E35" s="1237" t="s">
        <v>757</v>
      </c>
      <c r="F35" s="1554" t="s">
        <v>50</v>
      </c>
      <c r="G35" s="1556"/>
      <c r="H35" s="1554" t="s">
        <v>1407</v>
      </c>
      <c r="I35" s="1555"/>
      <c r="J35" s="1555"/>
      <c r="K35" s="1556"/>
      <c r="M35" s="197"/>
      <c r="N35" s="194"/>
    </row>
    <row r="36" spans="1:14" s="78" customFormat="1" ht="41.25" customHeight="1" thickBot="1" x14ac:dyDescent="0.2">
      <c r="A36" s="1557" t="s">
        <v>769</v>
      </c>
      <c r="B36" s="1238" t="s">
        <v>758</v>
      </c>
      <c r="C36" s="295" t="s">
        <v>1699</v>
      </c>
      <c r="D36" s="295" t="s">
        <v>1699</v>
      </c>
      <c r="E36" s="295" t="s">
        <v>1699</v>
      </c>
      <c r="F36" s="1559"/>
      <c r="G36" s="1560"/>
      <c r="H36" s="1561"/>
      <c r="I36" s="1561"/>
      <c r="J36" s="1561"/>
      <c r="K36" s="1561"/>
      <c r="M36" s="197"/>
      <c r="N36" s="194"/>
    </row>
    <row r="37" spans="1:14" s="5" customFormat="1" ht="41.25" customHeight="1" thickBot="1" x14ac:dyDescent="0.2">
      <c r="A37" s="1558"/>
      <c r="B37" s="1238" t="s">
        <v>759</v>
      </c>
      <c r="C37" s="295" t="s">
        <v>1699</v>
      </c>
      <c r="D37" s="295" t="s">
        <v>1699</v>
      </c>
      <c r="E37" s="295" t="s">
        <v>1699</v>
      </c>
      <c r="F37" s="1559"/>
      <c r="G37" s="1560"/>
      <c r="H37" s="1561"/>
      <c r="I37" s="1561"/>
      <c r="J37" s="1561"/>
      <c r="K37" s="1561"/>
      <c r="M37" s="197"/>
      <c r="N37" s="194"/>
    </row>
    <row r="38" spans="1:14" s="5" customFormat="1" ht="41.25" customHeight="1" thickBot="1" x14ac:dyDescent="0.2">
      <c r="A38" s="1562" t="s">
        <v>770</v>
      </c>
      <c r="B38" s="1238" t="s">
        <v>758</v>
      </c>
      <c r="C38" s="295" t="s">
        <v>1699</v>
      </c>
      <c r="D38" s="295" t="s">
        <v>1699</v>
      </c>
      <c r="E38" s="295" t="s">
        <v>1699</v>
      </c>
      <c r="F38" s="1559"/>
      <c r="G38" s="1560"/>
      <c r="H38" s="1561"/>
      <c r="I38" s="1561"/>
      <c r="J38" s="1561"/>
      <c r="K38" s="1561"/>
      <c r="M38" s="197"/>
      <c r="N38" s="194"/>
    </row>
    <row r="39" spans="1:14" s="5" customFormat="1" ht="41.25" customHeight="1" thickBot="1" x14ac:dyDescent="0.2">
      <c r="A39" s="1558"/>
      <c r="B39" s="1238" t="s">
        <v>759</v>
      </c>
      <c r="C39" s="295" t="s">
        <v>1699</v>
      </c>
      <c r="D39" s="295" t="s">
        <v>1699</v>
      </c>
      <c r="E39" s="295" t="s">
        <v>1699</v>
      </c>
      <c r="F39" s="1559"/>
      <c r="G39" s="1560"/>
      <c r="H39" s="1561"/>
      <c r="I39" s="1561"/>
      <c r="J39" s="1561"/>
      <c r="K39" s="1561"/>
      <c r="L39" s="234"/>
      <c r="M39" s="207"/>
      <c r="N39" s="194"/>
    </row>
    <row r="40" spans="1:14" s="78" customFormat="1" ht="22.5" customHeight="1" x14ac:dyDescent="0.15">
      <c r="A40" s="1546" t="s">
        <v>771</v>
      </c>
      <c r="B40" s="1547"/>
      <c r="C40" s="1564" t="s">
        <v>760</v>
      </c>
      <c r="D40" s="1565"/>
      <c r="E40" s="1566"/>
      <c r="F40" s="1551" t="s">
        <v>1408</v>
      </c>
      <c r="G40" s="1552"/>
      <c r="H40" s="1552"/>
      <c r="I40" s="1552"/>
      <c r="J40" s="1552"/>
      <c r="K40" s="1553"/>
      <c r="M40" s="197"/>
      <c r="N40" s="194"/>
    </row>
    <row r="41" spans="1:14" s="78" customFormat="1" ht="22.5" customHeight="1" thickBot="1" x14ac:dyDescent="0.2">
      <c r="A41" s="1548"/>
      <c r="B41" s="1549"/>
      <c r="C41" s="1239" t="s">
        <v>755</v>
      </c>
      <c r="D41" s="1239" t="s">
        <v>756</v>
      </c>
      <c r="E41" s="1239" t="s">
        <v>757</v>
      </c>
      <c r="F41" s="1554" t="s">
        <v>50</v>
      </c>
      <c r="G41" s="1556"/>
      <c r="H41" s="1554" t="s">
        <v>1407</v>
      </c>
      <c r="I41" s="1555"/>
      <c r="J41" s="1555"/>
      <c r="K41" s="1556"/>
      <c r="M41" s="197"/>
      <c r="N41" s="194"/>
    </row>
    <row r="42" spans="1:14" s="5" customFormat="1" ht="41.25" customHeight="1" thickBot="1" x14ac:dyDescent="0.2">
      <c r="A42" s="1563" t="s">
        <v>772</v>
      </c>
      <c r="B42" s="1238" t="s">
        <v>758</v>
      </c>
      <c r="C42" s="295" t="s">
        <v>1699</v>
      </c>
      <c r="D42" s="295" t="s">
        <v>1698</v>
      </c>
      <c r="E42" s="295" t="s">
        <v>1699</v>
      </c>
      <c r="F42" s="1559"/>
      <c r="G42" s="1560"/>
      <c r="H42" s="1561"/>
      <c r="I42" s="1561"/>
      <c r="J42" s="1561"/>
      <c r="K42" s="1561"/>
      <c r="M42" s="207"/>
      <c r="N42" s="194"/>
    </row>
    <row r="43" spans="1:14" s="5" customFormat="1" ht="41.25" customHeight="1" thickBot="1" x14ac:dyDescent="0.2">
      <c r="A43" s="1563"/>
      <c r="B43" s="1238" t="s">
        <v>759</v>
      </c>
      <c r="C43" s="295" t="s">
        <v>1699</v>
      </c>
      <c r="D43" s="295" t="s">
        <v>1699</v>
      </c>
      <c r="E43" s="295" t="s">
        <v>1699</v>
      </c>
      <c r="F43" s="1559"/>
      <c r="G43" s="1560"/>
      <c r="H43" s="1561"/>
      <c r="I43" s="1561"/>
      <c r="J43" s="1561"/>
      <c r="K43" s="1561"/>
      <c r="M43" s="207"/>
      <c r="N43" s="194"/>
    </row>
    <row r="44" spans="1:14" s="5" customFormat="1" ht="41.25" customHeight="1" thickBot="1" x14ac:dyDescent="0.2">
      <c r="A44" s="1338" t="s">
        <v>773</v>
      </c>
      <c r="B44" s="1238" t="s">
        <v>758</v>
      </c>
      <c r="C44" s="295" t="s">
        <v>1698</v>
      </c>
      <c r="D44" s="295" t="s">
        <v>1698</v>
      </c>
      <c r="E44" s="295" t="s">
        <v>1699</v>
      </c>
      <c r="F44" s="1567"/>
      <c r="G44" s="1559"/>
      <c r="H44" s="1568"/>
      <c r="I44" s="1569"/>
      <c r="J44" s="1569"/>
      <c r="K44" s="1570"/>
      <c r="M44" s="207"/>
      <c r="N44" s="194"/>
    </row>
    <row r="45" spans="1:14" ht="41.25" customHeight="1" thickBot="1" x14ac:dyDescent="0.2">
      <c r="A45" s="1563" t="s">
        <v>774</v>
      </c>
      <c r="B45" s="1238" t="s">
        <v>758</v>
      </c>
      <c r="C45" s="295" t="s">
        <v>1698</v>
      </c>
      <c r="D45" s="295" t="s">
        <v>1698</v>
      </c>
      <c r="E45" s="295" t="s">
        <v>1699</v>
      </c>
      <c r="F45" s="1559"/>
      <c r="G45" s="1560"/>
      <c r="H45" s="1561"/>
      <c r="I45" s="1561"/>
      <c r="J45" s="1561"/>
      <c r="K45" s="1561"/>
      <c r="M45" s="207"/>
      <c r="N45" s="194"/>
    </row>
    <row r="46" spans="1:14" ht="41.25" customHeight="1" thickBot="1" x14ac:dyDescent="0.2">
      <c r="A46" s="1563"/>
      <c r="B46" s="1238" t="s">
        <v>759</v>
      </c>
      <c r="C46" s="295" t="s">
        <v>1698</v>
      </c>
      <c r="D46" s="295" t="s">
        <v>1698</v>
      </c>
      <c r="E46" s="295" t="s">
        <v>1699</v>
      </c>
      <c r="F46" s="1559"/>
      <c r="G46" s="1560"/>
      <c r="H46" s="1561"/>
      <c r="I46" s="1561"/>
      <c r="J46" s="1561"/>
      <c r="K46" s="1561"/>
      <c r="M46" s="207"/>
      <c r="N46" s="194"/>
    </row>
    <row r="47" spans="1:14" s="78" customFormat="1" ht="22.5" customHeight="1" x14ac:dyDescent="0.15">
      <c r="A47" s="1546" t="s">
        <v>775</v>
      </c>
      <c r="B47" s="1547"/>
      <c r="C47" s="1564" t="s">
        <v>760</v>
      </c>
      <c r="D47" s="1565"/>
      <c r="E47" s="1566"/>
      <c r="F47" s="1551" t="s">
        <v>1408</v>
      </c>
      <c r="G47" s="1552"/>
      <c r="H47" s="1552"/>
      <c r="I47" s="1552"/>
      <c r="J47" s="1552"/>
      <c r="K47" s="1553"/>
      <c r="M47" s="197"/>
      <c r="N47" s="194"/>
    </row>
    <row r="48" spans="1:14" s="78" customFormat="1" ht="22.5" customHeight="1" thickBot="1" x14ac:dyDescent="0.2">
      <c r="A48" s="1548"/>
      <c r="B48" s="1549"/>
      <c r="C48" s="1239" t="s">
        <v>755</v>
      </c>
      <c r="D48" s="1239" t="s">
        <v>756</v>
      </c>
      <c r="E48" s="1239" t="s">
        <v>757</v>
      </c>
      <c r="F48" s="1554" t="s">
        <v>50</v>
      </c>
      <c r="G48" s="1556"/>
      <c r="H48" s="1554" t="s">
        <v>1407</v>
      </c>
      <c r="I48" s="1555"/>
      <c r="J48" s="1555"/>
      <c r="K48" s="1556"/>
      <c r="M48" s="197"/>
      <c r="N48" s="194"/>
    </row>
    <row r="49" spans="1:14" ht="41.25" customHeight="1" thickBot="1" x14ac:dyDescent="0.2">
      <c r="A49" s="1563" t="s">
        <v>776</v>
      </c>
      <c r="B49" s="1238" t="s">
        <v>758</v>
      </c>
      <c r="C49" s="295" t="s">
        <v>1698</v>
      </c>
      <c r="D49" s="295" t="s">
        <v>1698</v>
      </c>
      <c r="E49" s="295" t="s">
        <v>1699</v>
      </c>
      <c r="F49" s="1559"/>
      <c r="G49" s="1560"/>
      <c r="H49" s="1561"/>
      <c r="I49" s="1561"/>
      <c r="J49" s="1561"/>
      <c r="K49" s="1561"/>
      <c r="M49" s="207"/>
      <c r="N49" s="194"/>
    </row>
    <row r="50" spans="1:14" ht="41.25" customHeight="1" thickBot="1" x14ac:dyDescent="0.2">
      <c r="A50" s="1563"/>
      <c r="B50" s="1238" t="s">
        <v>759</v>
      </c>
      <c r="C50" s="295" t="s">
        <v>1698</v>
      </c>
      <c r="D50" s="295" t="s">
        <v>1698</v>
      </c>
      <c r="E50" s="295" t="s">
        <v>1699</v>
      </c>
      <c r="F50" s="1559"/>
      <c r="G50" s="1560"/>
      <c r="H50" s="1561"/>
      <c r="I50" s="1561"/>
      <c r="J50" s="1561"/>
      <c r="K50" s="1561"/>
      <c r="M50" s="207"/>
      <c r="N50" s="194"/>
    </row>
    <row r="51" spans="1:14" ht="41.25" customHeight="1" thickBot="1" x14ac:dyDescent="0.2">
      <c r="A51" s="1563" t="s">
        <v>777</v>
      </c>
      <c r="B51" s="1238" t="s">
        <v>758</v>
      </c>
      <c r="C51" s="295" t="s">
        <v>1698</v>
      </c>
      <c r="D51" s="295" t="s">
        <v>1698</v>
      </c>
      <c r="E51" s="295" t="s">
        <v>1699</v>
      </c>
      <c r="F51" s="1559"/>
      <c r="G51" s="1560"/>
      <c r="H51" s="1561"/>
      <c r="I51" s="1561"/>
      <c r="J51" s="1561"/>
      <c r="K51" s="1561"/>
      <c r="M51" s="207"/>
      <c r="N51" s="194"/>
    </row>
    <row r="52" spans="1:14" ht="41.25" customHeight="1" thickBot="1" x14ac:dyDescent="0.2">
      <c r="A52" s="1563"/>
      <c r="B52" s="1238" t="s">
        <v>759</v>
      </c>
      <c r="C52" s="295" t="s">
        <v>1698</v>
      </c>
      <c r="D52" s="295" t="s">
        <v>1698</v>
      </c>
      <c r="E52" s="295" t="s">
        <v>1699</v>
      </c>
      <c r="F52" s="1559"/>
      <c r="G52" s="1560"/>
      <c r="H52" s="1561"/>
      <c r="I52" s="1561"/>
      <c r="J52" s="1561"/>
      <c r="K52" s="1561"/>
      <c r="M52" s="207"/>
      <c r="N52" s="194"/>
    </row>
    <row r="53" spans="1:14" s="78" customFormat="1" ht="22.5" customHeight="1" x14ac:dyDescent="0.15">
      <c r="A53" s="1546" t="s">
        <v>778</v>
      </c>
      <c r="B53" s="1547"/>
      <c r="C53" s="1564" t="s">
        <v>760</v>
      </c>
      <c r="D53" s="1565"/>
      <c r="E53" s="1566"/>
      <c r="F53" s="1551" t="s">
        <v>1408</v>
      </c>
      <c r="G53" s="1552"/>
      <c r="H53" s="1552"/>
      <c r="I53" s="1552"/>
      <c r="J53" s="1552"/>
      <c r="K53" s="1553"/>
      <c r="M53" s="197"/>
      <c r="N53" s="194"/>
    </row>
    <row r="54" spans="1:14" s="78" customFormat="1" ht="22.5" customHeight="1" thickBot="1" x14ac:dyDescent="0.2">
      <c r="A54" s="1548"/>
      <c r="B54" s="1549"/>
      <c r="C54" s="1239" t="s">
        <v>755</v>
      </c>
      <c r="D54" s="1239" t="s">
        <v>756</v>
      </c>
      <c r="E54" s="1239" t="s">
        <v>757</v>
      </c>
      <c r="F54" s="1554" t="s">
        <v>50</v>
      </c>
      <c r="G54" s="1556"/>
      <c r="H54" s="1554" t="s">
        <v>1407</v>
      </c>
      <c r="I54" s="1555"/>
      <c r="J54" s="1555"/>
      <c r="K54" s="1556"/>
      <c r="M54" s="197"/>
      <c r="N54" s="194"/>
    </row>
    <row r="55" spans="1:14" ht="41.25" customHeight="1" thickBot="1" x14ac:dyDescent="0.2">
      <c r="A55" s="1563" t="s">
        <v>779</v>
      </c>
      <c r="B55" s="1238" t="s">
        <v>758</v>
      </c>
      <c r="C55" s="295" t="s">
        <v>1698</v>
      </c>
      <c r="D55" s="295" t="s">
        <v>1698</v>
      </c>
      <c r="E55" s="295" t="s">
        <v>1699</v>
      </c>
      <c r="F55" s="1559"/>
      <c r="G55" s="1571"/>
      <c r="H55" s="1572"/>
      <c r="I55" s="1573"/>
      <c r="J55" s="1573"/>
      <c r="K55" s="1574"/>
      <c r="M55" s="207"/>
      <c r="N55" s="194"/>
    </row>
    <row r="56" spans="1:14" ht="41.25" customHeight="1" thickBot="1" x14ac:dyDescent="0.2">
      <c r="A56" s="1563"/>
      <c r="B56" s="1238" t="s">
        <v>759</v>
      </c>
      <c r="C56" s="295" t="s">
        <v>1699</v>
      </c>
      <c r="D56" s="295" t="s">
        <v>1699</v>
      </c>
      <c r="E56" s="295" t="s">
        <v>1699</v>
      </c>
      <c r="F56" s="1559"/>
      <c r="G56" s="1571"/>
      <c r="H56" s="1572"/>
      <c r="I56" s="1573"/>
      <c r="J56" s="1573"/>
      <c r="K56" s="1574"/>
      <c r="M56" s="207"/>
      <c r="N56" s="194"/>
    </row>
    <row r="57" spans="1:14" ht="41.25" customHeight="1" thickBot="1" x14ac:dyDescent="0.2">
      <c r="A57" s="1563" t="s">
        <v>780</v>
      </c>
      <c r="B57" s="1238" t="s">
        <v>758</v>
      </c>
      <c r="C57" s="295" t="s">
        <v>1698</v>
      </c>
      <c r="D57" s="295" t="s">
        <v>1698</v>
      </c>
      <c r="E57" s="295" t="s">
        <v>1699</v>
      </c>
      <c r="F57" s="1559"/>
      <c r="G57" s="1571"/>
      <c r="H57" s="1572"/>
      <c r="I57" s="1573"/>
      <c r="J57" s="1573"/>
      <c r="K57" s="1574"/>
      <c r="M57" s="207"/>
      <c r="N57" s="194"/>
    </row>
    <row r="58" spans="1:14" ht="41.25" customHeight="1" thickBot="1" x14ac:dyDescent="0.2">
      <c r="A58" s="1563"/>
      <c r="B58" s="1238" t="s">
        <v>759</v>
      </c>
      <c r="C58" s="295" t="s">
        <v>1699</v>
      </c>
      <c r="D58" s="295" t="s">
        <v>1699</v>
      </c>
      <c r="E58" s="295" t="s">
        <v>1699</v>
      </c>
      <c r="F58" s="1559"/>
      <c r="G58" s="1571"/>
      <c r="H58" s="1572"/>
      <c r="I58" s="1573"/>
      <c r="J58" s="1573"/>
      <c r="K58" s="1574"/>
      <c r="M58" s="207"/>
      <c r="N58" s="194"/>
    </row>
    <row r="59" spans="1:14" ht="41.25" customHeight="1" thickBot="1" x14ac:dyDescent="0.2">
      <c r="A59" s="1563" t="s">
        <v>781</v>
      </c>
      <c r="B59" s="1238" t="s">
        <v>758</v>
      </c>
      <c r="C59" s="295" t="s">
        <v>1698</v>
      </c>
      <c r="D59" s="295" t="s">
        <v>1698</v>
      </c>
      <c r="E59" s="295" t="s">
        <v>1699</v>
      </c>
      <c r="F59" s="1559"/>
      <c r="G59" s="1571"/>
      <c r="H59" s="1572"/>
      <c r="I59" s="1573"/>
      <c r="J59" s="1573"/>
      <c r="K59" s="1574"/>
      <c r="M59" s="207"/>
      <c r="N59" s="194"/>
    </row>
    <row r="60" spans="1:14" ht="41.25" customHeight="1" thickBot="1" x14ac:dyDescent="0.2">
      <c r="A60" s="1563"/>
      <c r="B60" s="1238" t="s">
        <v>759</v>
      </c>
      <c r="C60" s="295" t="s">
        <v>1698</v>
      </c>
      <c r="D60" s="295" t="s">
        <v>1698</v>
      </c>
      <c r="E60" s="295" t="s">
        <v>1699</v>
      </c>
      <c r="F60" s="1559"/>
      <c r="G60" s="1571"/>
      <c r="H60" s="1572"/>
      <c r="I60" s="1573"/>
      <c r="J60" s="1573"/>
      <c r="K60" s="1574"/>
      <c r="M60" s="207"/>
      <c r="N60" s="194"/>
    </row>
    <row r="61" spans="1:14" ht="41.25" customHeight="1" thickBot="1" x14ac:dyDescent="0.2">
      <c r="A61" s="1563" t="s">
        <v>782</v>
      </c>
      <c r="B61" s="1238" t="s">
        <v>758</v>
      </c>
      <c r="C61" s="295" t="s">
        <v>1698</v>
      </c>
      <c r="D61" s="295" t="s">
        <v>1698</v>
      </c>
      <c r="E61" s="295" t="s">
        <v>1699</v>
      </c>
      <c r="F61" s="1559"/>
      <c r="G61" s="1571"/>
      <c r="H61" s="1572"/>
      <c r="I61" s="1573"/>
      <c r="J61" s="1573"/>
      <c r="K61" s="1574"/>
      <c r="M61" s="207"/>
      <c r="N61" s="194"/>
    </row>
    <row r="62" spans="1:14" ht="41.25" customHeight="1" thickBot="1" x14ac:dyDescent="0.2">
      <c r="A62" s="1563"/>
      <c r="B62" s="1238" t="s">
        <v>759</v>
      </c>
      <c r="C62" s="295" t="s">
        <v>1698</v>
      </c>
      <c r="D62" s="295" t="s">
        <v>1698</v>
      </c>
      <c r="E62" s="295" t="s">
        <v>1699</v>
      </c>
      <c r="F62" s="1559"/>
      <c r="G62" s="1571"/>
      <c r="H62" s="1568"/>
      <c r="I62" s="1569"/>
      <c r="J62" s="1569"/>
      <c r="K62" s="1570"/>
      <c r="M62" s="207"/>
      <c r="N62" s="194"/>
    </row>
    <row r="63" spans="1:14" s="78" customFormat="1" ht="21.95" customHeight="1" x14ac:dyDescent="0.15">
      <c r="A63" s="1546" t="s">
        <v>786</v>
      </c>
      <c r="B63" s="1547"/>
      <c r="C63" s="1564" t="s">
        <v>760</v>
      </c>
      <c r="D63" s="1565"/>
      <c r="E63" s="1566"/>
      <c r="F63" s="1551" t="s">
        <v>1408</v>
      </c>
      <c r="G63" s="1552"/>
      <c r="H63" s="1552"/>
      <c r="I63" s="1552"/>
      <c r="J63" s="1552"/>
      <c r="K63" s="1553"/>
      <c r="M63" s="197"/>
      <c r="N63" s="194"/>
    </row>
    <row r="64" spans="1:14" s="78" customFormat="1" ht="21.95" customHeight="1" thickBot="1" x14ac:dyDescent="0.2">
      <c r="A64" s="1548"/>
      <c r="B64" s="1549"/>
      <c r="C64" s="1239" t="s">
        <v>755</v>
      </c>
      <c r="D64" s="1239" t="s">
        <v>756</v>
      </c>
      <c r="E64" s="1239" t="s">
        <v>757</v>
      </c>
      <c r="F64" s="1554" t="s">
        <v>50</v>
      </c>
      <c r="G64" s="1556"/>
      <c r="H64" s="1554" t="s">
        <v>1407</v>
      </c>
      <c r="I64" s="1555"/>
      <c r="J64" s="1555"/>
      <c r="K64" s="1556"/>
      <c r="M64" s="197"/>
      <c r="N64" s="194"/>
    </row>
    <row r="65" spans="1:14" ht="41.25" customHeight="1" thickBot="1" x14ac:dyDescent="0.2">
      <c r="A65" s="1563" t="s">
        <v>783</v>
      </c>
      <c r="B65" s="1238" t="s">
        <v>758</v>
      </c>
      <c r="C65" s="295" t="s">
        <v>1698</v>
      </c>
      <c r="D65" s="295" t="s">
        <v>1698</v>
      </c>
      <c r="E65" s="295" t="s">
        <v>1699</v>
      </c>
      <c r="F65" s="1559"/>
      <c r="G65" s="1560"/>
      <c r="H65" s="1561"/>
      <c r="I65" s="1561"/>
      <c r="J65" s="1561"/>
      <c r="K65" s="1561"/>
      <c r="M65" s="207"/>
      <c r="N65" s="194"/>
    </row>
    <row r="66" spans="1:14" ht="41.25" customHeight="1" thickBot="1" x14ac:dyDescent="0.2">
      <c r="A66" s="1563"/>
      <c r="B66" s="1238" t="s">
        <v>759</v>
      </c>
      <c r="C66" s="295" t="s">
        <v>1698</v>
      </c>
      <c r="D66" s="295" t="s">
        <v>1698</v>
      </c>
      <c r="E66" s="295" t="s">
        <v>1699</v>
      </c>
      <c r="F66" s="1559"/>
      <c r="G66" s="1560"/>
      <c r="H66" s="1561"/>
      <c r="I66" s="1561"/>
      <c r="J66" s="1561"/>
      <c r="K66" s="1561"/>
      <c r="M66" s="207"/>
      <c r="N66" s="194"/>
    </row>
    <row r="67" spans="1:14" ht="41.25" customHeight="1" thickBot="1" x14ac:dyDescent="0.2">
      <c r="A67" s="1563" t="s">
        <v>784</v>
      </c>
      <c r="B67" s="1238" t="s">
        <v>758</v>
      </c>
      <c r="C67" s="295" t="s">
        <v>1699</v>
      </c>
      <c r="D67" s="295" t="s">
        <v>1699</v>
      </c>
      <c r="E67" s="295" t="s">
        <v>1699</v>
      </c>
      <c r="F67" s="1559"/>
      <c r="G67" s="1560"/>
      <c r="H67" s="1561"/>
      <c r="I67" s="1561"/>
      <c r="J67" s="1561"/>
      <c r="K67" s="1561"/>
      <c r="M67" s="207"/>
      <c r="N67" s="194"/>
    </row>
    <row r="68" spans="1:14" ht="41.25" customHeight="1" thickBot="1" x14ac:dyDescent="0.2">
      <c r="A68" s="1563"/>
      <c r="B68" s="1238" t="s">
        <v>759</v>
      </c>
      <c r="C68" s="295" t="s">
        <v>1699</v>
      </c>
      <c r="D68" s="295" t="s">
        <v>1699</v>
      </c>
      <c r="E68" s="295" t="s">
        <v>1699</v>
      </c>
      <c r="F68" s="1559"/>
      <c r="G68" s="1560"/>
      <c r="H68" s="1561"/>
      <c r="I68" s="1561"/>
      <c r="J68" s="1561"/>
      <c r="K68" s="1561"/>
      <c r="M68" s="207"/>
      <c r="N68" s="194"/>
    </row>
    <row r="69" spans="1:14" ht="41.25" customHeight="1" thickBot="1" x14ac:dyDescent="0.2">
      <c r="A69" s="1563" t="s">
        <v>785</v>
      </c>
      <c r="B69" s="1238" t="s">
        <v>758</v>
      </c>
      <c r="C69" s="295" t="s">
        <v>1699</v>
      </c>
      <c r="D69" s="295" t="s">
        <v>1699</v>
      </c>
      <c r="E69" s="295" t="s">
        <v>1699</v>
      </c>
      <c r="F69" s="1559"/>
      <c r="G69" s="1560"/>
      <c r="H69" s="1561"/>
      <c r="I69" s="1561"/>
      <c r="J69" s="1561"/>
      <c r="K69" s="1561"/>
      <c r="M69" s="207"/>
      <c r="N69" s="194"/>
    </row>
    <row r="70" spans="1:14" ht="41.25" customHeight="1" thickBot="1" x14ac:dyDescent="0.2">
      <c r="A70" s="1563"/>
      <c r="B70" s="1238" t="s">
        <v>759</v>
      </c>
      <c r="C70" s="295" t="s">
        <v>1699</v>
      </c>
      <c r="D70" s="295" t="s">
        <v>1699</v>
      </c>
      <c r="E70" s="295" t="s">
        <v>1699</v>
      </c>
      <c r="F70" s="1559"/>
      <c r="G70" s="1560"/>
      <c r="H70" s="1561"/>
      <c r="I70" s="1561"/>
      <c r="J70" s="1561"/>
      <c r="K70" s="1561"/>
      <c r="M70" s="207"/>
      <c r="N70" s="194"/>
    </row>
    <row r="71" spans="1:14" s="78" customFormat="1" ht="21.95" customHeight="1" x14ac:dyDescent="0.15">
      <c r="A71" s="1546" t="s">
        <v>787</v>
      </c>
      <c r="B71" s="1547"/>
      <c r="C71" s="1550" t="s">
        <v>760</v>
      </c>
      <c r="D71" s="1550"/>
      <c r="E71" s="1550"/>
      <c r="F71" s="1551" t="s">
        <v>1408</v>
      </c>
      <c r="G71" s="1552"/>
      <c r="H71" s="1552"/>
      <c r="I71" s="1552"/>
      <c r="J71" s="1552"/>
      <c r="K71" s="1553"/>
      <c r="M71" s="197"/>
      <c r="N71" s="194"/>
    </row>
    <row r="72" spans="1:14" s="78" customFormat="1" ht="21.95" customHeight="1" thickBot="1" x14ac:dyDescent="0.2">
      <c r="A72" s="1548"/>
      <c r="B72" s="1549"/>
      <c r="C72" s="1239" t="s">
        <v>755</v>
      </c>
      <c r="D72" s="1239" t="s">
        <v>756</v>
      </c>
      <c r="E72" s="1239" t="s">
        <v>757</v>
      </c>
      <c r="F72" s="1550" t="s">
        <v>50</v>
      </c>
      <c r="G72" s="1550"/>
      <c r="H72" s="1554" t="s">
        <v>1407</v>
      </c>
      <c r="I72" s="1555"/>
      <c r="J72" s="1555"/>
      <c r="K72" s="1556"/>
      <c r="M72" s="197"/>
      <c r="N72" s="194"/>
    </row>
    <row r="73" spans="1:14" ht="41.25" customHeight="1" thickBot="1" x14ac:dyDescent="0.2">
      <c r="A73" s="1563" t="s">
        <v>788</v>
      </c>
      <c r="B73" s="1238" t="s">
        <v>758</v>
      </c>
      <c r="C73" s="295" t="s">
        <v>1698</v>
      </c>
      <c r="D73" s="295" t="s">
        <v>1698</v>
      </c>
      <c r="E73" s="295" t="s">
        <v>1699</v>
      </c>
      <c r="F73" s="1559"/>
      <c r="G73" s="1560"/>
      <c r="H73" s="1561"/>
      <c r="I73" s="1561"/>
      <c r="J73" s="1561"/>
      <c r="K73" s="1561"/>
      <c r="M73" s="207"/>
      <c r="N73" s="194"/>
    </row>
    <row r="74" spans="1:14" ht="41.25" customHeight="1" thickBot="1" x14ac:dyDescent="0.2">
      <c r="A74" s="1563"/>
      <c r="B74" s="1238" t="s">
        <v>759</v>
      </c>
      <c r="C74" s="295" t="s">
        <v>1698</v>
      </c>
      <c r="D74" s="295" t="s">
        <v>1698</v>
      </c>
      <c r="E74" s="295" t="s">
        <v>1699</v>
      </c>
      <c r="F74" s="1559"/>
      <c r="G74" s="1560"/>
      <c r="H74" s="1561"/>
      <c r="I74" s="1561"/>
      <c r="J74" s="1561"/>
      <c r="K74" s="1561"/>
      <c r="M74" s="207"/>
      <c r="N74" s="194"/>
    </row>
    <row r="75" spans="1:14" ht="41.25" customHeight="1" thickBot="1" x14ac:dyDescent="0.2">
      <c r="A75" s="1563" t="s">
        <v>789</v>
      </c>
      <c r="B75" s="1238" t="s">
        <v>758</v>
      </c>
      <c r="C75" s="295" t="s">
        <v>1698</v>
      </c>
      <c r="D75" s="295" t="s">
        <v>1698</v>
      </c>
      <c r="E75" s="295" t="s">
        <v>1699</v>
      </c>
      <c r="F75" s="1559"/>
      <c r="G75" s="1560"/>
      <c r="H75" s="1561"/>
      <c r="I75" s="1561"/>
      <c r="J75" s="1561"/>
      <c r="K75" s="1561"/>
      <c r="M75" s="207"/>
      <c r="N75" s="194"/>
    </row>
    <row r="76" spans="1:14" ht="41.25" customHeight="1" thickBot="1" x14ac:dyDescent="0.2">
      <c r="A76" s="1563"/>
      <c r="B76" s="1238" t="s">
        <v>759</v>
      </c>
      <c r="C76" s="295" t="s">
        <v>1698</v>
      </c>
      <c r="D76" s="295" t="s">
        <v>1698</v>
      </c>
      <c r="E76" s="295" t="s">
        <v>1699</v>
      </c>
      <c r="F76" s="1559"/>
      <c r="G76" s="1560"/>
      <c r="H76" s="1561"/>
      <c r="I76" s="1561"/>
      <c r="J76" s="1561"/>
      <c r="K76" s="1561"/>
      <c r="M76" s="207"/>
      <c r="N76" s="194"/>
    </row>
    <row r="77" spans="1:14" ht="41.25" customHeight="1" thickBot="1" x14ac:dyDescent="0.2">
      <c r="A77" s="1563" t="s">
        <v>790</v>
      </c>
      <c r="B77" s="1238" t="s">
        <v>758</v>
      </c>
      <c r="C77" s="295" t="s">
        <v>1698</v>
      </c>
      <c r="D77" s="295" t="s">
        <v>1698</v>
      </c>
      <c r="E77" s="295" t="s">
        <v>1699</v>
      </c>
      <c r="F77" s="1559"/>
      <c r="G77" s="1560"/>
      <c r="H77" s="1561"/>
      <c r="I77" s="1561"/>
      <c r="J77" s="1561"/>
      <c r="K77" s="1561"/>
      <c r="M77" s="207"/>
      <c r="N77" s="194"/>
    </row>
    <row r="78" spans="1:14" ht="41.25" customHeight="1" thickBot="1" x14ac:dyDescent="0.2">
      <c r="A78" s="1563"/>
      <c r="B78" s="1238" t="s">
        <v>759</v>
      </c>
      <c r="C78" s="295" t="s">
        <v>1699</v>
      </c>
      <c r="D78" s="295" t="s">
        <v>1699</v>
      </c>
      <c r="E78" s="295" t="s">
        <v>1699</v>
      </c>
      <c r="F78" s="1559"/>
      <c r="G78" s="1560"/>
      <c r="H78" s="1561"/>
      <c r="I78" s="1561"/>
      <c r="J78" s="1561"/>
      <c r="K78" s="1561"/>
      <c r="M78" s="207"/>
      <c r="N78" s="194"/>
    </row>
    <row r="79" spans="1:14" s="78" customFormat="1" ht="21.95" customHeight="1" x14ac:dyDescent="0.15">
      <c r="A79" s="1546" t="s">
        <v>791</v>
      </c>
      <c r="B79" s="1547"/>
      <c r="C79" s="1550" t="s">
        <v>760</v>
      </c>
      <c r="D79" s="1550"/>
      <c r="E79" s="1550"/>
      <c r="F79" s="1551" t="s">
        <v>1408</v>
      </c>
      <c r="G79" s="1552"/>
      <c r="H79" s="1552"/>
      <c r="I79" s="1552"/>
      <c r="J79" s="1552"/>
      <c r="K79" s="1553"/>
      <c r="M79" s="197"/>
      <c r="N79" s="194"/>
    </row>
    <row r="80" spans="1:14" s="78" customFormat="1" ht="21.95" customHeight="1" thickBot="1" x14ac:dyDescent="0.2">
      <c r="A80" s="1548"/>
      <c r="B80" s="1549"/>
      <c r="C80" s="1239" t="s">
        <v>755</v>
      </c>
      <c r="D80" s="1239" t="s">
        <v>756</v>
      </c>
      <c r="E80" s="1239" t="s">
        <v>757</v>
      </c>
      <c r="F80" s="1550" t="s">
        <v>50</v>
      </c>
      <c r="G80" s="1550"/>
      <c r="H80" s="1554" t="s">
        <v>1407</v>
      </c>
      <c r="I80" s="1555"/>
      <c r="J80" s="1555"/>
      <c r="K80" s="1556"/>
      <c r="M80" s="197"/>
      <c r="N80" s="194"/>
    </row>
    <row r="81" spans="1:14" ht="42" customHeight="1" thickBot="1" x14ac:dyDescent="0.2">
      <c r="A81" s="1563" t="s">
        <v>792</v>
      </c>
      <c r="B81" s="1238" t="s">
        <v>758</v>
      </c>
      <c r="C81" s="295" t="s">
        <v>1698</v>
      </c>
      <c r="D81" s="295" t="s">
        <v>1699</v>
      </c>
      <c r="E81" s="295" t="s">
        <v>1699</v>
      </c>
      <c r="F81" s="1559"/>
      <c r="G81" s="1560"/>
      <c r="H81" s="1561"/>
      <c r="I81" s="1561"/>
      <c r="J81" s="1561"/>
      <c r="K81" s="1561"/>
      <c r="M81" s="207"/>
      <c r="N81" s="194"/>
    </row>
    <row r="82" spans="1:14" ht="42" customHeight="1" thickBot="1" x14ac:dyDescent="0.2">
      <c r="A82" s="1563"/>
      <c r="B82" s="1238" t="s">
        <v>759</v>
      </c>
      <c r="C82" s="295" t="s">
        <v>1698</v>
      </c>
      <c r="D82" s="295" t="s">
        <v>1699</v>
      </c>
      <c r="E82" s="295" t="s">
        <v>1699</v>
      </c>
      <c r="F82" s="1559"/>
      <c r="G82" s="1560"/>
      <c r="H82" s="1561"/>
      <c r="I82" s="1561"/>
      <c r="J82" s="1561"/>
      <c r="K82" s="1561"/>
      <c r="M82" s="207"/>
      <c r="N82" s="194"/>
    </row>
    <row r="83" spans="1:14" ht="42" customHeight="1" thickBot="1" x14ac:dyDescent="0.2">
      <c r="A83" s="1563" t="s">
        <v>793</v>
      </c>
      <c r="B83" s="1238" t="s">
        <v>758</v>
      </c>
      <c r="C83" s="295" t="s">
        <v>1699</v>
      </c>
      <c r="D83" s="295" t="s">
        <v>1699</v>
      </c>
      <c r="E83" s="295" t="s">
        <v>1699</v>
      </c>
      <c r="F83" s="1559"/>
      <c r="G83" s="1560"/>
      <c r="H83" s="1561"/>
      <c r="I83" s="1561"/>
      <c r="J83" s="1561"/>
      <c r="K83" s="1561"/>
      <c r="M83" s="207"/>
      <c r="N83" s="194"/>
    </row>
    <row r="84" spans="1:14" ht="42" customHeight="1" thickBot="1" x14ac:dyDescent="0.2">
      <c r="A84" s="1563"/>
      <c r="B84" s="1238" t="s">
        <v>759</v>
      </c>
      <c r="C84" s="295" t="s">
        <v>1699</v>
      </c>
      <c r="D84" s="295" t="s">
        <v>1699</v>
      </c>
      <c r="E84" s="295" t="s">
        <v>1699</v>
      </c>
      <c r="F84" s="1559"/>
      <c r="G84" s="1560"/>
      <c r="H84" s="1561"/>
      <c r="I84" s="1561"/>
      <c r="J84" s="1561"/>
      <c r="K84" s="1561"/>
      <c r="M84" s="207"/>
      <c r="N84" s="194"/>
    </row>
    <row r="85" spans="1:14" s="78" customFormat="1" ht="21.95" customHeight="1" x14ac:dyDescent="0.15">
      <c r="A85" s="1546" t="s">
        <v>794</v>
      </c>
      <c r="B85" s="1547"/>
      <c r="C85" s="1550" t="s">
        <v>760</v>
      </c>
      <c r="D85" s="1550"/>
      <c r="E85" s="1550"/>
      <c r="F85" s="1551" t="s">
        <v>1408</v>
      </c>
      <c r="G85" s="1552"/>
      <c r="H85" s="1552"/>
      <c r="I85" s="1552"/>
      <c r="J85" s="1552"/>
      <c r="K85" s="1553"/>
      <c r="M85" s="197"/>
      <c r="N85" s="194"/>
    </row>
    <row r="86" spans="1:14" s="78" customFormat="1" ht="21.95" customHeight="1" thickBot="1" x14ac:dyDescent="0.2">
      <c r="A86" s="1548"/>
      <c r="B86" s="1549"/>
      <c r="C86" s="1239" t="s">
        <v>1101</v>
      </c>
      <c r="D86" s="1239" t="s">
        <v>756</v>
      </c>
      <c r="E86" s="1239" t="s">
        <v>757</v>
      </c>
      <c r="F86" s="1550" t="s">
        <v>50</v>
      </c>
      <c r="G86" s="1550"/>
      <c r="H86" s="1550" t="s">
        <v>1407</v>
      </c>
      <c r="I86" s="1550"/>
      <c r="J86" s="1550"/>
      <c r="K86" s="1550"/>
      <c r="M86" s="197"/>
      <c r="N86" s="194"/>
    </row>
    <row r="87" spans="1:14" ht="41.25" customHeight="1" thickBot="1" x14ac:dyDescent="0.2">
      <c r="A87" s="1563" t="s">
        <v>795</v>
      </c>
      <c r="B87" s="1238" t="s">
        <v>758</v>
      </c>
      <c r="C87" s="295" t="s">
        <v>1699</v>
      </c>
      <c r="D87" s="295" t="s">
        <v>1699</v>
      </c>
      <c r="E87" s="295" t="s">
        <v>1699</v>
      </c>
      <c r="F87" s="1559"/>
      <c r="G87" s="1560"/>
      <c r="H87" s="1561"/>
      <c r="I87" s="1561"/>
      <c r="J87" s="1561"/>
      <c r="K87" s="1561"/>
      <c r="M87" s="207"/>
      <c r="N87" s="194"/>
    </row>
    <row r="88" spans="1:14" ht="41.25" customHeight="1" thickBot="1" x14ac:dyDescent="0.2">
      <c r="A88" s="1563"/>
      <c r="B88" s="1238" t="s">
        <v>759</v>
      </c>
      <c r="C88" s="295" t="s">
        <v>1699</v>
      </c>
      <c r="D88" s="295" t="s">
        <v>1699</v>
      </c>
      <c r="E88" s="295" t="s">
        <v>1699</v>
      </c>
      <c r="F88" s="1559"/>
      <c r="G88" s="1560"/>
      <c r="H88" s="1561"/>
      <c r="I88" s="1561"/>
      <c r="J88" s="1561"/>
      <c r="K88" s="1561"/>
      <c r="M88" s="207"/>
      <c r="N88" s="194"/>
    </row>
    <row r="89" spans="1:14" s="78" customFormat="1" ht="22.5" customHeight="1" x14ac:dyDescent="0.15">
      <c r="A89" s="1546" t="s">
        <v>306</v>
      </c>
      <c r="B89" s="1547"/>
      <c r="C89" s="1550" t="s">
        <v>760</v>
      </c>
      <c r="D89" s="1550"/>
      <c r="E89" s="1550"/>
      <c r="F89" s="1551" t="s">
        <v>1408</v>
      </c>
      <c r="G89" s="1552"/>
      <c r="H89" s="1552"/>
      <c r="I89" s="1552"/>
      <c r="J89" s="1552"/>
      <c r="K89" s="1553"/>
      <c r="M89" s="197"/>
      <c r="N89" s="194"/>
    </row>
    <row r="90" spans="1:14" s="78" customFormat="1" ht="22.5" customHeight="1" thickBot="1" x14ac:dyDescent="0.2">
      <c r="A90" s="1548"/>
      <c r="B90" s="1549"/>
      <c r="C90" s="1239" t="s">
        <v>755</v>
      </c>
      <c r="D90" s="1239" t="s">
        <v>756</v>
      </c>
      <c r="E90" s="1239" t="s">
        <v>757</v>
      </c>
      <c r="F90" s="1550" t="s">
        <v>50</v>
      </c>
      <c r="G90" s="1550"/>
      <c r="H90" s="1554" t="s">
        <v>1407</v>
      </c>
      <c r="I90" s="1555"/>
      <c r="J90" s="1555"/>
      <c r="K90" s="1556"/>
      <c r="M90" s="197"/>
      <c r="N90" s="194"/>
    </row>
    <row r="91" spans="1:14" ht="42" customHeight="1" thickBot="1" x14ac:dyDescent="0.2">
      <c r="A91" s="1563" t="s">
        <v>796</v>
      </c>
      <c r="B91" s="1238" t="s">
        <v>758</v>
      </c>
      <c r="C91" s="295" t="s">
        <v>1698</v>
      </c>
      <c r="D91" s="295" t="s">
        <v>1698</v>
      </c>
      <c r="E91" s="295" t="s">
        <v>1699</v>
      </c>
      <c r="F91" s="1559"/>
      <c r="G91" s="1560"/>
      <c r="H91" s="1561"/>
      <c r="I91" s="1561"/>
      <c r="J91" s="1561"/>
      <c r="K91" s="1561"/>
      <c r="M91" s="207"/>
      <c r="N91" s="194"/>
    </row>
    <row r="92" spans="1:14" ht="42" customHeight="1" thickBot="1" x14ac:dyDescent="0.2">
      <c r="A92" s="1563"/>
      <c r="B92" s="1238" t="s">
        <v>759</v>
      </c>
      <c r="C92" s="295" t="s">
        <v>1699</v>
      </c>
      <c r="D92" s="295" t="s">
        <v>1699</v>
      </c>
      <c r="E92" s="295" t="s">
        <v>1699</v>
      </c>
      <c r="F92" s="1559"/>
      <c r="G92" s="1560"/>
      <c r="H92" s="1561"/>
      <c r="I92" s="1561"/>
      <c r="J92" s="1561"/>
      <c r="K92" s="1561"/>
      <c r="M92" s="207"/>
      <c r="N92" s="194"/>
    </row>
    <row r="93" spans="1:14" ht="42" customHeight="1" thickBot="1" x14ac:dyDescent="0.2">
      <c r="A93" s="1563" t="s">
        <v>797</v>
      </c>
      <c r="B93" s="1238" t="s">
        <v>758</v>
      </c>
      <c r="C93" s="295" t="s">
        <v>1699</v>
      </c>
      <c r="D93" s="295" t="s">
        <v>1699</v>
      </c>
      <c r="E93" s="295" t="s">
        <v>1699</v>
      </c>
      <c r="F93" s="1559"/>
      <c r="G93" s="1560"/>
      <c r="H93" s="1561"/>
      <c r="I93" s="1561"/>
      <c r="J93" s="1561"/>
      <c r="K93" s="1561"/>
      <c r="M93" s="207"/>
      <c r="N93" s="194"/>
    </row>
    <row r="94" spans="1:14" ht="42" customHeight="1" thickBot="1" x14ac:dyDescent="0.2">
      <c r="A94" s="1563"/>
      <c r="B94" s="1238" t="s">
        <v>759</v>
      </c>
      <c r="C94" s="295" t="s">
        <v>1699</v>
      </c>
      <c r="D94" s="295" t="s">
        <v>1699</v>
      </c>
      <c r="E94" s="295" t="s">
        <v>1699</v>
      </c>
      <c r="F94" s="1559"/>
      <c r="G94" s="1560"/>
      <c r="H94" s="1561"/>
      <c r="I94" s="1561"/>
      <c r="J94" s="1561"/>
      <c r="K94" s="1561"/>
      <c r="M94" s="207"/>
      <c r="N94" s="194"/>
    </row>
    <row r="95" spans="1:14" ht="42" customHeight="1" thickBot="1" x14ac:dyDescent="0.2">
      <c r="A95" s="1563" t="s">
        <v>798</v>
      </c>
      <c r="B95" s="1238" t="s">
        <v>758</v>
      </c>
      <c r="C95" s="295" t="s">
        <v>1698</v>
      </c>
      <c r="D95" s="295" t="s">
        <v>1698</v>
      </c>
      <c r="E95" s="295" t="s">
        <v>1699</v>
      </c>
      <c r="F95" s="1559"/>
      <c r="G95" s="1560"/>
      <c r="H95" s="1561"/>
      <c r="I95" s="1561"/>
      <c r="J95" s="1561"/>
      <c r="K95" s="1561"/>
      <c r="M95" s="207"/>
      <c r="N95" s="194"/>
    </row>
    <row r="96" spans="1:14" ht="42" customHeight="1" thickBot="1" x14ac:dyDescent="0.2">
      <c r="A96" s="1563"/>
      <c r="B96" s="1238" t="s">
        <v>759</v>
      </c>
      <c r="C96" s="295" t="s">
        <v>1699</v>
      </c>
      <c r="D96" s="295" t="s">
        <v>1699</v>
      </c>
      <c r="E96" s="295" t="s">
        <v>1699</v>
      </c>
      <c r="F96" s="1559"/>
      <c r="G96" s="1560"/>
      <c r="H96" s="1561"/>
      <c r="I96" s="1561"/>
      <c r="J96" s="1561"/>
      <c r="K96" s="1561"/>
      <c r="M96" s="207"/>
      <c r="N96" s="194"/>
    </row>
    <row r="97" spans="1:14" s="78" customFormat="1" ht="21.95" customHeight="1" x14ac:dyDescent="0.15">
      <c r="A97" s="1546" t="s">
        <v>799</v>
      </c>
      <c r="B97" s="1547"/>
      <c r="C97" s="1550" t="s">
        <v>760</v>
      </c>
      <c r="D97" s="1550"/>
      <c r="E97" s="1550"/>
      <c r="F97" s="1551" t="s">
        <v>1408</v>
      </c>
      <c r="G97" s="1552"/>
      <c r="H97" s="1552"/>
      <c r="I97" s="1552"/>
      <c r="J97" s="1552"/>
      <c r="K97" s="1553"/>
      <c r="M97" s="197"/>
      <c r="N97" s="194"/>
    </row>
    <row r="98" spans="1:14" s="78" customFormat="1" ht="43.15" customHeight="1" thickBot="1" x14ac:dyDescent="0.2">
      <c r="A98" s="1548"/>
      <c r="B98" s="1549"/>
      <c r="C98" s="1240" t="s">
        <v>1102</v>
      </c>
      <c r="D98" s="1237" t="s">
        <v>756</v>
      </c>
      <c r="E98" s="1237" t="s">
        <v>757</v>
      </c>
      <c r="F98" s="1550" t="s">
        <v>50</v>
      </c>
      <c r="G98" s="1550"/>
      <c r="H98" s="1554" t="s">
        <v>1407</v>
      </c>
      <c r="I98" s="1555"/>
      <c r="J98" s="1555"/>
      <c r="K98" s="1556"/>
      <c r="M98" s="197"/>
      <c r="N98" s="194"/>
    </row>
    <row r="99" spans="1:14" s="78" customFormat="1" ht="41.25" customHeight="1" thickBot="1" x14ac:dyDescent="0.2">
      <c r="A99" s="1557" t="s">
        <v>802</v>
      </c>
      <c r="B99" s="1238" t="s">
        <v>758</v>
      </c>
      <c r="C99" s="295" t="s">
        <v>1699</v>
      </c>
      <c r="D99" s="295" t="s">
        <v>1699</v>
      </c>
      <c r="E99" s="295" t="s">
        <v>1699</v>
      </c>
      <c r="F99" s="1559"/>
      <c r="G99" s="1571"/>
      <c r="H99" s="1572"/>
      <c r="I99" s="1573"/>
      <c r="J99" s="1573"/>
      <c r="K99" s="1574"/>
      <c r="M99" s="197"/>
      <c r="N99" s="194"/>
    </row>
    <row r="100" spans="1:14" s="5" customFormat="1" ht="41.25" customHeight="1" thickBot="1" x14ac:dyDescent="0.2">
      <c r="A100" s="1558"/>
      <c r="B100" s="1238" t="s">
        <v>759</v>
      </c>
      <c r="C100" s="295" t="s">
        <v>1699</v>
      </c>
      <c r="D100" s="295" t="s">
        <v>1699</v>
      </c>
      <c r="E100" s="295" t="s">
        <v>1699</v>
      </c>
      <c r="F100" s="1559"/>
      <c r="G100" s="1571"/>
      <c r="H100" s="1572"/>
      <c r="I100" s="1573"/>
      <c r="J100" s="1573"/>
      <c r="K100" s="1574"/>
      <c r="M100" s="197"/>
      <c r="N100" s="194"/>
    </row>
    <row r="101" spans="1:14" s="5" customFormat="1" ht="41.25" customHeight="1" thickBot="1" x14ac:dyDescent="0.2">
      <c r="A101" s="1562" t="s">
        <v>803</v>
      </c>
      <c r="B101" s="1238" t="s">
        <v>758</v>
      </c>
      <c r="C101" s="295" t="s">
        <v>1699</v>
      </c>
      <c r="D101" s="295" t="s">
        <v>1699</v>
      </c>
      <c r="E101" s="295" t="s">
        <v>1699</v>
      </c>
      <c r="F101" s="1559"/>
      <c r="G101" s="1571"/>
      <c r="H101" s="1572"/>
      <c r="I101" s="1573"/>
      <c r="J101" s="1573"/>
      <c r="K101" s="1574"/>
      <c r="M101" s="197"/>
      <c r="N101" s="194"/>
    </row>
    <row r="102" spans="1:14" s="5" customFormat="1" ht="41.25" customHeight="1" thickBot="1" x14ac:dyDescent="0.2">
      <c r="A102" s="1558"/>
      <c r="B102" s="1238" t="s">
        <v>759</v>
      </c>
      <c r="C102" s="295" t="s">
        <v>1699</v>
      </c>
      <c r="D102" s="295" t="s">
        <v>1699</v>
      </c>
      <c r="E102" s="295" t="s">
        <v>1699</v>
      </c>
      <c r="F102" s="1559"/>
      <c r="G102" s="1571"/>
      <c r="H102" s="1572"/>
      <c r="I102" s="1573"/>
      <c r="J102" s="1573"/>
      <c r="K102" s="1574"/>
      <c r="L102" s="234"/>
      <c r="M102" s="207"/>
      <c r="N102" s="194"/>
    </row>
    <row r="103" spans="1:14" s="5" customFormat="1" ht="41.25" customHeight="1" thickBot="1" x14ac:dyDescent="0.2">
      <c r="A103" s="1563" t="s">
        <v>804</v>
      </c>
      <c r="B103" s="1238" t="s">
        <v>758</v>
      </c>
      <c r="C103" s="295" t="s">
        <v>1699</v>
      </c>
      <c r="D103" s="295" t="s">
        <v>1699</v>
      </c>
      <c r="E103" s="295" t="s">
        <v>1699</v>
      </c>
      <c r="F103" s="1559"/>
      <c r="G103" s="1571"/>
      <c r="H103" s="1572"/>
      <c r="I103" s="1573"/>
      <c r="J103" s="1573"/>
      <c r="K103" s="1574"/>
      <c r="M103" s="207"/>
      <c r="N103" s="194"/>
    </row>
    <row r="104" spans="1:14" s="5" customFormat="1" ht="41.25" customHeight="1" thickBot="1" x14ac:dyDescent="0.2">
      <c r="A104" s="1563"/>
      <c r="B104" s="1238" t="s">
        <v>759</v>
      </c>
      <c r="C104" s="295" t="s">
        <v>1699</v>
      </c>
      <c r="D104" s="295" t="s">
        <v>1699</v>
      </c>
      <c r="E104" s="295" t="s">
        <v>1699</v>
      </c>
      <c r="F104" s="1559"/>
      <c r="G104" s="1571"/>
      <c r="H104" s="1572"/>
      <c r="I104" s="1573"/>
      <c r="J104" s="1573"/>
      <c r="K104" s="1574"/>
      <c r="M104" s="207"/>
      <c r="N104" s="194"/>
    </row>
    <row r="105" spans="1:14" s="5" customFormat="1" ht="41.25" customHeight="1" thickBot="1" x14ac:dyDescent="0.2">
      <c r="A105" s="1563" t="s">
        <v>805</v>
      </c>
      <c r="B105" s="1238" t="s">
        <v>758</v>
      </c>
      <c r="C105" s="295" t="s">
        <v>1699</v>
      </c>
      <c r="D105" s="295" t="s">
        <v>1699</v>
      </c>
      <c r="E105" s="295" t="s">
        <v>1699</v>
      </c>
      <c r="F105" s="1559"/>
      <c r="G105" s="1571"/>
      <c r="H105" s="1572"/>
      <c r="I105" s="1573"/>
      <c r="J105" s="1573"/>
      <c r="K105" s="1574"/>
      <c r="M105" s="207"/>
      <c r="N105" s="194"/>
    </row>
    <row r="106" spans="1:14" ht="41.25" customHeight="1" thickBot="1" x14ac:dyDescent="0.2">
      <c r="A106" s="1563"/>
      <c r="B106" s="1238" t="s">
        <v>759</v>
      </c>
      <c r="C106" s="295" t="s">
        <v>1699</v>
      </c>
      <c r="D106" s="295" t="s">
        <v>1699</v>
      </c>
      <c r="E106" s="295" t="s">
        <v>1699</v>
      </c>
      <c r="F106" s="1559"/>
      <c r="G106" s="1571"/>
      <c r="H106" s="1572"/>
      <c r="I106" s="1573"/>
      <c r="J106" s="1573"/>
      <c r="K106" s="1574"/>
      <c r="M106" s="207"/>
      <c r="N106" s="194"/>
    </row>
    <row r="107" spans="1:14" ht="41.25" customHeight="1" thickBot="1" x14ac:dyDescent="0.2">
      <c r="A107" s="1563" t="s">
        <v>806</v>
      </c>
      <c r="B107" s="1238" t="s">
        <v>758</v>
      </c>
      <c r="C107" s="295" t="s">
        <v>1699</v>
      </c>
      <c r="D107" s="295" t="s">
        <v>1699</v>
      </c>
      <c r="E107" s="295" t="s">
        <v>1699</v>
      </c>
      <c r="F107" s="1559"/>
      <c r="G107" s="1571"/>
      <c r="H107" s="1572"/>
      <c r="I107" s="1573"/>
      <c r="J107" s="1573"/>
      <c r="K107" s="1574"/>
      <c r="M107" s="207"/>
      <c r="N107" s="194"/>
    </row>
    <row r="108" spans="1:14" ht="41.25" customHeight="1" thickBot="1" x14ac:dyDescent="0.2">
      <c r="A108" s="1563"/>
      <c r="B108" s="1238" t="s">
        <v>759</v>
      </c>
      <c r="C108" s="295" t="s">
        <v>1699</v>
      </c>
      <c r="D108" s="295" t="s">
        <v>1699</v>
      </c>
      <c r="E108" s="295" t="s">
        <v>1699</v>
      </c>
      <c r="F108" s="1559"/>
      <c r="G108" s="1571"/>
      <c r="H108" s="1568"/>
      <c r="I108" s="1569"/>
      <c r="J108" s="1569"/>
      <c r="K108" s="1570"/>
      <c r="M108" s="207"/>
      <c r="N108" s="1204"/>
    </row>
  </sheetData>
  <sheetProtection formatCells="0" formatColumns="0" formatRows="0" insertHyperlinks="0"/>
  <dataConsolidate/>
  <mergeCells count="258">
    <mergeCell ref="A107:A108"/>
    <mergeCell ref="F107:G107"/>
    <mergeCell ref="H107:K107"/>
    <mergeCell ref="F108:G108"/>
    <mergeCell ref="H108:K108"/>
    <mergeCell ref="A103:A104"/>
    <mergeCell ref="F103:G103"/>
    <mergeCell ref="H103:K103"/>
    <mergeCell ref="F104:G104"/>
    <mergeCell ref="H104:K104"/>
    <mergeCell ref="A105:A106"/>
    <mergeCell ref="F105:G105"/>
    <mergeCell ref="H105:K105"/>
    <mergeCell ref="F106:G106"/>
    <mergeCell ref="H106:K106"/>
    <mergeCell ref="A99:A100"/>
    <mergeCell ref="F99:G99"/>
    <mergeCell ref="H99:K99"/>
    <mergeCell ref="F100:G100"/>
    <mergeCell ref="H100:K100"/>
    <mergeCell ref="A101:A102"/>
    <mergeCell ref="F101:G101"/>
    <mergeCell ref="H101:K101"/>
    <mergeCell ref="F102:G102"/>
    <mergeCell ref="H102:K102"/>
    <mergeCell ref="A95:A96"/>
    <mergeCell ref="F95:G95"/>
    <mergeCell ref="H95:K95"/>
    <mergeCell ref="F96:G96"/>
    <mergeCell ref="H96:K96"/>
    <mergeCell ref="A97:B98"/>
    <mergeCell ref="C97:E97"/>
    <mergeCell ref="F97:K97"/>
    <mergeCell ref="F98:G98"/>
    <mergeCell ref="H98:K98"/>
    <mergeCell ref="A91:A92"/>
    <mergeCell ref="F91:G91"/>
    <mergeCell ref="H91:K91"/>
    <mergeCell ref="F92:G92"/>
    <mergeCell ref="H92:K92"/>
    <mergeCell ref="A93:A94"/>
    <mergeCell ref="F93:G93"/>
    <mergeCell ref="H93:K93"/>
    <mergeCell ref="F94:G94"/>
    <mergeCell ref="H94:K94"/>
    <mergeCell ref="A87:A88"/>
    <mergeCell ref="F87:G87"/>
    <mergeCell ref="H87:K87"/>
    <mergeCell ref="F88:G88"/>
    <mergeCell ref="H88:K88"/>
    <mergeCell ref="A89:B90"/>
    <mergeCell ref="C89:E89"/>
    <mergeCell ref="F89:K89"/>
    <mergeCell ref="F90:G90"/>
    <mergeCell ref="H90:K90"/>
    <mergeCell ref="A83:A84"/>
    <mergeCell ref="F83:G83"/>
    <mergeCell ref="H83:K83"/>
    <mergeCell ref="F84:G84"/>
    <mergeCell ref="H84:K84"/>
    <mergeCell ref="A85:B86"/>
    <mergeCell ref="C85:E85"/>
    <mergeCell ref="F85:K85"/>
    <mergeCell ref="F86:G86"/>
    <mergeCell ref="H86:K86"/>
    <mergeCell ref="A79:B80"/>
    <mergeCell ref="C79:E79"/>
    <mergeCell ref="F79:K79"/>
    <mergeCell ref="F80:G80"/>
    <mergeCell ref="H80:K80"/>
    <mergeCell ref="A81:A82"/>
    <mergeCell ref="F81:G81"/>
    <mergeCell ref="H81:K81"/>
    <mergeCell ref="F82:G82"/>
    <mergeCell ref="H82:K82"/>
    <mergeCell ref="A75:A76"/>
    <mergeCell ref="F75:G75"/>
    <mergeCell ref="H75:K75"/>
    <mergeCell ref="F76:G76"/>
    <mergeCell ref="H76:K76"/>
    <mergeCell ref="A77:A78"/>
    <mergeCell ref="F77:G77"/>
    <mergeCell ref="H77:K77"/>
    <mergeCell ref="F78:G78"/>
    <mergeCell ref="H78:K78"/>
    <mergeCell ref="A71:B72"/>
    <mergeCell ref="C71:E71"/>
    <mergeCell ref="F71:K71"/>
    <mergeCell ref="F72:G72"/>
    <mergeCell ref="H72:K72"/>
    <mergeCell ref="A73:A74"/>
    <mergeCell ref="F73:G73"/>
    <mergeCell ref="H73:K73"/>
    <mergeCell ref="F74:G74"/>
    <mergeCell ref="H74:K74"/>
    <mergeCell ref="A67:A68"/>
    <mergeCell ref="F67:G67"/>
    <mergeCell ref="H67:K67"/>
    <mergeCell ref="F68:G68"/>
    <mergeCell ref="H68:K68"/>
    <mergeCell ref="A69:A70"/>
    <mergeCell ref="F69:G69"/>
    <mergeCell ref="H69:K69"/>
    <mergeCell ref="F70:G70"/>
    <mergeCell ref="H70:K70"/>
    <mergeCell ref="A63:B64"/>
    <mergeCell ref="C63:E63"/>
    <mergeCell ref="F63:K63"/>
    <mergeCell ref="F64:G64"/>
    <mergeCell ref="H64:K64"/>
    <mergeCell ref="A65:A66"/>
    <mergeCell ref="F65:G65"/>
    <mergeCell ref="H65:K65"/>
    <mergeCell ref="F66:G66"/>
    <mergeCell ref="H66:K66"/>
    <mergeCell ref="A59:A60"/>
    <mergeCell ref="F59:G59"/>
    <mergeCell ref="H59:K59"/>
    <mergeCell ref="F60:G60"/>
    <mergeCell ref="H60:K60"/>
    <mergeCell ref="A61:A62"/>
    <mergeCell ref="F61:G61"/>
    <mergeCell ref="H61:K61"/>
    <mergeCell ref="F62:G62"/>
    <mergeCell ref="H62:K62"/>
    <mergeCell ref="A55:A56"/>
    <mergeCell ref="F55:G55"/>
    <mergeCell ref="H55:K55"/>
    <mergeCell ref="F56:G56"/>
    <mergeCell ref="H56:K56"/>
    <mergeCell ref="A57:A58"/>
    <mergeCell ref="F57:G57"/>
    <mergeCell ref="H57:K57"/>
    <mergeCell ref="F58:G58"/>
    <mergeCell ref="H58:K58"/>
    <mergeCell ref="A51:A52"/>
    <mergeCell ref="F51:G51"/>
    <mergeCell ref="H51:K51"/>
    <mergeCell ref="F52:G52"/>
    <mergeCell ref="H52:K52"/>
    <mergeCell ref="A53:B54"/>
    <mergeCell ref="C53:E53"/>
    <mergeCell ref="F53:K53"/>
    <mergeCell ref="F54:G54"/>
    <mergeCell ref="H54:K54"/>
    <mergeCell ref="A47:B48"/>
    <mergeCell ref="C47:E47"/>
    <mergeCell ref="F47:K47"/>
    <mergeCell ref="F48:G48"/>
    <mergeCell ref="H48:K48"/>
    <mergeCell ref="A49:A50"/>
    <mergeCell ref="F49:G49"/>
    <mergeCell ref="H49:K49"/>
    <mergeCell ref="F50:G50"/>
    <mergeCell ref="H50:K50"/>
    <mergeCell ref="A42:A43"/>
    <mergeCell ref="F42:G42"/>
    <mergeCell ref="H42:K42"/>
    <mergeCell ref="F43:G43"/>
    <mergeCell ref="H43:K43"/>
    <mergeCell ref="F44:G44"/>
    <mergeCell ref="H44:K44"/>
    <mergeCell ref="A45:A46"/>
    <mergeCell ref="F45:G45"/>
    <mergeCell ref="H45:K45"/>
    <mergeCell ref="F46:G46"/>
    <mergeCell ref="H46:K46"/>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xWindow="1055" yWindow="275" count="4">
    <dataValidation allowBlank="1" showErrorMessage="1" sqref="I8:K8 I99:K108 I11:K20 I22:K34 I36:K40 I49:K53 I55:K63 I65:K71 I73:K79 I81:K85 I87:K89 I91:K97 F8:H108 I42:K47"/>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10:E19 C81:E84 C22:E33 C99:E108 C87:E88 C36:E39 C91:E96 C65:E70 C49:E52 C73:E78 C55:E62 C42:E4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
  <headerFooter>
    <oddHeader>&amp;Rver.2.0</oddHeader>
    <oddFooter>&amp;C&amp;P/&amp;N&amp;R&amp;A</oddFooter>
  </headerFooter>
  <rowBreaks count="2" manualBreakCount="2">
    <brk id="39" max="11" man="1"/>
    <brk id="70"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L41" sqref="L41"/>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23" t="s">
        <v>249</v>
      </c>
      <c r="B1" s="1523"/>
      <c r="C1" s="1523"/>
      <c r="D1" s="1523"/>
      <c r="E1" s="1523"/>
      <c r="F1" s="1523"/>
      <c r="G1" s="1523"/>
      <c r="H1" s="1523"/>
      <c r="I1" s="1523"/>
      <c r="J1" s="1523"/>
      <c r="K1" s="1523"/>
      <c r="L1" s="1523"/>
      <c r="M1" s="1523"/>
      <c r="N1" s="1523"/>
      <c r="O1" s="1523"/>
      <c r="P1" s="1523"/>
      <c r="Q1" s="1523"/>
      <c r="R1" s="1523"/>
      <c r="S1" s="1523"/>
      <c r="T1" s="1523"/>
      <c r="U1" s="1523"/>
      <c r="V1" s="1523"/>
      <c r="W1" s="1523"/>
      <c r="X1" s="1523"/>
      <c r="Y1" s="126"/>
      <c r="Z1" s="989" t="s">
        <v>1213</v>
      </c>
      <c r="AA1" s="196"/>
    </row>
    <row r="2" spans="1:27" ht="24.95" customHeight="1" thickTop="1" thickBot="1" x14ac:dyDescent="0.2">
      <c r="A2" s="1588" t="s">
        <v>387</v>
      </c>
      <c r="B2" s="1588"/>
      <c r="C2" s="1588"/>
      <c r="D2" s="1588"/>
      <c r="E2" s="1588"/>
      <c r="F2" s="1588"/>
      <c r="G2" s="1588"/>
      <c r="H2" s="1588"/>
      <c r="I2" s="1588"/>
      <c r="J2" s="1588"/>
      <c r="K2" s="1588"/>
      <c r="L2" s="1588"/>
      <c r="M2" s="1588"/>
      <c r="N2" s="1588"/>
      <c r="O2" s="1588"/>
      <c r="P2" s="1588"/>
      <c r="Q2" s="1588"/>
      <c r="R2" s="1588"/>
      <c r="S2" s="1588"/>
      <c r="T2" s="1588"/>
      <c r="U2" s="1588"/>
      <c r="V2" s="1588"/>
      <c r="W2" s="1589"/>
      <c r="X2" s="288" t="s">
        <v>293</v>
      </c>
      <c r="Y2" s="1585" t="str">
        <f>IF(AND(X6&lt;&gt;"",X13&lt;&gt;"",X16&lt;&gt;"",X2&lt;&gt;""),"",IF(X2="あり","←下項目について選択・記載してください",IF(X2="","←「あり」か「なし」を選択してください","")))</f>
        <v/>
      </c>
      <c r="Z2" s="989" t="s">
        <v>1298</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585"/>
    </row>
    <row r="4" spans="1:27" ht="20.25" customHeight="1" x14ac:dyDescent="0.15">
      <c r="A4" s="248"/>
      <c r="B4" s="248"/>
      <c r="C4" s="248"/>
      <c r="D4" s="248"/>
      <c r="E4" s="278" t="s">
        <v>326</v>
      </c>
      <c r="F4" s="1586" t="str">
        <f>表紙①!E2</f>
        <v>市立柏原病院</v>
      </c>
      <c r="G4" s="1586"/>
      <c r="H4" s="1586"/>
      <c r="I4" s="1586"/>
      <c r="J4" s="1586"/>
      <c r="K4" s="1586"/>
      <c r="L4" s="1586"/>
      <c r="M4" s="1587"/>
      <c r="N4" s="1587"/>
      <c r="O4" s="1587"/>
      <c r="P4" s="1587"/>
      <c r="Q4" s="1587"/>
      <c r="R4" s="1587"/>
      <c r="S4" s="1587"/>
      <c r="T4" s="1587"/>
      <c r="U4" s="1587"/>
      <c r="V4" s="1587"/>
      <c r="W4" s="1587"/>
      <c r="X4" s="1587"/>
      <c r="Y4" s="1585"/>
      <c r="Z4" s="989" t="s">
        <v>1271</v>
      </c>
    </row>
    <row r="5" spans="1:27" ht="20.100000000000001" customHeight="1" thickBot="1" x14ac:dyDescent="0.2">
      <c r="A5" s="248"/>
      <c r="B5" s="248"/>
      <c r="C5" s="248"/>
      <c r="D5" s="248"/>
      <c r="E5" s="245" t="s">
        <v>1355</v>
      </c>
      <c r="F5" s="38" t="s">
        <v>1602</v>
      </c>
      <c r="G5" s="38"/>
      <c r="H5" s="38"/>
      <c r="I5" s="38"/>
      <c r="J5" s="38"/>
      <c r="K5" s="38"/>
      <c r="L5" s="38"/>
      <c r="M5" s="38"/>
      <c r="N5" s="38"/>
      <c r="O5" s="280"/>
      <c r="P5" s="280"/>
      <c r="Q5" s="280"/>
      <c r="R5" s="280"/>
      <c r="S5" s="280"/>
      <c r="T5" s="280"/>
      <c r="U5" s="280"/>
      <c r="V5" s="280"/>
      <c r="W5" s="280"/>
      <c r="X5" s="280"/>
      <c r="Y5" s="1"/>
      <c r="Z5" s="1"/>
      <c r="AA5" s="1205" t="s">
        <v>383</v>
      </c>
    </row>
    <row r="6" spans="1:27" ht="27" customHeight="1" thickBot="1" x14ac:dyDescent="0.2">
      <c r="A6" s="256">
        <v>1</v>
      </c>
      <c r="B6" s="281" t="s">
        <v>413</v>
      </c>
      <c r="C6" s="282"/>
      <c r="D6" s="282"/>
      <c r="E6" s="300"/>
      <c r="F6" s="300"/>
      <c r="G6" s="300"/>
      <c r="H6" s="300"/>
      <c r="I6" s="300"/>
      <c r="J6" s="300"/>
      <c r="K6" s="300"/>
      <c r="L6" s="300"/>
      <c r="M6" s="300"/>
      <c r="N6" s="300"/>
      <c r="O6" s="300"/>
      <c r="P6" s="300"/>
      <c r="Q6" s="300"/>
      <c r="R6" s="300"/>
      <c r="S6" s="300"/>
      <c r="T6" s="300"/>
      <c r="U6" s="300"/>
      <c r="V6" s="300"/>
      <c r="W6" s="300"/>
      <c r="X6" s="291" t="s">
        <v>1688</v>
      </c>
      <c r="AA6" s="194"/>
    </row>
    <row r="7" spans="1:27" ht="27" customHeight="1" thickBot="1" x14ac:dyDescent="0.2">
      <c r="A7" s="256">
        <v>2</v>
      </c>
      <c r="B7" s="1575" t="s">
        <v>248</v>
      </c>
      <c r="C7" s="1576"/>
      <c r="D7" s="1576"/>
      <c r="E7" s="1536" t="s">
        <v>1700</v>
      </c>
      <c r="F7" s="1577"/>
      <c r="G7" s="1577"/>
      <c r="H7" s="1577"/>
      <c r="I7" s="1577"/>
      <c r="J7" s="1577"/>
      <c r="K7" s="1577"/>
      <c r="L7" s="1577"/>
      <c r="M7" s="1577"/>
      <c r="N7" s="1577"/>
      <c r="O7" s="1577"/>
      <c r="P7" s="1577"/>
      <c r="Q7" s="1577"/>
      <c r="R7" s="1577"/>
      <c r="S7" s="1577"/>
      <c r="T7" s="1577"/>
      <c r="U7" s="1577"/>
      <c r="V7" s="1577"/>
      <c r="W7" s="1577"/>
      <c r="X7" s="1537"/>
      <c r="AA7" s="365"/>
    </row>
    <row r="8" spans="1:27" ht="27" customHeight="1" thickBot="1" x14ac:dyDescent="0.2">
      <c r="A8" s="256">
        <v>3</v>
      </c>
      <c r="B8" s="1578" t="s">
        <v>247</v>
      </c>
      <c r="C8" s="1579"/>
      <c r="D8" s="1579"/>
      <c r="E8" s="1536" t="s">
        <v>1701</v>
      </c>
      <c r="F8" s="1577"/>
      <c r="G8" s="1577"/>
      <c r="H8" s="1577"/>
      <c r="I8" s="1577"/>
      <c r="J8" s="1577"/>
      <c r="K8" s="1577"/>
      <c r="L8" s="1577"/>
      <c r="M8" s="1577"/>
      <c r="N8" s="1577"/>
      <c r="O8" s="1577"/>
      <c r="P8" s="1577"/>
      <c r="Q8" s="1577"/>
      <c r="R8" s="1577"/>
      <c r="S8" s="1577"/>
      <c r="T8" s="1577"/>
      <c r="U8" s="1577"/>
      <c r="V8" s="1577"/>
      <c r="W8" s="1577"/>
      <c r="X8" s="1537"/>
      <c r="AA8" s="365"/>
    </row>
    <row r="9" spans="1:27" ht="54" customHeight="1" thickBot="1" x14ac:dyDescent="0.2">
      <c r="A9" s="256">
        <v>4</v>
      </c>
      <c r="B9" s="1575" t="s">
        <v>246</v>
      </c>
      <c r="C9" s="1576"/>
      <c r="D9" s="1576"/>
      <c r="E9" s="1536" t="s">
        <v>1702</v>
      </c>
      <c r="F9" s="1577"/>
      <c r="G9" s="1577"/>
      <c r="H9" s="1577"/>
      <c r="I9" s="1577"/>
      <c r="J9" s="1577"/>
      <c r="K9" s="1577"/>
      <c r="L9" s="1577"/>
      <c r="M9" s="1577"/>
      <c r="N9" s="1577"/>
      <c r="O9" s="1577"/>
      <c r="P9" s="1577"/>
      <c r="Q9" s="1577"/>
      <c r="R9" s="1577"/>
      <c r="S9" s="1577"/>
      <c r="T9" s="1577"/>
      <c r="U9" s="1577"/>
      <c r="V9" s="1577"/>
      <c r="W9" s="1577"/>
      <c r="X9" s="1537"/>
      <c r="AA9" s="365"/>
    </row>
    <row r="10" spans="1:27" ht="26.25" customHeight="1" thickBot="1" x14ac:dyDescent="0.2">
      <c r="A10" s="1617">
        <v>5</v>
      </c>
      <c r="B10" s="1619" t="s">
        <v>51</v>
      </c>
      <c r="C10" s="1620"/>
      <c r="D10" s="283" t="s">
        <v>50</v>
      </c>
      <c r="E10" s="1623" t="s">
        <v>1703</v>
      </c>
      <c r="F10" s="1624"/>
      <c r="G10" s="1624"/>
      <c r="H10" s="1624"/>
      <c r="I10" s="1624"/>
      <c r="J10" s="1624"/>
      <c r="K10" s="1624"/>
      <c r="L10" s="1624"/>
      <c r="M10" s="1624"/>
      <c r="N10" s="1624"/>
      <c r="O10" s="1624"/>
      <c r="P10" s="1624"/>
      <c r="Q10" s="1624"/>
      <c r="R10" s="1624"/>
      <c r="S10" s="1624"/>
      <c r="T10" s="1624"/>
      <c r="U10" s="1624"/>
      <c r="V10" s="1624"/>
      <c r="W10" s="1624"/>
      <c r="X10" s="1625"/>
      <c r="AA10" s="365"/>
    </row>
    <row r="11" spans="1:27" ht="54" customHeight="1" thickBot="1" x14ac:dyDescent="0.2">
      <c r="A11" s="1618"/>
      <c r="B11" s="1621"/>
      <c r="C11" s="1622"/>
      <c r="D11" s="299" t="s">
        <v>245</v>
      </c>
      <c r="E11" s="1626" t="s">
        <v>1704</v>
      </c>
      <c r="F11" s="1577"/>
      <c r="G11" s="1577"/>
      <c r="H11" s="1577"/>
      <c r="I11" s="1577"/>
      <c r="J11" s="1577"/>
      <c r="K11" s="1577"/>
      <c r="L11" s="1577"/>
      <c r="M11" s="1577"/>
      <c r="N11" s="1577"/>
      <c r="O11" s="1577"/>
      <c r="P11" s="1577"/>
      <c r="Q11" s="1577"/>
      <c r="R11" s="1577"/>
      <c r="S11" s="1577"/>
      <c r="T11" s="1577"/>
      <c r="U11" s="1577"/>
      <c r="V11" s="1577"/>
      <c r="W11" s="1577"/>
      <c r="X11" s="1537"/>
      <c r="AA11" s="365"/>
    </row>
    <row r="12" spans="1:27" ht="24" customHeight="1" thickBot="1" x14ac:dyDescent="0.2">
      <c r="A12" s="256">
        <v>6</v>
      </c>
      <c r="B12" s="284" t="s">
        <v>414</v>
      </c>
      <c r="C12" s="285"/>
      <c r="D12" s="285"/>
      <c r="E12" s="301"/>
      <c r="F12" s="301"/>
      <c r="G12" s="301"/>
      <c r="H12" s="301"/>
      <c r="I12" s="301"/>
      <c r="J12" s="301"/>
      <c r="K12" s="301"/>
      <c r="L12" s="301"/>
      <c r="M12" s="301"/>
      <c r="N12" s="301"/>
      <c r="O12" s="301"/>
      <c r="P12" s="301"/>
      <c r="Q12" s="301"/>
      <c r="R12" s="301"/>
      <c r="S12" s="301"/>
      <c r="T12" s="301"/>
      <c r="U12" s="301"/>
      <c r="V12" s="301"/>
      <c r="W12" s="301"/>
      <c r="X12" s="291" t="s">
        <v>1664</v>
      </c>
      <c r="AA12" s="365"/>
    </row>
    <row r="13" spans="1:27" ht="24" customHeight="1" thickBot="1" x14ac:dyDescent="0.2">
      <c r="A13" s="1610">
        <v>7</v>
      </c>
      <c r="B13" s="1582" t="s">
        <v>415</v>
      </c>
      <c r="C13" s="1583"/>
      <c r="D13" s="1583"/>
      <c r="E13" s="1584"/>
      <c r="F13" s="1584"/>
      <c r="G13" s="1584"/>
      <c r="H13" s="1584"/>
      <c r="I13" s="1584"/>
      <c r="J13" s="1584"/>
      <c r="K13" s="1584"/>
      <c r="L13" s="1584"/>
      <c r="M13" s="1584"/>
      <c r="N13" s="1584"/>
      <c r="O13" s="1584"/>
      <c r="P13" s="1584"/>
      <c r="Q13" s="1584"/>
      <c r="R13" s="1584"/>
      <c r="S13" s="1584"/>
      <c r="T13" s="1584"/>
      <c r="U13" s="1584"/>
      <c r="V13" s="1584"/>
      <c r="W13" s="1584"/>
      <c r="X13" s="302" t="s">
        <v>1664</v>
      </c>
      <c r="AA13" s="365"/>
    </row>
    <row r="14" spans="1:27" ht="24" customHeight="1" thickBot="1" x14ac:dyDescent="0.2">
      <c r="A14" s="1611"/>
      <c r="B14" s="1580" t="s">
        <v>244</v>
      </c>
      <c r="C14" s="1581"/>
      <c r="D14" s="1581"/>
      <c r="E14" s="1536" t="s">
        <v>1705</v>
      </c>
      <c r="F14" s="1577"/>
      <c r="G14" s="1577"/>
      <c r="H14" s="1577"/>
      <c r="I14" s="1577"/>
      <c r="J14" s="1577"/>
      <c r="K14" s="1577"/>
      <c r="L14" s="1577"/>
      <c r="M14" s="1577"/>
      <c r="N14" s="1577"/>
      <c r="O14" s="1577"/>
      <c r="P14" s="1577"/>
      <c r="Q14" s="1577"/>
      <c r="R14" s="1577"/>
      <c r="S14" s="1577"/>
      <c r="T14" s="1577"/>
      <c r="U14" s="1577"/>
      <c r="V14" s="1577"/>
      <c r="W14" s="1577"/>
      <c r="X14" s="1537"/>
      <c r="AA14" s="365"/>
    </row>
    <row r="15" spans="1:27" ht="24" customHeight="1" thickBot="1" x14ac:dyDescent="0.2">
      <c r="A15" s="1612"/>
      <c r="B15" s="1613" t="s">
        <v>1433</v>
      </c>
      <c r="C15" s="1614"/>
      <c r="D15" s="1615"/>
      <c r="E15" s="1536" t="s">
        <v>1706</v>
      </c>
      <c r="F15" s="1577"/>
      <c r="G15" s="1577"/>
      <c r="H15" s="1577"/>
      <c r="I15" s="1577"/>
      <c r="J15" s="1577"/>
      <c r="K15" s="1577"/>
      <c r="L15" s="1577"/>
      <c r="M15" s="1577"/>
      <c r="N15" s="1537"/>
      <c r="O15" s="1630" t="s">
        <v>243</v>
      </c>
      <c r="P15" s="1631"/>
      <c r="Q15" s="1632"/>
      <c r="R15" s="1627"/>
      <c r="S15" s="1628"/>
      <c r="T15" s="1629"/>
      <c r="U15" s="1627"/>
      <c r="V15" s="1628"/>
      <c r="W15" s="1629"/>
      <c r="X15" s="379"/>
      <c r="AA15" s="365"/>
    </row>
    <row r="16" spans="1:27" ht="24" customHeight="1" thickBot="1" x14ac:dyDescent="0.2">
      <c r="A16" s="1610">
        <v>8</v>
      </c>
      <c r="B16" s="286" t="s">
        <v>416</v>
      </c>
      <c r="C16" s="287"/>
      <c r="D16" s="287"/>
      <c r="E16" s="303"/>
      <c r="F16" s="303"/>
      <c r="G16" s="303"/>
      <c r="H16" s="303"/>
      <c r="I16" s="303"/>
      <c r="J16" s="303"/>
      <c r="K16" s="303"/>
      <c r="L16" s="303"/>
      <c r="M16" s="303"/>
      <c r="N16" s="303"/>
      <c r="O16" s="303"/>
      <c r="P16" s="303"/>
      <c r="Q16" s="303"/>
      <c r="R16" s="303"/>
      <c r="S16" s="303"/>
      <c r="T16" s="303"/>
      <c r="U16" s="303"/>
      <c r="V16" s="303"/>
      <c r="W16" s="303"/>
      <c r="X16" s="291" t="s">
        <v>1664</v>
      </c>
      <c r="AA16" s="365"/>
    </row>
    <row r="17" spans="1:27" ht="24" customHeight="1" thickBot="1" x14ac:dyDescent="0.2">
      <c r="A17" s="1611"/>
      <c r="B17" s="1580" t="s">
        <v>244</v>
      </c>
      <c r="C17" s="1581"/>
      <c r="D17" s="1616"/>
      <c r="E17" s="1536" t="s">
        <v>1707</v>
      </c>
      <c r="F17" s="1577"/>
      <c r="G17" s="1577"/>
      <c r="H17" s="1577"/>
      <c r="I17" s="1577"/>
      <c r="J17" s="1577"/>
      <c r="K17" s="1577"/>
      <c r="L17" s="1577"/>
      <c r="M17" s="1577"/>
      <c r="N17" s="1577"/>
      <c r="O17" s="1577"/>
      <c r="P17" s="1577"/>
      <c r="Q17" s="1577"/>
      <c r="R17" s="1577"/>
      <c r="S17" s="1577"/>
      <c r="T17" s="1577"/>
      <c r="U17" s="1577"/>
      <c r="V17" s="1577"/>
      <c r="W17" s="1577"/>
      <c r="X17" s="1537"/>
      <c r="AA17" s="365"/>
    </row>
    <row r="18" spans="1:27" ht="24" customHeight="1" thickBot="1" x14ac:dyDescent="0.2">
      <c r="A18" s="1611"/>
      <c r="B18" s="1613" t="s">
        <v>1433</v>
      </c>
      <c r="C18" s="1614"/>
      <c r="D18" s="1615"/>
      <c r="E18" s="1596" t="s">
        <v>1706</v>
      </c>
      <c r="F18" s="1597"/>
      <c r="G18" s="1597"/>
      <c r="H18" s="1597"/>
      <c r="I18" s="1597"/>
      <c r="J18" s="1597"/>
      <c r="K18" s="1597"/>
      <c r="L18" s="1597"/>
      <c r="M18" s="1597"/>
      <c r="N18" s="1598"/>
      <c r="O18" s="1600" t="s">
        <v>243</v>
      </c>
      <c r="P18" s="1600"/>
      <c r="Q18" s="1600"/>
      <c r="R18" s="1599"/>
      <c r="S18" s="1599"/>
      <c r="T18" s="1599"/>
      <c r="U18" s="1599"/>
      <c r="V18" s="1599"/>
      <c r="W18" s="1599"/>
      <c r="X18" s="379"/>
      <c r="AA18" s="365"/>
    </row>
    <row r="19" spans="1:27" ht="24" customHeight="1" thickBot="1" x14ac:dyDescent="0.2">
      <c r="A19" s="1612"/>
      <c r="B19" s="1607" t="s">
        <v>242</v>
      </c>
      <c r="C19" s="1608"/>
      <c r="D19" s="1609"/>
      <c r="E19" s="1536"/>
      <c r="F19" s="1577"/>
      <c r="G19" s="1577"/>
      <c r="H19" s="1577"/>
      <c r="I19" s="1577"/>
      <c r="J19" s="1577"/>
      <c r="K19" s="1577"/>
      <c r="L19" s="1577"/>
      <c r="M19" s="1577"/>
      <c r="N19" s="1577"/>
      <c r="O19" s="1577"/>
      <c r="P19" s="1577"/>
      <c r="Q19" s="1577"/>
      <c r="R19" s="1577"/>
      <c r="S19" s="1577"/>
      <c r="T19" s="1577"/>
      <c r="U19" s="1577"/>
      <c r="V19" s="1577"/>
      <c r="W19" s="1577"/>
      <c r="X19" s="1537"/>
      <c r="AA19" s="365"/>
    </row>
    <row r="20" spans="1:27" ht="24" customHeight="1" thickBot="1" x14ac:dyDescent="0.2">
      <c r="A20" s="1590">
        <v>9</v>
      </c>
      <c r="B20" s="1601" t="s">
        <v>1309</v>
      </c>
      <c r="C20" s="1115" t="s">
        <v>1605</v>
      </c>
      <c r="D20" s="1110"/>
      <c r="E20" s="1111"/>
      <c r="F20" s="1111"/>
      <c r="G20" s="1111"/>
      <c r="H20" s="1111"/>
      <c r="I20" s="1111"/>
      <c r="J20" s="1111"/>
      <c r="K20" s="1111"/>
      <c r="L20" s="1111"/>
      <c r="M20" s="1111"/>
      <c r="N20" s="1111"/>
      <c r="O20" s="1111"/>
      <c r="P20" s="1111"/>
      <c r="Q20" s="1111"/>
      <c r="R20" s="1111"/>
      <c r="S20" s="1111"/>
      <c r="T20" s="1116"/>
      <c r="U20" s="1604">
        <v>190</v>
      </c>
      <c r="V20" s="1605"/>
      <c r="W20" s="1606"/>
      <c r="X20" s="1125" t="s">
        <v>329</v>
      </c>
      <c r="Y20" s="200"/>
      <c r="Z20" s="200"/>
      <c r="AA20" s="365"/>
    </row>
    <row r="21" spans="1:27" ht="24" customHeight="1" thickBot="1" x14ac:dyDescent="0.2">
      <c r="A21" s="1591"/>
      <c r="B21" s="1602"/>
      <c r="C21" s="1107" t="s">
        <v>1606</v>
      </c>
      <c r="D21" s="1108"/>
      <c r="E21" s="1108"/>
      <c r="F21" s="1108"/>
      <c r="G21" s="1108"/>
      <c r="H21" s="1108"/>
      <c r="I21" s="1108"/>
      <c r="J21" s="1108"/>
      <c r="K21" s="1108"/>
      <c r="L21" s="1108"/>
      <c r="M21" s="1108"/>
      <c r="N21" s="1108"/>
      <c r="O21" s="1108"/>
      <c r="P21" s="1108"/>
      <c r="Q21" s="1108"/>
      <c r="R21" s="1108"/>
      <c r="S21" s="1108"/>
      <c r="T21" s="1109"/>
      <c r="U21" s="1593">
        <v>190</v>
      </c>
      <c r="V21" s="1594"/>
      <c r="W21" s="1595"/>
      <c r="X21" s="1126" t="s">
        <v>329</v>
      </c>
      <c r="AA21" s="365"/>
    </row>
    <row r="22" spans="1:27" ht="24" customHeight="1" thickBot="1" x14ac:dyDescent="0.2">
      <c r="A22" s="1592"/>
      <c r="B22" s="1603"/>
      <c r="C22" s="1112" t="s">
        <v>1607</v>
      </c>
      <c r="D22" s="1117"/>
      <c r="E22" s="1118"/>
      <c r="F22" s="1113"/>
      <c r="G22" s="1113"/>
      <c r="H22" s="1113"/>
      <c r="I22" s="1113"/>
      <c r="J22" s="1113"/>
      <c r="K22" s="1113"/>
      <c r="L22" s="1113"/>
      <c r="M22" s="1113"/>
      <c r="N22" s="1113"/>
      <c r="O22" s="1113"/>
      <c r="P22" s="1113"/>
      <c r="Q22" s="1113"/>
      <c r="R22" s="1113"/>
      <c r="S22" s="1113"/>
      <c r="T22" s="1114"/>
      <c r="U22" s="1593">
        <v>182</v>
      </c>
      <c r="V22" s="1594"/>
      <c r="W22" s="1595"/>
      <c r="X22" s="1127" t="s">
        <v>329</v>
      </c>
      <c r="AA22" s="366"/>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4"/>
  <sheetViews>
    <sheetView showGridLines="0" view="pageBreakPreview" topLeftCell="A31" zoomScaleNormal="100" zoomScaleSheetLayoutView="100" workbookViewId="0">
      <selection activeCell="L41" sqref="L41"/>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23" t="s">
        <v>253</v>
      </c>
      <c r="B1" s="1523"/>
      <c r="C1" s="1523"/>
      <c r="D1" s="1523"/>
      <c r="E1" s="1523"/>
      <c r="F1" s="1523"/>
      <c r="G1" s="1523"/>
      <c r="H1" s="1523"/>
      <c r="I1" s="1523"/>
      <c r="J1" s="1523"/>
      <c r="K1" s="1523"/>
      <c r="L1" s="1523"/>
      <c r="M1" s="1523"/>
      <c r="N1" s="1523"/>
      <c r="O1" s="1523"/>
      <c r="P1" s="1523"/>
      <c r="Q1" s="1523"/>
      <c r="R1" s="1523"/>
      <c r="S1" s="1523"/>
      <c r="T1" s="1523"/>
      <c r="U1" s="1523"/>
      <c r="V1" s="1523"/>
      <c r="W1" s="1523"/>
      <c r="X1" s="1523"/>
      <c r="Y1" s="1523"/>
      <c r="Z1" s="129"/>
      <c r="AA1" s="989" t="s">
        <v>1213</v>
      </c>
      <c r="AB1" s="126"/>
      <c r="AC1" s="117"/>
    </row>
    <row r="2" spans="1:30" ht="24.95" customHeight="1" thickTop="1" thickBot="1" x14ac:dyDescent="0.2">
      <c r="A2" s="1588" t="s">
        <v>387</v>
      </c>
      <c r="B2" s="1588"/>
      <c r="C2" s="1588"/>
      <c r="D2" s="1588"/>
      <c r="E2" s="1588"/>
      <c r="F2" s="1588"/>
      <c r="G2" s="1588"/>
      <c r="H2" s="1588"/>
      <c r="I2" s="1588"/>
      <c r="J2" s="1588"/>
      <c r="K2" s="1588"/>
      <c r="L2" s="1588"/>
      <c r="M2" s="1588"/>
      <c r="N2" s="1588"/>
      <c r="O2" s="1588"/>
      <c r="P2" s="1588"/>
      <c r="Q2" s="1588"/>
      <c r="R2" s="1588"/>
      <c r="S2" s="1588"/>
      <c r="T2" s="1588"/>
      <c r="U2" s="1588"/>
      <c r="V2" s="1588"/>
      <c r="W2" s="1588"/>
      <c r="X2" s="1589"/>
      <c r="Y2" s="288" t="s">
        <v>293</v>
      </c>
      <c r="Z2" s="1585" t="str">
        <f>IF(AND(Y2&lt;&gt;"",F7&lt;&gt;""),"",IF(Y2="あり","←緩和ケア病棟の有無について選択・記載してください",IF(Y2="","←「あり」か「なし」を選択してください","")))</f>
        <v/>
      </c>
      <c r="AA2" s="989" t="s">
        <v>1270</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585"/>
    </row>
    <row r="4" spans="1:30" ht="20.25" customHeight="1" x14ac:dyDescent="0.15">
      <c r="A4" s="248"/>
      <c r="B4" s="248"/>
      <c r="C4" s="248"/>
      <c r="D4" s="248"/>
      <c r="E4" s="248"/>
      <c r="F4" s="278" t="s">
        <v>326</v>
      </c>
      <c r="G4" s="1659" t="str">
        <f>表紙①!E2</f>
        <v>市立柏原病院</v>
      </c>
      <c r="H4" s="1660"/>
      <c r="I4" s="1660"/>
      <c r="J4" s="1660"/>
      <c r="K4" s="1660"/>
      <c r="L4" s="1660"/>
      <c r="M4" s="1660"/>
      <c r="N4" s="1660"/>
      <c r="O4" s="1660"/>
      <c r="P4" s="1660"/>
      <c r="Q4" s="1660"/>
      <c r="R4" s="1660"/>
      <c r="S4" s="1660"/>
      <c r="T4" s="1660"/>
      <c r="U4" s="1660"/>
      <c r="V4" s="1660"/>
      <c r="W4" s="1660"/>
      <c r="X4" s="1660"/>
      <c r="Y4" s="1661"/>
      <c r="Z4" s="1585"/>
      <c r="AA4" s="989" t="s">
        <v>1271</v>
      </c>
    </row>
    <row r="5" spans="1:30" ht="15.75" customHeight="1" x14ac:dyDescent="0.15">
      <c r="A5" s="248"/>
      <c r="B5" s="248"/>
      <c r="C5" s="248"/>
      <c r="D5" s="248"/>
      <c r="E5" s="248"/>
      <c r="F5" s="245" t="s">
        <v>1355</v>
      </c>
      <c r="G5" s="38" t="s">
        <v>1602</v>
      </c>
      <c r="H5" s="38"/>
      <c r="I5" s="38"/>
      <c r="J5" s="38"/>
      <c r="K5" s="38"/>
      <c r="L5" s="38"/>
      <c r="M5" s="38"/>
      <c r="N5" s="119"/>
      <c r="O5" s="119"/>
      <c r="P5" s="119"/>
      <c r="Q5" s="119"/>
      <c r="R5" s="264"/>
      <c r="S5" s="264"/>
      <c r="T5" s="264"/>
      <c r="U5" s="264"/>
      <c r="V5" s="264"/>
      <c r="W5" s="264"/>
      <c r="X5" s="264"/>
      <c r="Y5" s="264"/>
      <c r="Z5" s="1585"/>
      <c r="AA5" s="1"/>
      <c r="AB5" s="1202" t="s">
        <v>383</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675" t="s">
        <v>251</v>
      </c>
      <c r="C7" s="1676"/>
      <c r="D7" s="1676"/>
      <c r="E7" s="1676"/>
      <c r="F7" s="1634" t="s">
        <v>1358</v>
      </c>
      <c r="G7" s="1635"/>
      <c r="H7" s="1635"/>
      <c r="I7" s="1635"/>
      <c r="J7" s="1635"/>
      <c r="K7" s="1635"/>
      <c r="L7" s="1635"/>
      <c r="M7" s="1635"/>
      <c r="N7" s="1635"/>
      <c r="O7" s="1636"/>
      <c r="P7" s="265"/>
      <c r="Q7" s="265"/>
      <c r="R7" s="265"/>
      <c r="S7" s="265"/>
      <c r="T7" s="265"/>
      <c r="U7" s="265"/>
      <c r="V7" s="265"/>
      <c r="W7" s="265"/>
      <c r="X7" s="265"/>
      <c r="Y7" s="308"/>
      <c r="Z7" s="1633" t="str">
        <f>IF(AND(Y2="あり",F7=""),"←を選択",IF(AND(Y2="あり",F7="病棟があります"),"「２」以降を記載してください",""))</f>
        <v>「２」以降を記載してください</v>
      </c>
      <c r="AB7" s="194"/>
    </row>
    <row r="8" spans="1:30" ht="18" customHeight="1" thickBot="1" x14ac:dyDescent="0.2">
      <c r="A8" s="271">
        <v>2</v>
      </c>
      <c r="B8" s="1680" t="s">
        <v>250</v>
      </c>
      <c r="C8" s="1681"/>
      <c r="D8" s="1681"/>
      <c r="E8" s="1681"/>
      <c r="F8" s="1677" t="s">
        <v>1764</v>
      </c>
      <c r="G8" s="1678"/>
      <c r="H8" s="1678"/>
      <c r="I8" s="1678"/>
      <c r="J8" s="1678"/>
      <c r="K8" s="1678"/>
      <c r="L8" s="1678"/>
      <c r="M8" s="1678"/>
      <c r="N8" s="1678"/>
      <c r="O8" s="1679"/>
      <c r="P8" s="266"/>
      <c r="Q8" s="266"/>
      <c r="R8" s="266"/>
      <c r="S8" s="266"/>
      <c r="T8" s="266"/>
      <c r="U8" s="266"/>
      <c r="V8" s="266"/>
      <c r="W8" s="266"/>
      <c r="X8" s="266"/>
      <c r="Y8" s="309"/>
      <c r="Z8" s="1633"/>
      <c r="AB8" s="194"/>
    </row>
    <row r="9" spans="1:30" ht="18" customHeight="1" thickBot="1" x14ac:dyDescent="0.2">
      <c r="A9" s="271">
        <v>3</v>
      </c>
      <c r="B9" s="1675" t="s">
        <v>320</v>
      </c>
      <c r="C9" s="1676"/>
      <c r="D9" s="1676"/>
      <c r="E9" s="1676"/>
      <c r="F9" s="1634" t="s">
        <v>1765</v>
      </c>
      <c r="G9" s="1635"/>
      <c r="H9" s="1635"/>
      <c r="I9" s="1635"/>
      <c r="J9" s="1635"/>
      <c r="K9" s="1635"/>
      <c r="L9" s="1635"/>
      <c r="M9" s="1635"/>
      <c r="N9" s="1635"/>
      <c r="O9" s="1636"/>
      <c r="P9" s="266"/>
      <c r="Q9" s="266"/>
      <c r="R9" s="266"/>
      <c r="S9" s="266"/>
      <c r="T9" s="266"/>
      <c r="U9" s="266"/>
      <c r="V9" s="266"/>
      <c r="W9" s="266"/>
      <c r="X9" s="266"/>
      <c r="Y9" s="309"/>
      <c r="AB9" s="194"/>
    </row>
    <row r="10" spans="1:30" ht="18" customHeight="1" thickBot="1" x14ac:dyDescent="0.2">
      <c r="A10" s="271">
        <v>4</v>
      </c>
      <c r="B10" s="1675" t="s">
        <v>319</v>
      </c>
      <c r="C10" s="1676"/>
      <c r="D10" s="1676"/>
      <c r="E10" s="1676"/>
      <c r="F10" s="307">
        <v>23</v>
      </c>
      <c r="G10" s="1123" t="s">
        <v>318</v>
      </c>
      <c r="H10" s="266"/>
      <c r="I10" s="266"/>
      <c r="J10" s="266"/>
      <c r="K10" s="266"/>
      <c r="L10" s="266"/>
      <c r="M10" s="266"/>
      <c r="N10" s="266"/>
      <c r="O10" s="266"/>
      <c r="P10" s="266"/>
      <c r="Q10" s="266"/>
      <c r="R10" s="266"/>
      <c r="S10" s="266"/>
      <c r="T10" s="266"/>
      <c r="U10" s="266"/>
      <c r="V10" s="266"/>
      <c r="W10" s="266"/>
      <c r="X10" s="266"/>
      <c r="Y10" s="309"/>
      <c r="AA10" s="203"/>
      <c r="AB10" s="194"/>
    </row>
    <row r="11" spans="1:30" ht="18" customHeight="1" thickBot="1" x14ac:dyDescent="0.2">
      <c r="A11" s="1682">
        <v>5</v>
      </c>
      <c r="B11" s="1641" t="s">
        <v>1310</v>
      </c>
      <c r="C11" s="1641"/>
      <c r="D11" s="1641"/>
      <c r="E11" s="1641"/>
      <c r="F11" s="1641"/>
      <c r="G11" s="1642"/>
      <c r="H11" s="1641"/>
      <c r="I11" s="1641"/>
      <c r="J11" s="1641"/>
      <c r="K11" s="1641"/>
      <c r="L11" s="1641"/>
      <c r="M11" s="1641"/>
      <c r="N11" s="1641"/>
      <c r="O11" s="1641"/>
      <c r="P11" s="1641"/>
      <c r="Q11" s="1641"/>
      <c r="R11" s="1641"/>
      <c r="S11" s="1641"/>
      <c r="T11" s="1641"/>
      <c r="U11" s="1641"/>
      <c r="V11" s="1643"/>
      <c r="W11" s="1644">
        <v>2</v>
      </c>
      <c r="X11" s="1645"/>
      <c r="Y11" s="1119" t="s">
        <v>1311</v>
      </c>
      <c r="Z11" s="1124"/>
      <c r="AA11" s="206"/>
      <c r="AB11" s="194"/>
      <c r="AC11" s="1122"/>
      <c r="AD11" s="73"/>
    </row>
    <row r="12" spans="1:30" ht="18" customHeight="1" thickBot="1" x14ac:dyDescent="0.2">
      <c r="A12" s="1682"/>
      <c r="B12" s="1641" t="s">
        <v>1611</v>
      </c>
      <c r="C12" s="1641"/>
      <c r="D12" s="1641"/>
      <c r="E12" s="1641"/>
      <c r="F12" s="1641"/>
      <c r="G12" s="1641"/>
      <c r="H12" s="1641"/>
      <c r="I12" s="1641"/>
      <c r="J12" s="1641"/>
      <c r="K12" s="1641"/>
      <c r="L12" s="1641"/>
      <c r="M12" s="1641"/>
      <c r="N12" s="1641"/>
      <c r="O12" s="1641"/>
      <c r="P12" s="1641"/>
      <c r="Q12" s="1641"/>
      <c r="R12" s="1641"/>
      <c r="S12" s="1641"/>
      <c r="T12" s="1641"/>
      <c r="U12" s="1641"/>
      <c r="V12" s="1643"/>
      <c r="W12" s="1593">
        <v>21</v>
      </c>
      <c r="X12" s="1595"/>
      <c r="Y12" s="1119" t="s">
        <v>1311</v>
      </c>
      <c r="Z12" s="1124"/>
      <c r="AA12" s="1120"/>
      <c r="AB12" s="194"/>
      <c r="AC12" s="1122"/>
      <c r="AD12" s="73"/>
    </row>
    <row r="13" spans="1:30" ht="18" customHeight="1" thickBot="1" x14ac:dyDescent="0.2">
      <c r="A13" s="1682"/>
      <c r="B13" s="1641" t="s">
        <v>1612</v>
      </c>
      <c r="C13" s="1641"/>
      <c r="D13" s="1641"/>
      <c r="E13" s="1641"/>
      <c r="F13" s="1641"/>
      <c r="G13" s="1641"/>
      <c r="H13" s="1641"/>
      <c r="I13" s="1641"/>
      <c r="J13" s="1641"/>
      <c r="K13" s="1641"/>
      <c r="L13" s="1641"/>
      <c r="M13" s="1641"/>
      <c r="N13" s="1641"/>
      <c r="O13" s="1641"/>
      <c r="P13" s="1641"/>
      <c r="Q13" s="1641"/>
      <c r="R13" s="1641"/>
      <c r="S13" s="1641"/>
      <c r="T13" s="1641"/>
      <c r="U13" s="1641"/>
      <c r="V13" s="1643"/>
      <c r="W13" s="1593">
        <v>210</v>
      </c>
      <c r="X13" s="1595"/>
      <c r="Y13" s="1119" t="s">
        <v>377</v>
      </c>
      <c r="Z13" s="1124"/>
      <c r="AA13" s="1121"/>
      <c r="AB13" s="194"/>
      <c r="AC13" s="1122"/>
      <c r="AD13" s="73"/>
    </row>
    <row r="14" spans="1:30" ht="18" customHeight="1" thickBot="1" x14ac:dyDescent="0.2">
      <c r="A14" s="1682"/>
      <c r="B14" s="1641" t="s">
        <v>1613</v>
      </c>
      <c r="C14" s="1641"/>
      <c r="D14" s="1641"/>
      <c r="E14" s="1641"/>
      <c r="F14" s="1641"/>
      <c r="G14" s="1641"/>
      <c r="H14" s="1641"/>
      <c r="I14" s="1641"/>
      <c r="J14" s="1641"/>
      <c r="K14" s="1641"/>
      <c r="L14" s="1641"/>
      <c r="M14" s="1641"/>
      <c r="N14" s="1641"/>
      <c r="O14" s="1641"/>
      <c r="P14" s="1641"/>
      <c r="Q14" s="1641"/>
      <c r="R14" s="1641"/>
      <c r="S14" s="1641"/>
      <c r="T14" s="1641"/>
      <c r="U14" s="1641"/>
      <c r="V14" s="1643"/>
      <c r="W14" s="1593">
        <v>215</v>
      </c>
      <c r="X14" s="1595"/>
      <c r="Y14" s="1119" t="s">
        <v>377</v>
      </c>
      <c r="Z14" s="1124"/>
      <c r="AA14" s="1121"/>
      <c r="AB14" s="194"/>
      <c r="AC14" s="1122"/>
      <c r="AD14" s="73"/>
    </row>
    <row r="15" spans="1:30" ht="18" customHeight="1" thickBot="1" x14ac:dyDescent="0.2">
      <c r="A15" s="1682"/>
      <c r="B15" s="1641" t="s">
        <v>1614</v>
      </c>
      <c r="C15" s="1641"/>
      <c r="D15" s="1641"/>
      <c r="E15" s="1641"/>
      <c r="F15" s="1641"/>
      <c r="G15" s="1646"/>
      <c r="H15" s="1646"/>
      <c r="I15" s="1646"/>
      <c r="J15" s="1646"/>
      <c r="K15" s="1646"/>
      <c r="L15" s="1646"/>
      <c r="M15" s="1646"/>
      <c r="N15" s="1646"/>
      <c r="O15" s="1646"/>
      <c r="P15" s="1646"/>
      <c r="Q15" s="1646"/>
      <c r="R15" s="1646"/>
      <c r="S15" s="1646"/>
      <c r="T15" s="1646"/>
      <c r="U15" s="1646"/>
      <c r="V15" s="1647"/>
      <c r="W15" s="1648">
        <v>195</v>
      </c>
      <c r="X15" s="1649"/>
      <c r="Y15" s="1119" t="s">
        <v>377</v>
      </c>
      <c r="Z15" s="1124"/>
      <c r="AA15" s="1121"/>
      <c r="AB15" s="194"/>
      <c r="AC15" s="1122"/>
      <c r="AD15" s="73"/>
    </row>
    <row r="16" spans="1:30" ht="18" customHeight="1" thickBot="1" x14ac:dyDescent="0.2">
      <c r="A16" s="1528">
        <v>6</v>
      </c>
      <c r="B16" s="1662" t="s">
        <v>52</v>
      </c>
      <c r="C16" s="1663"/>
      <c r="D16" s="1663"/>
      <c r="E16" s="1664"/>
      <c r="F16" s="305" t="s">
        <v>50</v>
      </c>
      <c r="G16" s="1671" t="s">
        <v>1709</v>
      </c>
      <c r="H16" s="1672"/>
      <c r="I16" s="1672"/>
      <c r="J16" s="1672"/>
      <c r="K16" s="1672"/>
      <c r="L16" s="1672"/>
      <c r="M16" s="1672"/>
      <c r="N16" s="1672"/>
      <c r="O16" s="1672"/>
      <c r="P16" s="1672"/>
      <c r="Q16" s="1672"/>
      <c r="R16" s="1672"/>
      <c r="S16" s="1672"/>
      <c r="T16" s="1672"/>
      <c r="U16" s="1672"/>
      <c r="V16" s="1672"/>
      <c r="W16" s="1672"/>
      <c r="X16" s="1672"/>
      <c r="Y16" s="1673"/>
      <c r="AA16" s="203"/>
      <c r="AB16" s="194"/>
    </row>
    <row r="17" spans="1:28" ht="40.5" customHeight="1" thickBot="1" x14ac:dyDescent="0.2">
      <c r="A17" s="1674"/>
      <c r="B17" s="1665"/>
      <c r="C17" s="1666"/>
      <c r="D17" s="1666"/>
      <c r="E17" s="1667"/>
      <c r="F17" s="304" t="s">
        <v>317</v>
      </c>
      <c r="G17" s="1668" t="s">
        <v>1708</v>
      </c>
      <c r="H17" s="1669"/>
      <c r="I17" s="1669"/>
      <c r="J17" s="1669"/>
      <c r="K17" s="1669"/>
      <c r="L17" s="1669"/>
      <c r="M17" s="1669"/>
      <c r="N17" s="1669"/>
      <c r="O17" s="1669"/>
      <c r="P17" s="1669"/>
      <c r="Q17" s="1669"/>
      <c r="R17" s="1669"/>
      <c r="S17" s="1669"/>
      <c r="T17" s="1669"/>
      <c r="U17" s="1669"/>
      <c r="V17" s="1669"/>
      <c r="W17" s="1669"/>
      <c r="X17" s="1669"/>
      <c r="Y17" s="1670"/>
      <c r="AA17" s="203"/>
      <c r="AB17" s="194"/>
    </row>
    <row r="18" spans="1:28" ht="18" customHeight="1" thickBot="1" x14ac:dyDescent="0.2">
      <c r="A18" s="271">
        <v>7</v>
      </c>
      <c r="B18" s="1650" t="s">
        <v>414</v>
      </c>
      <c r="C18" s="1651"/>
      <c r="D18" s="1651"/>
      <c r="E18" s="1651"/>
      <c r="F18" s="1651"/>
      <c r="G18" s="1652"/>
      <c r="H18" s="1652"/>
      <c r="I18" s="1652"/>
      <c r="J18" s="1652"/>
      <c r="K18" s="1652"/>
      <c r="L18" s="1652"/>
      <c r="M18" s="1652"/>
      <c r="N18" s="1652"/>
      <c r="O18" s="1652"/>
      <c r="P18" s="1652"/>
      <c r="Q18" s="1652"/>
      <c r="R18" s="1652"/>
      <c r="S18" s="1652"/>
      <c r="T18" s="1652"/>
      <c r="U18" s="1652"/>
      <c r="V18" s="1652"/>
      <c r="W18" s="1652"/>
      <c r="X18" s="1652"/>
      <c r="Y18" s="291" t="s">
        <v>1664</v>
      </c>
      <c r="AB18" s="194"/>
    </row>
    <row r="19" spans="1:28" ht="18" customHeight="1" thickBot="1" x14ac:dyDescent="0.2">
      <c r="A19" s="1528">
        <v>8</v>
      </c>
      <c r="B19" s="1662" t="s">
        <v>316</v>
      </c>
      <c r="C19" s="1699"/>
      <c r="D19" s="1702" t="s">
        <v>315</v>
      </c>
      <c r="E19" s="1703"/>
      <c r="F19" s="1703"/>
      <c r="G19" s="1703"/>
      <c r="H19" s="1703"/>
      <c r="I19" s="1704"/>
      <c r="J19" s="306">
        <v>2</v>
      </c>
      <c r="K19" s="273"/>
      <c r="L19" s="1705" t="s">
        <v>314</v>
      </c>
      <c r="M19" s="1706"/>
      <c r="N19" s="1706"/>
      <c r="O19" s="1706"/>
      <c r="P19" s="1706"/>
      <c r="Q19" s="1706"/>
      <c r="R19" s="1706"/>
      <c r="S19" s="1706"/>
      <c r="T19" s="1706"/>
      <c r="U19" s="1706"/>
      <c r="V19" s="1706"/>
      <c r="W19" s="1707"/>
      <c r="X19" s="306">
        <v>1</v>
      </c>
      <c r="Y19" s="263"/>
      <c r="AB19" s="194"/>
    </row>
    <row r="20" spans="1:28" ht="18" customHeight="1" thickBot="1" x14ac:dyDescent="0.2">
      <c r="A20" s="1698"/>
      <c r="B20" s="1700"/>
      <c r="C20" s="1701"/>
      <c r="D20" s="1656" t="s">
        <v>1710</v>
      </c>
      <c r="E20" s="1657"/>
      <c r="F20" s="1657"/>
      <c r="G20" s="1657"/>
      <c r="H20" s="1657"/>
      <c r="I20" s="1658"/>
      <c r="J20" s="289">
        <v>15</v>
      </c>
      <c r="K20" s="273"/>
      <c r="L20" s="1653"/>
      <c r="M20" s="1654"/>
      <c r="N20" s="1654"/>
      <c r="O20" s="1654"/>
      <c r="P20" s="1654"/>
      <c r="Q20" s="1654"/>
      <c r="R20" s="1654"/>
      <c r="S20" s="1654"/>
      <c r="T20" s="1654"/>
      <c r="U20" s="1654"/>
      <c r="V20" s="1654"/>
      <c r="W20" s="1655"/>
      <c r="X20" s="289"/>
      <c r="Y20" s="263"/>
      <c r="AB20" s="194"/>
    </row>
    <row r="21" spans="1:28" ht="18" customHeight="1" thickBot="1" x14ac:dyDescent="0.2">
      <c r="A21" s="1698"/>
      <c r="B21" s="1700"/>
      <c r="C21" s="1701"/>
      <c r="D21" s="1656" t="s">
        <v>1711</v>
      </c>
      <c r="E21" s="1657"/>
      <c r="F21" s="1657"/>
      <c r="G21" s="1657"/>
      <c r="H21" s="1657"/>
      <c r="I21" s="1658"/>
      <c r="J21" s="289">
        <v>17</v>
      </c>
      <c r="K21" s="273"/>
      <c r="L21" s="1653"/>
      <c r="M21" s="1654"/>
      <c r="N21" s="1654"/>
      <c r="O21" s="1654"/>
      <c r="P21" s="1654"/>
      <c r="Q21" s="1654"/>
      <c r="R21" s="1654"/>
      <c r="S21" s="1654"/>
      <c r="T21" s="1654"/>
      <c r="U21" s="1654"/>
      <c r="V21" s="1654"/>
      <c r="W21" s="1655"/>
      <c r="X21" s="289"/>
      <c r="Y21" s="263"/>
      <c r="AB21" s="194"/>
    </row>
    <row r="22" spans="1:28" ht="18" customHeight="1" thickBot="1" x14ac:dyDescent="0.2">
      <c r="A22" s="1698"/>
      <c r="B22" s="1700"/>
      <c r="C22" s="1701"/>
      <c r="D22" s="1656" t="s">
        <v>1713</v>
      </c>
      <c r="E22" s="1657"/>
      <c r="F22" s="1657"/>
      <c r="G22" s="1657"/>
      <c r="H22" s="1657"/>
      <c r="I22" s="1658"/>
      <c r="J22" s="289">
        <v>1</v>
      </c>
      <c r="K22" s="273"/>
      <c r="L22" s="1653"/>
      <c r="M22" s="1654"/>
      <c r="N22" s="1654"/>
      <c r="O22" s="1654"/>
      <c r="P22" s="1654"/>
      <c r="Q22" s="1654"/>
      <c r="R22" s="1654"/>
      <c r="S22" s="1654"/>
      <c r="T22" s="1654"/>
      <c r="U22" s="1654"/>
      <c r="V22" s="1654"/>
      <c r="W22" s="1655"/>
      <c r="X22" s="289"/>
      <c r="Y22" s="263"/>
      <c r="AB22" s="194"/>
    </row>
    <row r="23" spans="1:28" ht="18" customHeight="1" thickBot="1" x14ac:dyDescent="0.2">
      <c r="A23" s="1698"/>
      <c r="B23" s="1700"/>
      <c r="C23" s="1701"/>
      <c r="D23" s="1656" t="s">
        <v>1714</v>
      </c>
      <c r="E23" s="1657"/>
      <c r="F23" s="1657"/>
      <c r="G23" s="1657"/>
      <c r="H23" s="1657"/>
      <c r="I23" s="1658"/>
      <c r="J23" s="289">
        <v>1</v>
      </c>
      <c r="K23" s="273"/>
      <c r="L23" s="1653"/>
      <c r="M23" s="1654"/>
      <c r="N23" s="1654"/>
      <c r="O23" s="1654"/>
      <c r="P23" s="1654"/>
      <c r="Q23" s="1654"/>
      <c r="R23" s="1654"/>
      <c r="S23" s="1654"/>
      <c r="T23" s="1654"/>
      <c r="U23" s="1654"/>
      <c r="V23" s="1654"/>
      <c r="W23" s="1655"/>
      <c r="X23" s="289"/>
      <c r="Y23" s="263"/>
      <c r="AB23" s="194"/>
    </row>
    <row r="24" spans="1:28" ht="18" customHeight="1" thickBot="1" x14ac:dyDescent="0.2">
      <c r="A24" s="1698"/>
      <c r="B24" s="1700"/>
      <c r="C24" s="1701"/>
      <c r="D24" s="1656" t="s">
        <v>1715</v>
      </c>
      <c r="E24" s="1657"/>
      <c r="F24" s="1657"/>
      <c r="G24" s="1657"/>
      <c r="H24" s="1657"/>
      <c r="I24" s="1658"/>
      <c r="J24" s="289">
        <v>1</v>
      </c>
      <c r="K24" s="273"/>
      <c r="L24" s="1653"/>
      <c r="M24" s="1654"/>
      <c r="N24" s="1654"/>
      <c r="O24" s="1654"/>
      <c r="P24" s="1654"/>
      <c r="Q24" s="1654"/>
      <c r="R24" s="1654"/>
      <c r="S24" s="1654"/>
      <c r="T24" s="1654"/>
      <c r="U24" s="1654"/>
      <c r="V24" s="1654"/>
      <c r="W24" s="1655"/>
      <c r="X24" s="289"/>
      <c r="Y24" s="263"/>
      <c r="AB24" s="194"/>
    </row>
    <row r="25" spans="1:28" ht="18" customHeight="1" thickBot="1" x14ac:dyDescent="0.2">
      <c r="A25" s="1698"/>
      <c r="B25" s="1700"/>
      <c r="C25" s="1701"/>
      <c r="D25" s="1656" t="s">
        <v>1716</v>
      </c>
      <c r="E25" s="1657"/>
      <c r="F25" s="1657"/>
      <c r="G25" s="1657"/>
      <c r="H25" s="1657"/>
      <c r="I25" s="1658"/>
      <c r="J25" s="289">
        <v>1</v>
      </c>
      <c r="K25" s="273"/>
      <c r="L25" s="1653"/>
      <c r="M25" s="1654"/>
      <c r="N25" s="1654"/>
      <c r="O25" s="1654"/>
      <c r="P25" s="1654"/>
      <c r="Q25" s="1654"/>
      <c r="R25" s="1654"/>
      <c r="S25" s="1654"/>
      <c r="T25" s="1654"/>
      <c r="U25" s="1654"/>
      <c r="V25" s="1654"/>
      <c r="W25" s="1655"/>
      <c r="X25" s="289"/>
      <c r="Y25" s="263"/>
      <c r="AB25" s="194"/>
    </row>
    <row r="26" spans="1:28" ht="18" customHeight="1" thickBot="1" x14ac:dyDescent="0.2">
      <c r="A26" s="1698"/>
      <c r="B26" s="1700"/>
      <c r="C26" s="1701"/>
      <c r="D26" s="1656" t="s">
        <v>1717</v>
      </c>
      <c r="E26" s="1657"/>
      <c r="F26" s="1657"/>
      <c r="G26" s="1657"/>
      <c r="H26" s="1657"/>
      <c r="I26" s="1658"/>
      <c r="J26" s="289">
        <v>1</v>
      </c>
      <c r="K26" s="273"/>
      <c r="L26" s="1653"/>
      <c r="M26" s="1654"/>
      <c r="N26" s="1654"/>
      <c r="O26" s="1654"/>
      <c r="P26" s="1654"/>
      <c r="Q26" s="1654"/>
      <c r="R26" s="1654"/>
      <c r="S26" s="1654"/>
      <c r="T26" s="1654"/>
      <c r="U26" s="1654"/>
      <c r="V26" s="1654"/>
      <c r="W26" s="1655"/>
      <c r="X26" s="289"/>
      <c r="Y26" s="263"/>
      <c r="AB26" s="194"/>
    </row>
    <row r="27" spans="1:28" ht="18" customHeight="1" thickBot="1" x14ac:dyDescent="0.2">
      <c r="A27" s="1698"/>
      <c r="B27" s="1700"/>
      <c r="C27" s="1701"/>
      <c r="D27" s="1656" t="s">
        <v>1718</v>
      </c>
      <c r="E27" s="1657"/>
      <c r="F27" s="1657"/>
      <c r="G27" s="1657"/>
      <c r="H27" s="1657"/>
      <c r="I27" s="1658"/>
      <c r="J27" s="289">
        <v>2</v>
      </c>
      <c r="K27" s="273"/>
      <c r="L27" s="1653"/>
      <c r="M27" s="1654"/>
      <c r="N27" s="1654"/>
      <c r="O27" s="1654"/>
      <c r="P27" s="1654"/>
      <c r="Q27" s="1654"/>
      <c r="R27" s="1654"/>
      <c r="S27" s="1654"/>
      <c r="T27" s="1654"/>
      <c r="U27" s="1654"/>
      <c r="V27" s="1654"/>
      <c r="W27" s="1655"/>
      <c r="X27" s="289"/>
      <c r="Y27" s="263"/>
      <c r="AB27" s="194"/>
    </row>
    <row r="28" spans="1:28" ht="18" customHeight="1" thickBot="1" x14ac:dyDescent="0.2">
      <c r="A28" s="1698"/>
      <c r="B28" s="1700"/>
      <c r="C28" s="1701"/>
      <c r="D28" s="1656"/>
      <c r="E28" s="1657"/>
      <c r="F28" s="1657"/>
      <c r="G28" s="1657"/>
      <c r="H28" s="1657"/>
      <c r="I28" s="1658"/>
      <c r="J28" s="289"/>
      <c r="K28" s="273"/>
      <c r="L28" s="1653"/>
      <c r="M28" s="1654"/>
      <c r="N28" s="1654"/>
      <c r="O28" s="1654"/>
      <c r="P28" s="1654"/>
      <c r="Q28" s="1654"/>
      <c r="R28" s="1654"/>
      <c r="S28" s="1654"/>
      <c r="T28" s="1654"/>
      <c r="U28" s="1654"/>
      <c r="V28" s="1654"/>
      <c r="W28" s="1655"/>
      <c r="X28" s="289"/>
      <c r="Y28" s="263"/>
      <c r="AB28" s="194"/>
    </row>
    <row r="29" spans="1:28" ht="18" customHeight="1" thickBot="1" x14ac:dyDescent="0.2">
      <c r="A29" s="1674"/>
      <c r="B29" s="1665"/>
      <c r="C29" s="1666"/>
      <c r="D29" s="1656"/>
      <c r="E29" s="1657"/>
      <c r="F29" s="1657"/>
      <c r="G29" s="1657"/>
      <c r="H29" s="1657"/>
      <c r="I29" s="1658"/>
      <c r="J29" s="289"/>
      <c r="K29" s="310"/>
      <c r="L29" s="1637"/>
      <c r="M29" s="1638"/>
      <c r="N29" s="1638"/>
      <c r="O29" s="1638"/>
      <c r="P29" s="1638"/>
      <c r="Q29" s="1638"/>
      <c r="R29" s="1638"/>
      <c r="S29" s="1638"/>
      <c r="T29" s="1638"/>
      <c r="U29" s="1638"/>
      <c r="V29" s="1638"/>
      <c r="W29" s="1639"/>
      <c r="X29" s="289"/>
      <c r="Y29" s="263"/>
      <c r="AB29" s="194"/>
    </row>
    <row r="30" spans="1:28" ht="18" customHeight="1" thickBot="1" x14ac:dyDescent="0.2">
      <c r="A30" s="1715">
        <v>9</v>
      </c>
      <c r="B30" s="1710" t="s">
        <v>415</v>
      </c>
      <c r="C30" s="1711"/>
      <c r="D30" s="1712"/>
      <c r="E30" s="1712"/>
      <c r="F30" s="1713"/>
      <c r="G30" s="1713"/>
      <c r="H30" s="1713"/>
      <c r="I30" s="1713"/>
      <c r="J30" s="1713"/>
      <c r="K30" s="1713"/>
      <c r="L30" s="1713"/>
      <c r="M30" s="1713"/>
      <c r="N30" s="1713"/>
      <c r="O30" s="1713"/>
      <c r="P30" s="1713"/>
      <c r="Q30" s="1713"/>
      <c r="R30" s="1713"/>
      <c r="S30" s="1713"/>
      <c r="T30" s="1713"/>
      <c r="U30" s="1713"/>
      <c r="V30" s="1713"/>
      <c r="W30" s="1713"/>
      <c r="X30" s="1713"/>
      <c r="Y30" s="302" t="s">
        <v>1664</v>
      </c>
      <c r="AB30" s="194"/>
    </row>
    <row r="31" spans="1:28" ht="18" customHeight="1" thickBot="1" x14ac:dyDescent="0.2">
      <c r="A31" s="1611"/>
      <c r="B31" s="1690" t="s">
        <v>244</v>
      </c>
      <c r="C31" s="1714"/>
      <c r="D31" s="1714"/>
      <c r="E31" s="1714"/>
      <c r="F31" s="1694" t="s">
        <v>1705</v>
      </c>
      <c r="G31" s="1695"/>
      <c r="H31" s="1695"/>
      <c r="I31" s="1695"/>
      <c r="J31" s="1695"/>
      <c r="K31" s="1695"/>
      <c r="L31" s="1695"/>
      <c r="M31" s="1695"/>
      <c r="N31" s="1695"/>
      <c r="O31" s="1695"/>
      <c r="P31" s="1695"/>
      <c r="Q31" s="1695"/>
      <c r="R31" s="1695"/>
      <c r="S31" s="1695"/>
      <c r="T31" s="1695"/>
      <c r="U31" s="1695"/>
      <c r="V31" s="1695"/>
      <c r="W31" s="1695"/>
      <c r="X31" s="1695"/>
      <c r="Y31" s="1696"/>
      <c r="AB31" s="194"/>
    </row>
    <row r="32" spans="1:28" ht="18" customHeight="1" thickBot="1" x14ac:dyDescent="0.2">
      <c r="A32" s="1611"/>
      <c r="B32" s="1690" t="s">
        <v>1433</v>
      </c>
      <c r="C32" s="1691"/>
      <c r="D32" s="1691"/>
      <c r="E32" s="1692"/>
      <c r="F32" s="1694" t="s">
        <v>1706</v>
      </c>
      <c r="G32" s="1695"/>
      <c r="H32" s="1695"/>
      <c r="I32" s="1695"/>
      <c r="J32" s="1695"/>
      <c r="K32" s="1695"/>
      <c r="L32" s="1695"/>
      <c r="M32" s="1695"/>
      <c r="N32" s="1695"/>
      <c r="O32" s="1696"/>
      <c r="P32" s="1640" t="s">
        <v>243</v>
      </c>
      <c r="Q32" s="1640"/>
      <c r="R32" s="1640"/>
      <c r="S32" s="1599"/>
      <c r="T32" s="1599"/>
      <c r="U32" s="1599"/>
      <c r="V32" s="1599"/>
      <c r="W32" s="1599"/>
      <c r="X32" s="1599"/>
      <c r="Y32" s="379"/>
      <c r="AB32" s="194"/>
    </row>
    <row r="33" spans="1:28" ht="18" customHeight="1" thickBot="1" x14ac:dyDescent="0.2">
      <c r="A33" s="1611"/>
      <c r="B33" s="1683" t="s">
        <v>164</v>
      </c>
      <c r="C33" s="1684"/>
      <c r="D33" s="1684"/>
      <c r="E33" s="1685"/>
      <c r="F33" s="305" t="s">
        <v>50</v>
      </c>
      <c r="G33" s="1687" t="s">
        <v>1705</v>
      </c>
      <c r="H33" s="1688"/>
      <c r="I33" s="1688"/>
      <c r="J33" s="1688"/>
      <c r="K33" s="1688"/>
      <c r="L33" s="1688"/>
      <c r="M33" s="1688"/>
      <c r="N33" s="1688"/>
      <c r="O33" s="1688"/>
      <c r="P33" s="1688"/>
      <c r="Q33" s="1688"/>
      <c r="R33" s="1688"/>
      <c r="S33" s="1688"/>
      <c r="T33" s="1688"/>
      <c r="U33" s="1688"/>
      <c r="V33" s="1688"/>
      <c r="W33" s="1688"/>
      <c r="X33" s="1688"/>
      <c r="Y33" s="1689"/>
      <c r="AB33" s="194"/>
    </row>
    <row r="34" spans="1:28" ht="18" customHeight="1" thickBot="1" x14ac:dyDescent="0.2">
      <c r="A34" s="1612"/>
      <c r="B34" s="1650"/>
      <c r="C34" s="1651"/>
      <c r="D34" s="1651"/>
      <c r="E34" s="1686"/>
      <c r="F34" s="304" t="s">
        <v>317</v>
      </c>
      <c r="G34" s="1626" t="s">
        <v>1708</v>
      </c>
      <c r="H34" s="1708"/>
      <c r="I34" s="1708"/>
      <c r="J34" s="1708"/>
      <c r="K34" s="1708"/>
      <c r="L34" s="1708"/>
      <c r="M34" s="1708"/>
      <c r="N34" s="1708"/>
      <c r="O34" s="1708"/>
      <c r="P34" s="1708"/>
      <c r="Q34" s="1708"/>
      <c r="R34" s="1708"/>
      <c r="S34" s="1708"/>
      <c r="T34" s="1708"/>
      <c r="U34" s="1708"/>
      <c r="V34" s="1708"/>
      <c r="W34" s="1708"/>
      <c r="X34" s="1708"/>
      <c r="Y34" s="1709"/>
      <c r="AB34" s="194"/>
    </row>
    <row r="35" spans="1:28" ht="35.25" customHeight="1" thickBot="1" x14ac:dyDescent="0.2">
      <c r="A35" s="1715">
        <v>10</v>
      </c>
      <c r="B35" s="409" t="s">
        <v>416</v>
      </c>
      <c r="C35" s="412"/>
      <c r="D35" s="412"/>
      <c r="E35" s="412"/>
      <c r="F35" s="413"/>
      <c r="G35" s="413"/>
      <c r="H35" s="413"/>
      <c r="I35" s="413"/>
      <c r="J35" s="413"/>
      <c r="K35" s="413"/>
      <c r="L35" s="413"/>
      <c r="M35" s="413"/>
      <c r="N35" s="413"/>
      <c r="O35" s="413"/>
      <c r="P35" s="413"/>
      <c r="Q35" s="413"/>
      <c r="R35" s="413"/>
      <c r="S35" s="413"/>
      <c r="T35" s="413"/>
      <c r="U35" s="413"/>
      <c r="V35" s="413"/>
      <c r="W35" s="413"/>
      <c r="X35" s="477"/>
      <c r="Y35" s="474" t="s">
        <v>1664</v>
      </c>
      <c r="AB35" s="194"/>
    </row>
    <row r="36" spans="1:28" ht="18" customHeight="1" thickBot="1" x14ac:dyDescent="0.2">
      <c r="A36" s="1611"/>
      <c r="B36" s="1690" t="s">
        <v>244</v>
      </c>
      <c r="C36" s="1714"/>
      <c r="D36" s="1714"/>
      <c r="E36" s="1714"/>
      <c r="F36" s="1694" t="s">
        <v>1719</v>
      </c>
      <c r="G36" s="1695"/>
      <c r="H36" s="1695"/>
      <c r="I36" s="1695"/>
      <c r="J36" s="1695"/>
      <c r="K36" s="1695"/>
      <c r="L36" s="1695"/>
      <c r="M36" s="1695"/>
      <c r="N36" s="1695"/>
      <c r="O36" s="1695"/>
      <c r="P36" s="1695"/>
      <c r="Q36" s="1695"/>
      <c r="R36" s="1695"/>
      <c r="S36" s="1695"/>
      <c r="T36" s="1695"/>
      <c r="U36" s="1695"/>
      <c r="V36" s="1695"/>
      <c r="W36" s="1695"/>
      <c r="X36" s="1695"/>
      <c r="Y36" s="1697"/>
      <c r="AB36" s="194"/>
    </row>
    <row r="37" spans="1:28" ht="18" customHeight="1" thickBot="1" x14ac:dyDescent="0.2">
      <c r="A37" s="1611"/>
      <c r="B37" s="1690" t="s">
        <v>1433</v>
      </c>
      <c r="C37" s="1691"/>
      <c r="D37" s="1691"/>
      <c r="E37" s="1692"/>
      <c r="F37" s="1694" t="s">
        <v>1706</v>
      </c>
      <c r="G37" s="1695"/>
      <c r="H37" s="1695"/>
      <c r="I37" s="1695"/>
      <c r="J37" s="1695"/>
      <c r="K37" s="1695"/>
      <c r="L37" s="1695"/>
      <c r="M37" s="1695"/>
      <c r="N37" s="1695"/>
      <c r="O37" s="1696"/>
      <c r="P37" s="1640" t="s">
        <v>243</v>
      </c>
      <c r="Q37" s="1640"/>
      <c r="R37" s="1640"/>
      <c r="S37" s="1599"/>
      <c r="T37" s="1599"/>
      <c r="U37" s="1599"/>
      <c r="V37" s="1599"/>
      <c r="W37" s="1599"/>
      <c r="X37" s="1599"/>
      <c r="Y37" s="379"/>
      <c r="AB37" s="194"/>
    </row>
    <row r="38" spans="1:28" ht="18" customHeight="1" thickBot="1" x14ac:dyDescent="0.2">
      <c r="A38" s="1611"/>
      <c r="B38" s="1716" t="s">
        <v>164</v>
      </c>
      <c r="C38" s="1717"/>
      <c r="D38" s="1717"/>
      <c r="E38" s="1718"/>
      <c r="F38" s="305" t="s">
        <v>50</v>
      </c>
      <c r="G38" s="1693" t="s">
        <v>1719</v>
      </c>
      <c r="H38" s="1693"/>
      <c r="I38" s="1693"/>
      <c r="J38" s="1693"/>
      <c r="K38" s="1693"/>
      <c r="L38" s="1693"/>
      <c r="M38" s="1693"/>
      <c r="N38" s="1693"/>
      <c r="O38" s="1693"/>
      <c r="P38" s="1693"/>
      <c r="Q38" s="1693"/>
      <c r="R38" s="1693"/>
      <c r="S38" s="1693"/>
      <c r="T38" s="1693"/>
      <c r="U38" s="1693"/>
      <c r="V38" s="1693"/>
      <c r="W38" s="1693"/>
      <c r="X38" s="1693"/>
      <c r="Y38" s="1693"/>
      <c r="AB38" s="194"/>
    </row>
    <row r="39" spans="1:28" ht="18" customHeight="1" thickBot="1" x14ac:dyDescent="0.2">
      <c r="A39" s="1612"/>
      <c r="B39" s="1719"/>
      <c r="C39" s="1652"/>
      <c r="D39" s="1652"/>
      <c r="E39" s="1720"/>
      <c r="F39" s="304" t="s">
        <v>317</v>
      </c>
      <c r="G39" s="1668" t="s">
        <v>1708</v>
      </c>
      <c r="H39" s="1669"/>
      <c r="I39" s="1669"/>
      <c r="J39" s="1669"/>
      <c r="K39" s="1669"/>
      <c r="L39" s="1669"/>
      <c r="M39" s="1669"/>
      <c r="N39" s="1669"/>
      <c r="O39" s="1669"/>
      <c r="P39" s="1669"/>
      <c r="Q39" s="1669"/>
      <c r="R39" s="1669"/>
      <c r="S39" s="1669"/>
      <c r="T39" s="1669"/>
      <c r="U39" s="1669"/>
      <c r="V39" s="1669"/>
      <c r="W39" s="1669"/>
      <c r="X39" s="1669"/>
      <c r="Y39" s="1670"/>
      <c r="AB39" s="194"/>
    </row>
    <row r="40" spans="1:28" ht="35.25" customHeight="1" thickBot="1" x14ac:dyDescent="0.2">
      <c r="A40" s="1727">
        <v>11</v>
      </c>
      <c r="B40" s="1662" t="s">
        <v>313</v>
      </c>
      <c r="C40" s="1663"/>
      <c r="D40" s="1728" t="s">
        <v>312</v>
      </c>
      <c r="E40" s="1729"/>
      <c r="F40" s="1729"/>
      <c r="G40" s="1730"/>
      <c r="H40" s="1730"/>
      <c r="I40" s="1730"/>
      <c r="J40" s="1730"/>
      <c r="K40" s="1730"/>
      <c r="L40" s="1730"/>
      <c r="M40" s="1730"/>
      <c r="N40" s="1730"/>
      <c r="O40" s="1730"/>
      <c r="P40" s="1730"/>
      <c r="Q40" s="1730"/>
      <c r="R40" s="1730"/>
      <c r="S40" s="1730"/>
      <c r="T40" s="1730"/>
      <c r="U40" s="1730"/>
      <c r="V40" s="1730"/>
      <c r="W40" s="1730"/>
      <c r="X40" s="1730"/>
      <c r="Y40" s="1731"/>
      <c r="AB40" s="194"/>
    </row>
    <row r="41" spans="1:28" ht="24.95" customHeight="1" thickBot="1" x14ac:dyDescent="0.2">
      <c r="A41" s="1727"/>
      <c r="B41" s="1665"/>
      <c r="C41" s="1666"/>
      <c r="D41" s="1732" t="s">
        <v>1720</v>
      </c>
      <c r="E41" s="1732"/>
      <c r="F41" s="1732"/>
      <c r="G41" s="1732"/>
      <c r="H41" s="1732"/>
      <c r="I41" s="1732"/>
      <c r="J41" s="1732"/>
      <c r="K41" s="1732"/>
      <c r="L41" s="1732"/>
      <c r="M41" s="1732"/>
      <c r="N41" s="1732"/>
      <c r="O41" s="1732"/>
      <c r="P41" s="1732"/>
      <c r="Q41" s="1732"/>
      <c r="R41" s="1732"/>
      <c r="S41" s="1732"/>
      <c r="T41" s="1732"/>
      <c r="U41" s="1732"/>
      <c r="V41" s="1732"/>
      <c r="W41" s="1732"/>
      <c r="X41" s="1732"/>
      <c r="Y41" s="1732"/>
      <c r="AB41" s="194"/>
    </row>
    <row r="42" spans="1:28" ht="52.5" customHeight="1" thickBot="1" x14ac:dyDescent="0.2">
      <c r="A42" s="1721">
        <v>12</v>
      </c>
      <c r="B42" s="1662" t="s">
        <v>311</v>
      </c>
      <c r="C42" s="1699"/>
      <c r="D42" s="1723" t="s">
        <v>1721</v>
      </c>
      <c r="E42" s="1724"/>
      <c r="F42" s="1724"/>
      <c r="G42" s="1724"/>
      <c r="H42" s="1724"/>
      <c r="I42" s="1724"/>
      <c r="J42" s="1724"/>
      <c r="K42" s="1724"/>
      <c r="L42" s="1724"/>
      <c r="M42" s="1724"/>
      <c r="N42" s="1724"/>
      <c r="O42" s="1724"/>
      <c r="P42" s="1724"/>
      <c r="Q42" s="1724"/>
      <c r="R42" s="1724"/>
      <c r="S42" s="1724"/>
      <c r="T42" s="1724"/>
      <c r="U42" s="1724"/>
      <c r="V42" s="1724"/>
      <c r="W42" s="1724"/>
      <c r="X42" s="1724"/>
      <c r="Y42" s="1725"/>
      <c r="AB42" s="194"/>
    </row>
    <row r="43" spans="1:28" ht="30" customHeight="1" thickBot="1" x14ac:dyDescent="0.2">
      <c r="A43" s="1722"/>
      <c r="B43" s="1665"/>
      <c r="C43" s="1666"/>
      <c r="D43" s="1726" t="s">
        <v>1722</v>
      </c>
      <c r="E43" s="1726"/>
      <c r="F43" s="1726"/>
      <c r="G43" s="1726"/>
      <c r="H43" s="1726"/>
      <c r="I43" s="1726"/>
      <c r="J43" s="1726"/>
      <c r="K43" s="1726"/>
      <c r="L43" s="1726"/>
      <c r="M43" s="1726"/>
      <c r="N43" s="1726"/>
      <c r="O43" s="1726"/>
      <c r="P43" s="1726"/>
      <c r="Q43" s="1726"/>
      <c r="R43" s="1726"/>
      <c r="S43" s="1726"/>
      <c r="T43" s="1726"/>
      <c r="U43" s="1726"/>
      <c r="V43" s="1726"/>
      <c r="W43" s="1726"/>
      <c r="X43" s="1726"/>
      <c r="Y43" s="1726"/>
      <c r="AB43" s="194"/>
    </row>
    <row r="44" spans="1:28" ht="54" customHeight="1" x14ac:dyDescent="0.15">
      <c r="AB44" s="195"/>
    </row>
  </sheetData>
  <sheetProtection formatCells="0" formatColumns="0" formatRows="0" insertHyperlinks="0"/>
  <mergeCells count="83">
    <mergeCell ref="A42:A43"/>
    <mergeCell ref="B42:C43"/>
    <mergeCell ref="D42:Y42"/>
    <mergeCell ref="D43:Y43"/>
    <mergeCell ref="A40:A41"/>
    <mergeCell ref="D40:Y40"/>
    <mergeCell ref="D41:Y41"/>
    <mergeCell ref="A30:A34"/>
    <mergeCell ref="B32:E32"/>
    <mergeCell ref="A35:A39"/>
    <mergeCell ref="B38:E39"/>
    <mergeCell ref="B36:E36"/>
    <mergeCell ref="F31:Y31"/>
    <mergeCell ref="G34:Y34"/>
    <mergeCell ref="F32:O32"/>
    <mergeCell ref="B30:X30"/>
    <mergeCell ref="B31:E31"/>
    <mergeCell ref="S32:U32"/>
    <mergeCell ref="V32:X32"/>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V37:X37"/>
    <mergeCell ref="B33:E34"/>
    <mergeCell ref="B40:C41"/>
    <mergeCell ref="S37:U37"/>
    <mergeCell ref="G33:Y33"/>
    <mergeCell ref="B37:E37"/>
    <mergeCell ref="G38:Y38"/>
    <mergeCell ref="G39:Y39"/>
    <mergeCell ref="P37:R37"/>
    <mergeCell ref="F37:O37"/>
    <mergeCell ref="F36:Y36"/>
    <mergeCell ref="A1:Y1"/>
    <mergeCell ref="G4:Y4"/>
    <mergeCell ref="B16:E17"/>
    <mergeCell ref="G17:Y17"/>
    <mergeCell ref="G16:Y16"/>
    <mergeCell ref="A16:A17"/>
    <mergeCell ref="A2:X2"/>
    <mergeCell ref="B7:E7"/>
    <mergeCell ref="F7:O7"/>
    <mergeCell ref="F8:O8"/>
    <mergeCell ref="B8:E8"/>
    <mergeCell ref="B9:E9"/>
    <mergeCell ref="B10:E10"/>
    <mergeCell ref="A11:A15"/>
    <mergeCell ref="L26:W26"/>
    <mergeCell ref="D28:I28"/>
    <mergeCell ref="L20:W20"/>
    <mergeCell ref="L21:W21"/>
    <mergeCell ref="L22:W22"/>
    <mergeCell ref="L23:W23"/>
    <mergeCell ref="L24:W24"/>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4:Y34 G17:Y17 G39:Y39">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hyperlink ref="G34" r:id="rId2"/>
    <hyperlink ref="G39" r:id="rId3"/>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4"/>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showGridLines="0" view="pageBreakPreview" zoomScaleNormal="100" zoomScaleSheetLayoutView="100" workbookViewId="0">
      <selection activeCell="L41" sqref="L41"/>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6" customWidth="1"/>
    <col min="12" max="12" width="2.625" style="3" customWidth="1"/>
    <col min="13" max="13" width="80.625" style="3" customWidth="1"/>
    <col min="14" max="16384" width="9" style="3"/>
  </cols>
  <sheetData>
    <row r="1" spans="1:13" ht="20.25" customHeight="1" thickBot="1" x14ac:dyDescent="0.2">
      <c r="A1" s="1745" t="s">
        <v>1171</v>
      </c>
      <c r="B1" s="1745"/>
      <c r="C1" s="1745"/>
      <c r="D1" s="1745"/>
      <c r="E1" s="1745"/>
      <c r="F1" s="1745"/>
      <c r="G1" s="1745"/>
      <c r="H1" s="1745"/>
      <c r="I1" s="1745"/>
      <c r="J1" s="1745"/>
      <c r="L1" s="989" t="s">
        <v>1213</v>
      </c>
    </row>
    <row r="2" spans="1:13" ht="24.95" customHeight="1" thickTop="1" thickBot="1" x14ac:dyDescent="0.2">
      <c r="A2" s="1588" t="s">
        <v>387</v>
      </c>
      <c r="B2" s="1588"/>
      <c r="C2" s="1588"/>
      <c r="D2" s="1588"/>
      <c r="E2" s="1588"/>
      <c r="F2" s="1588"/>
      <c r="G2" s="1588"/>
      <c r="H2" s="1588"/>
      <c r="I2" s="1589"/>
      <c r="J2" s="344" t="s">
        <v>293</v>
      </c>
      <c r="K2" s="1585" t="str">
        <f>IF(AND(J2&lt;&gt;"",D18&lt;&gt;"",G8&lt;&gt;"",G13&lt;&gt;"",G14&lt;&gt;""),"",IF(J2="あり","←緩和ケア体制に関する入力と別添資料の提出有無について選択してください",IF(J2="","←「あり」か「なし」を選択してください","")))</f>
        <v/>
      </c>
      <c r="L2" s="989" t="s">
        <v>1270</v>
      </c>
    </row>
    <row r="3" spans="1:13" ht="5.0999999999999996" customHeight="1" thickTop="1" x14ac:dyDescent="0.15">
      <c r="K3" s="1585"/>
    </row>
    <row r="4" spans="1:13" s="121" customFormat="1" ht="20.100000000000001" customHeight="1" x14ac:dyDescent="0.15">
      <c r="F4" s="123" t="s">
        <v>326</v>
      </c>
      <c r="G4" s="1746" t="s">
        <v>1683</v>
      </c>
      <c r="H4" s="1747"/>
      <c r="I4" s="1747"/>
      <c r="J4" s="1748"/>
      <c r="K4" s="1585"/>
      <c r="L4" s="989" t="s">
        <v>1274</v>
      </c>
    </row>
    <row r="5" spans="1:13" s="121" customFormat="1" ht="20.100000000000001" customHeight="1" x14ac:dyDescent="0.15">
      <c r="F5" s="120" t="s">
        <v>1355</v>
      </c>
      <c r="G5" s="38" t="s">
        <v>1601</v>
      </c>
      <c r="H5" s="38"/>
      <c r="I5" s="125"/>
      <c r="J5" s="125"/>
      <c r="K5" s="1585"/>
      <c r="L5" s="989" t="s">
        <v>1271</v>
      </c>
      <c r="M5" s="684"/>
    </row>
    <row r="6" spans="1:13" s="121" customFormat="1" ht="20.100000000000001" customHeight="1" x14ac:dyDescent="0.15">
      <c r="F6" s="120"/>
      <c r="G6" s="38"/>
      <c r="H6" s="38"/>
      <c r="I6" s="125"/>
      <c r="J6" s="125"/>
      <c r="K6" s="1105"/>
      <c r="L6" s="989"/>
      <c r="M6" s="1206" t="s">
        <v>383</v>
      </c>
    </row>
    <row r="7" spans="1:13" s="121" customFormat="1" ht="18" customHeight="1" thickBot="1" x14ac:dyDescent="0.2">
      <c r="A7" s="1750" t="s">
        <v>1312</v>
      </c>
      <c r="B7" s="1751"/>
      <c r="C7" s="1751"/>
      <c r="D7" s="1751"/>
      <c r="E7" s="1751"/>
      <c r="F7" s="1751"/>
      <c r="G7" s="1751"/>
      <c r="H7" s="1751"/>
      <c r="I7" s="1751"/>
      <c r="J7" s="1752"/>
      <c r="K7" s="1105"/>
      <c r="L7" s="989"/>
      <c r="M7" s="194"/>
    </row>
    <row r="8" spans="1:13" s="121" customFormat="1" ht="18" customHeight="1" thickBot="1" x14ac:dyDescent="0.2">
      <c r="A8" s="1142" t="s">
        <v>1615</v>
      </c>
      <c r="B8" s="127"/>
      <c r="C8" s="127"/>
      <c r="D8" s="745"/>
      <c r="E8" s="745"/>
      <c r="F8" s="127"/>
      <c r="G8" s="1211">
        <v>0</v>
      </c>
      <c r="H8" s="1128" t="s">
        <v>1313</v>
      </c>
      <c r="I8" s="1130"/>
      <c r="J8" s="1129"/>
      <c r="K8" s="988" t="str">
        <f>IF(AND(J2="あり",G8=""),"未記入あり","")</f>
        <v/>
      </c>
      <c r="L8" s="989"/>
      <c r="M8" s="194"/>
    </row>
    <row r="9" spans="1:13" s="121" customFormat="1" ht="20.100000000000001" customHeight="1" x14ac:dyDescent="0.15">
      <c r="A9" s="1143" t="s">
        <v>1319</v>
      </c>
      <c r="B9" s="745" t="s">
        <v>1318</v>
      </c>
      <c r="C9" s="745"/>
      <c r="D9" s="745"/>
      <c r="E9" s="745"/>
      <c r="F9" s="1144"/>
      <c r="G9" s="38"/>
      <c r="H9" s="38"/>
      <c r="I9" s="125"/>
      <c r="J9" s="1145"/>
      <c r="K9" s="1105"/>
      <c r="L9" s="989"/>
      <c r="M9" s="194"/>
    </row>
    <row r="10" spans="1:13" s="121" customFormat="1" ht="43.5" customHeight="1" x14ac:dyDescent="0.15">
      <c r="A10" s="1146" t="s">
        <v>1314</v>
      </c>
      <c r="B10" s="1753" t="s">
        <v>1315</v>
      </c>
      <c r="C10" s="1753"/>
      <c r="D10" s="1753"/>
      <c r="E10" s="1753"/>
      <c r="F10" s="1753"/>
      <c r="G10" s="1753"/>
      <c r="H10" s="1753"/>
      <c r="I10" s="1753"/>
      <c r="J10" s="1754"/>
      <c r="K10" s="1105"/>
      <c r="L10" s="989"/>
      <c r="M10" s="194"/>
    </row>
    <row r="11" spans="1:13" s="121" customFormat="1" ht="18.75" customHeight="1" x14ac:dyDescent="0.15">
      <c r="A11" s="1147" t="s">
        <v>1317</v>
      </c>
      <c r="B11" s="1755" t="s">
        <v>1316</v>
      </c>
      <c r="C11" s="1755"/>
      <c r="D11" s="1755"/>
      <c r="E11" s="1755"/>
      <c r="F11" s="1755"/>
      <c r="G11" s="1755"/>
      <c r="H11" s="1755"/>
      <c r="I11" s="1755"/>
      <c r="J11" s="1756"/>
      <c r="K11" s="1105"/>
      <c r="L11" s="989"/>
      <c r="M11" s="194"/>
    </row>
    <row r="12" spans="1:13" s="121" customFormat="1" ht="20.100000000000001" customHeight="1" thickBot="1" x14ac:dyDescent="0.2">
      <c r="A12" s="1148" t="s">
        <v>1320</v>
      </c>
      <c r="B12" s="1149"/>
      <c r="C12" s="1149"/>
      <c r="D12" s="1149"/>
      <c r="E12" s="1149"/>
      <c r="F12" s="1149"/>
      <c r="G12" s="1149"/>
      <c r="H12" s="1149"/>
      <c r="I12" s="1150"/>
      <c r="J12" s="1151"/>
      <c r="K12" s="1105"/>
      <c r="L12" s="989"/>
      <c r="M12" s="194"/>
    </row>
    <row r="13" spans="1:13" s="121" customFormat="1" ht="20.100000000000001" customHeight="1" thickBot="1" x14ac:dyDescent="0.2">
      <c r="A13" s="1757" t="s">
        <v>1321</v>
      </c>
      <c r="B13" s="1757"/>
      <c r="C13" s="1757"/>
      <c r="D13" s="1757"/>
      <c r="E13" s="1757"/>
      <c r="F13" s="1758"/>
      <c r="G13" s="1211">
        <v>0</v>
      </c>
      <c r="H13" s="1152" t="s">
        <v>318</v>
      </c>
      <c r="J13" s="1153"/>
      <c r="K13" s="988" t="str">
        <f>IF(AND(J2="あり",G13=""),"未記入あり","")</f>
        <v/>
      </c>
      <c r="L13" s="989"/>
      <c r="M13" s="194"/>
    </row>
    <row r="14" spans="1:13" s="121" customFormat="1" ht="20.100000000000001" customHeight="1" thickBot="1" x14ac:dyDescent="0.2">
      <c r="A14" s="1759" t="s">
        <v>1616</v>
      </c>
      <c r="B14" s="1759"/>
      <c r="C14" s="1759"/>
      <c r="D14" s="1759"/>
      <c r="E14" s="1759"/>
      <c r="F14" s="1760"/>
      <c r="G14" s="1211">
        <v>0</v>
      </c>
      <c r="H14" s="1131" t="s">
        <v>329</v>
      </c>
      <c r="I14" s="1132"/>
      <c r="J14" s="1133"/>
      <c r="K14" s="988" t="str">
        <f>IF(AND(J2="あり",G14=""),"未記入あり","")</f>
        <v/>
      </c>
      <c r="L14" s="989"/>
      <c r="M14" s="194"/>
    </row>
    <row r="15" spans="1:13" s="121" customFormat="1" ht="20.100000000000001" customHeight="1" x14ac:dyDescent="0.15">
      <c r="F15" s="120"/>
      <c r="G15" s="24"/>
      <c r="H15" s="20"/>
      <c r="I15" s="125"/>
      <c r="J15" s="125"/>
      <c r="K15" s="1105"/>
      <c r="L15" s="989"/>
      <c r="M15" s="194"/>
    </row>
    <row r="16" spans="1:13" s="78" customFormat="1" ht="54.6" customHeight="1" x14ac:dyDescent="0.15">
      <c r="A16" s="1749" t="s">
        <v>854</v>
      </c>
      <c r="B16" s="1749"/>
      <c r="C16" s="1749"/>
      <c r="D16" s="1749"/>
      <c r="E16" s="1749"/>
      <c r="F16" s="1749"/>
      <c r="G16" s="1749"/>
      <c r="H16" s="1749"/>
      <c r="I16" s="1749"/>
      <c r="J16" s="1749"/>
      <c r="K16" s="987"/>
      <c r="L16" s="3"/>
      <c r="M16" s="194"/>
    </row>
    <row r="17" spans="1:13" s="78" customFormat="1" ht="20.100000000000001" customHeight="1" thickBot="1" x14ac:dyDescent="0.2">
      <c r="A17" s="143" t="s">
        <v>1437</v>
      </c>
      <c r="B17" s="984"/>
      <c r="C17" s="984"/>
      <c r="D17" s="984"/>
      <c r="E17" s="984"/>
      <c r="F17" s="984"/>
      <c r="G17" s="984"/>
      <c r="H17" s="984"/>
      <c r="I17" s="984"/>
      <c r="J17" s="984"/>
      <c r="K17" s="987"/>
      <c r="L17" s="3"/>
      <c r="M17" s="194"/>
    </row>
    <row r="18" spans="1:13" s="78" customFormat="1" ht="15" customHeight="1" thickBot="1" x14ac:dyDescent="0.2">
      <c r="A18" s="144" t="s">
        <v>11</v>
      </c>
      <c r="B18" s="143"/>
      <c r="C18" s="127"/>
      <c r="D18" s="297" t="s">
        <v>293</v>
      </c>
      <c r="E18" s="143" t="s">
        <v>411</v>
      </c>
      <c r="K18" s="988" t="str">
        <f>IF(AND(J2="あり",D18=""),"未記入あり","")</f>
        <v/>
      </c>
      <c r="L18" s="3"/>
      <c r="M18" s="194"/>
    </row>
    <row r="19" spans="1:13" s="78" customFormat="1" ht="15" customHeight="1" thickBot="1" x14ac:dyDescent="0.2">
      <c r="A19" s="144" t="s">
        <v>12</v>
      </c>
      <c r="D19" s="297" t="s">
        <v>1684</v>
      </c>
      <c r="E19" s="404" t="s">
        <v>412</v>
      </c>
      <c r="K19" s="987"/>
      <c r="L19" s="3"/>
      <c r="M19" s="194"/>
    </row>
    <row r="20" spans="1:13" s="78" customFormat="1" ht="15" customHeight="1" thickBot="1" x14ac:dyDescent="0.2">
      <c r="A20" s="145" t="s">
        <v>13</v>
      </c>
      <c r="B20" s="117"/>
      <c r="C20" s="117"/>
      <c r="D20" s="117"/>
      <c r="E20" s="117"/>
      <c r="F20" s="1742"/>
      <c r="G20" s="1743"/>
      <c r="H20" s="1744"/>
      <c r="I20" s="117"/>
      <c r="J20" s="117"/>
      <c r="K20" s="987"/>
      <c r="L20" s="3"/>
      <c r="M20" s="194"/>
    </row>
    <row r="21" spans="1:13" x14ac:dyDescent="0.15">
      <c r="A21" s="201"/>
      <c r="B21" s="201"/>
      <c r="C21" s="201"/>
      <c r="D21" s="201"/>
      <c r="E21" s="201"/>
      <c r="F21" s="201"/>
      <c r="G21" s="201"/>
      <c r="H21" s="201"/>
      <c r="I21" s="201"/>
      <c r="J21" s="201"/>
      <c r="M21" s="194"/>
    </row>
    <row r="22" spans="1:13" x14ac:dyDescent="0.15">
      <c r="A22" s="1733" t="s">
        <v>1322</v>
      </c>
      <c r="B22" s="1734"/>
      <c r="C22" s="1734"/>
      <c r="D22" s="1734"/>
      <c r="E22" s="1734"/>
      <c r="F22" s="1734"/>
      <c r="G22" s="1734"/>
      <c r="H22" s="1734"/>
      <c r="I22" s="1734"/>
      <c r="J22" s="1735"/>
      <c r="M22" s="194"/>
    </row>
    <row r="23" spans="1:13" x14ac:dyDescent="0.15">
      <c r="A23" s="1736"/>
      <c r="B23" s="1737"/>
      <c r="C23" s="1737"/>
      <c r="D23" s="1737"/>
      <c r="E23" s="1737"/>
      <c r="F23" s="1737"/>
      <c r="G23" s="1737"/>
      <c r="H23" s="1737"/>
      <c r="I23" s="1737"/>
      <c r="J23" s="1738"/>
      <c r="M23" s="194"/>
    </row>
    <row r="24" spans="1:13" x14ac:dyDescent="0.15">
      <c r="A24" s="1736"/>
      <c r="B24" s="1737"/>
      <c r="C24" s="1737"/>
      <c r="D24" s="1737"/>
      <c r="E24" s="1737"/>
      <c r="F24" s="1737"/>
      <c r="G24" s="1737"/>
      <c r="H24" s="1737"/>
      <c r="I24" s="1737"/>
      <c r="J24" s="1738"/>
      <c r="M24" s="194"/>
    </row>
    <row r="25" spans="1:13" x14ac:dyDescent="0.15">
      <c r="A25" s="1736"/>
      <c r="B25" s="1737"/>
      <c r="C25" s="1737"/>
      <c r="D25" s="1737"/>
      <c r="E25" s="1737"/>
      <c r="F25" s="1737"/>
      <c r="G25" s="1737"/>
      <c r="H25" s="1737"/>
      <c r="I25" s="1737"/>
      <c r="J25" s="1738"/>
      <c r="M25" s="194"/>
    </row>
    <row r="26" spans="1:13" x14ac:dyDescent="0.15">
      <c r="A26" s="1736"/>
      <c r="B26" s="1737"/>
      <c r="C26" s="1737"/>
      <c r="D26" s="1737"/>
      <c r="E26" s="1737"/>
      <c r="F26" s="1737"/>
      <c r="G26" s="1737"/>
      <c r="H26" s="1737"/>
      <c r="I26" s="1737"/>
      <c r="J26" s="1738"/>
      <c r="M26" s="194"/>
    </row>
    <row r="27" spans="1:13" x14ac:dyDescent="0.15">
      <c r="A27" s="1736"/>
      <c r="B27" s="1737"/>
      <c r="C27" s="1737"/>
      <c r="D27" s="1737"/>
      <c r="E27" s="1737"/>
      <c r="F27" s="1737"/>
      <c r="G27" s="1737"/>
      <c r="H27" s="1737"/>
      <c r="I27" s="1737"/>
      <c r="J27" s="1738"/>
      <c r="M27" s="194"/>
    </row>
    <row r="28" spans="1:13" x14ac:dyDescent="0.15">
      <c r="A28" s="1736"/>
      <c r="B28" s="1737"/>
      <c r="C28" s="1737"/>
      <c r="D28" s="1737"/>
      <c r="E28" s="1737"/>
      <c r="F28" s="1737"/>
      <c r="G28" s="1737"/>
      <c r="H28" s="1737"/>
      <c r="I28" s="1737"/>
      <c r="J28" s="1738"/>
      <c r="M28" s="194"/>
    </row>
    <row r="29" spans="1:13" x14ac:dyDescent="0.15">
      <c r="A29" s="1736"/>
      <c r="B29" s="1737"/>
      <c r="C29" s="1737"/>
      <c r="D29" s="1737"/>
      <c r="E29" s="1737"/>
      <c r="F29" s="1737"/>
      <c r="G29" s="1737"/>
      <c r="H29" s="1737"/>
      <c r="I29" s="1737"/>
      <c r="J29" s="1738"/>
      <c r="M29" s="194"/>
    </row>
    <row r="30" spans="1:13" x14ac:dyDescent="0.15">
      <c r="A30" s="1736"/>
      <c r="B30" s="1737"/>
      <c r="C30" s="1737"/>
      <c r="D30" s="1737"/>
      <c r="E30" s="1737"/>
      <c r="F30" s="1737"/>
      <c r="G30" s="1737"/>
      <c r="H30" s="1737"/>
      <c r="I30" s="1737"/>
      <c r="J30" s="1738"/>
      <c r="M30" s="194"/>
    </row>
    <row r="31" spans="1:13" x14ac:dyDescent="0.15">
      <c r="A31" s="1736"/>
      <c r="B31" s="1737"/>
      <c r="C31" s="1737"/>
      <c r="D31" s="1737"/>
      <c r="E31" s="1737"/>
      <c r="F31" s="1737"/>
      <c r="G31" s="1737"/>
      <c r="H31" s="1737"/>
      <c r="I31" s="1737"/>
      <c r="J31" s="1738"/>
      <c r="M31" s="194"/>
    </row>
    <row r="32" spans="1:13" x14ac:dyDescent="0.15">
      <c r="A32" s="1736"/>
      <c r="B32" s="1737"/>
      <c r="C32" s="1737"/>
      <c r="D32" s="1737"/>
      <c r="E32" s="1737"/>
      <c r="F32" s="1737"/>
      <c r="G32" s="1737"/>
      <c r="H32" s="1737"/>
      <c r="I32" s="1737"/>
      <c r="J32" s="1738"/>
      <c r="M32" s="194"/>
    </row>
    <row r="33" spans="1:13" x14ac:dyDescent="0.15">
      <c r="A33" s="1736"/>
      <c r="B33" s="1737"/>
      <c r="C33" s="1737"/>
      <c r="D33" s="1737"/>
      <c r="E33" s="1737"/>
      <c r="F33" s="1737"/>
      <c r="G33" s="1737"/>
      <c r="H33" s="1737"/>
      <c r="I33" s="1737"/>
      <c r="J33" s="1738"/>
      <c r="M33" s="194"/>
    </row>
    <row r="34" spans="1:13" x14ac:dyDescent="0.15">
      <c r="A34" s="1736"/>
      <c r="B34" s="1737"/>
      <c r="C34" s="1737"/>
      <c r="D34" s="1737"/>
      <c r="E34" s="1737"/>
      <c r="F34" s="1737"/>
      <c r="G34" s="1737"/>
      <c r="H34" s="1737"/>
      <c r="I34" s="1737"/>
      <c r="J34" s="1738"/>
      <c r="M34" s="194"/>
    </row>
    <row r="35" spans="1:13" x14ac:dyDescent="0.15">
      <c r="A35" s="1736"/>
      <c r="B35" s="1737"/>
      <c r="C35" s="1737"/>
      <c r="D35" s="1737"/>
      <c r="E35" s="1737"/>
      <c r="F35" s="1737"/>
      <c r="G35" s="1737"/>
      <c r="H35" s="1737"/>
      <c r="I35" s="1737"/>
      <c r="J35" s="1738"/>
      <c r="M35" s="194"/>
    </row>
    <row r="36" spans="1:13" x14ac:dyDescent="0.15">
      <c r="A36" s="1736"/>
      <c r="B36" s="1737"/>
      <c r="C36" s="1737"/>
      <c r="D36" s="1737"/>
      <c r="E36" s="1737"/>
      <c r="F36" s="1737"/>
      <c r="G36" s="1737"/>
      <c r="H36" s="1737"/>
      <c r="I36" s="1737"/>
      <c r="J36" s="1738"/>
      <c r="M36" s="194"/>
    </row>
    <row r="37" spans="1:13" x14ac:dyDescent="0.15">
      <c r="A37" s="1736"/>
      <c r="B37" s="1737"/>
      <c r="C37" s="1737"/>
      <c r="D37" s="1737"/>
      <c r="E37" s="1737"/>
      <c r="F37" s="1737"/>
      <c r="G37" s="1737"/>
      <c r="H37" s="1737"/>
      <c r="I37" s="1737"/>
      <c r="J37" s="1738"/>
      <c r="M37" s="194"/>
    </row>
    <row r="38" spans="1:13" x14ac:dyDescent="0.15">
      <c r="A38" s="1736"/>
      <c r="B38" s="1737"/>
      <c r="C38" s="1737"/>
      <c r="D38" s="1737"/>
      <c r="E38" s="1737"/>
      <c r="F38" s="1737"/>
      <c r="G38" s="1737"/>
      <c r="H38" s="1737"/>
      <c r="I38" s="1737"/>
      <c r="J38" s="1738"/>
      <c r="M38" s="194"/>
    </row>
    <row r="39" spans="1:13" x14ac:dyDescent="0.15">
      <c r="A39" s="1736"/>
      <c r="B39" s="1737"/>
      <c r="C39" s="1737"/>
      <c r="D39" s="1737"/>
      <c r="E39" s="1737"/>
      <c r="F39" s="1737"/>
      <c r="G39" s="1737"/>
      <c r="H39" s="1737"/>
      <c r="I39" s="1737"/>
      <c r="J39" s="1738"/>
      <c r="M39" s="194"/>
    </row>
    <row r="40" spans="1:13" x14ac:dyDescent="0.15">
      <c r="A40" s="1736"/>
      <c r="B40" s="1737"/>
      <c r="C40" s="1737"/>
      <c r="D40" s="1737"/>
      <c r="E40" s="1737"/>
      <c r="F40" s="1737"/>
      <c r="G40" s="1737"/>
      <c r="H40" s="1737"/>
      <c r="I40" s="1737"/>
      <c r="J40" s="1738"/>
      <c r="M40" s="194"/>
    </row>
    <row r="41" spans="1:13" x14ac:dyDescent="0.15">
      <c r="A41" s="1736"/>
      <c r="B41" s="1737"/>
      <c r="C41" s="1737"/>
      <c r="D41" s="1737"/>
      <c r="E41" s="1737"/>
      <c r="F41" s="1737"/>
      <c r="G41" s="1737"/>
      <c r="H41" s="1737"/>
      <c r="I41" s="1737"/>
      <c r="J41" s="1738"/>
      <c r="M41" s="194"/>
    </row>
    <row r="42" spans="1:13" x14ac:dyDescent="0.15">
      <c r="A42" s="1736"/>
      <c r="B42" s="1737"/>
      <c r="C42" s="1737"/>
      <c r="D42" s="1737"/>
      <c r="E42" s="1737"/>
      <c r="F42" s="1737"/>
      <c r="G42" s="1737"/>
      <c r="H42" s="1737"/>
      <c r="I42" s="1737"/>
      <c r="J42" s="1738"/>
      <c r="M42" s="194"/>
    </row>
    <row r="43" spans="1:13" x14ac:dyDescent="0.15">
      <c r="A43" s="1736"/>
      <c r="B43" s="1737"/>
      <c r="C43" s="1737"/>
      <c r="D43" s="1737"/>
      <c r="E43" s="1737"/>
      <c r="F43" s="1737"/>
      <c r="G43" s="1737"/>
      <c r="H43" s="1737"/>
      <c r="I43" s="1737"/>
      <c r="J43" s="1738"/>
      <c r="M43" s="194"/>
    </row>
    <row r="44" spans="1:13" x14ac:dyDescent="0.15">
      <c r="A44" s="1736"/>
      <c r="B44" s="1737"/>
      <c r="C44" s="1737"/>
      <c r="D44" s="1737"/>
      <c r="E44" s="1737"/>
      <c r="F44" s="1737"/>
      <c r="G44" s="1737"/>
      <c r="H44" s="1737"/>
      <c r="I44" s="1737"/>
      <c r="J44" s="1738"/>
      <c r="M44" s="194"/>
    </row>
    <row r="45" spans="1:13" x14ac:dyDescent="0.15">
      <c r="A45" s="1736"/>
      <c r="B45" s="1737"/>
      <c r="C45" s="1737"/>
      <c r="D45" s="1737"/>
      <c r="E45" s="1737"/>
      <c r="F45" s="1737"/>
      <c r="G45" s="1737"/>
      <c r="H45" s="1737"/>
      <c r="I45" s="1737"/>
      <c r="J45" s="1738"/>
      <c r="M45" s="194"/>
    </row>
    <row r="46" spans="1:13" x14ac:dyDescent="0.15">
      <c r="A46" s="1736"/>
      <c r="B46" s="1737"/>
      <c r="C46" s="1737"/>
      <c r="D46" s="1737"/>
      <c r="E46" s="1737"/>
      <c r="F46" s="1737"/>
      <c r="G46" s="1737"/>
      <c r="H46" s="1737"/>
      <c r="I46" s="1737"/>
      <c r="J46" s="1738"/>
      <c r="M46" s="194"/>
    </row>
    <row r="47" spans="1:13" x14ac:dyDescent="0.15">
      <c r="A47" s="1736"/>
      <c r="B47" s="1737"/>
      <c r="C47" s="1737"/>
      <c r="D47" s="1737"/>
      <c r="E47" s="1737"/>
      <c r="F47" s="1737"/>
      <c r="G47" s="1737"/>
      <c r="H47" s="1737"/>
      <c r="I47" s="1737"/>
      <c r="J47" s="1738"/>
      <c r="M47" s="194"/>
    </row>
    <row r="48" spans="1:13" x14ac:dyDescent="0.15">
      <c r="A48" s="1736"/>
      <c r="B48" s="1737"/>
      <c r="C48" s="1737"/>
      <c r="D48" s="1737"/>
      <c r="E48" s="1737"/>
      <c r="F48" s="1737"/>
      <c r="G48" s="1737"/>
      <c r="H48" s="1737"/>
      <c r="I48" s="1737"/>
      <c r="J48" s="1738"/>
      <c r="M48" s="194"/>
    </row>
    <row r="49" spans="1:13" x14ac:dyDescent="0.15">
      <c r="A49" s="1736"/>
      <c r="B49" s="1737"/>
      <c r="C49" s="1737"/>
      <c r="D49" s="1737"/>
      <c r="E49" s="1737"/>
      <c r="F49" s="1737"/>
      <c r="G49" s="1737"/>
      <c r="H49" s="1737"/>
      <c r="I49" s="1737"/>
      <c r="J49" s="1738"/>
      <c r="M49" s="194"/>
    </row>
    <row r="50" spans="1:13" x14ac:dyDescent="0.15">
      <c r="A50" s="1736"/>
      <c r="B50" s="1737"/>
      <c r="C50" s="1737"/>
      <c r="D50" s="1737"/>
      <c r="E50" s="1737"/>
      <c r="F50" s="1737"/>
      <c r="G50" s="1737"/>
      <c r="H50" s="1737"/>
      <c r="I50" s="1737"/>
      <c r="J50" s="1738"/>
      <c r="M50" s="194"/>
    </row>
    <row r="51" spans="1:13" x14ac:dyDescent="0.15">
      <c r="A51" s="1736"/>
      <c r="B51" s="1737"/>
      <c r="C51" s="1737"/>
      <c r="D51" s="1737"/>
      <c r="E51" s="1737"/>
      <c r="F51" s="1737"/>
      <c r="G51" s="1737"/>
      <c r="H51" s="1737"/>
      <c r="I51" s="1737"/>
      <c r="J51" s="1738"/>
      <c r="M51" s="194"/>
    </row>
    <row r="52" spans="1:13" x14ac:dyDescent="0.15">
      <c r="A52" s="1736"/>
      <c r="B52" s="1737"/>
      <c r="C52" s="1737"/>
      <c r="D52" s="1737"/>
      <c r="E52" s="1737"/>
      <c r="F52" s="1737"/>
      <c r="G52" s="1737"/>
      <c r="H52" s="1737"/>
      <c r="I52" s="1737"/>
      <c r="J52" s="1738"/>
      <c r="M52" s="194"/>
    </row>
    <row r="53" spans="1:13" x14ac:dyDescent="0.15">
      <c r="A53" s="1736"/>
      <c r="B53" s="1737"/>
      <c r="C53" s="1737"/>
      <c r="D53" s="1737"/>
      <c r="E53" s="1737"/>
      <c r="F53" s="1737"/>
      <c r="G53" s="1737"/>
      <c r="H53" s="1737"/>
      <c r="I53" s="1737"/>
      <c r="J53" s="1738"/>
      <c r="M53" s="194"/>
    </row>
    <row r="54" spans="1:13" x14ac:dyDescent="0.15">
      <c r="A54" s="1736"/>
      <c r="B54" s="1737"/>
      <c r="C54" s="1737"/>
      <c r="D54" s="1737"/>
      <c r="E54" s="1737"/>
      <c r="F54" s="1737"/>
      <c r="G54" s="1737"/>
      <c r="H54" s="1737"/>
      <c r="I54" s="1737"/>
      <c r="J54" s="1738"/>
      <c r="M54" s="194"/>
    </row>
    <row r="55" spans="1:13" x14ac:dyDescent="0.15">
      <c r="A55" s="1739"/>
      <c r="B55" s="1740"/>
      <c r="C55" s="1740"/>
      <c r="D55" s="1740"/>
      <c r="E55" s="1740"/>
      <c r="F55" s="1740"/>
      <c r="G55" s="1740"/>
      <c r="H55" s="1740"/>
      <c r="I55" s="1740"/>
      <c r="J55" s="1741"/>
      <c r="M55" s="195"/>
    </row>
    <row r="56" spans="1:13" x14ac:dyDescent="0.15">
      <c r="K56" s="197" t="s">
        <v>390</v>
      </c>
    </row>
    <row r="60" spans="1:13" x14ac:dyDescent="0.15">
      <c r="L60" s="200"/>
    </row>
  </sheetData>
  <sheetProtection formatCells="0" formatColumns="0" formatRows="0" insertHyperlinks="0"/>
  <mergeCells count="12">
    <mergeCell ref="K2:K5"/>
    <mergeCell ref="A22:J55"/>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2023-01-13T01:26:51Z</dcterms:modified>
</cp:coreProperties>
</file>